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3.xml" ContentType="application/vnd.openxmlformats-officedocument.drawing+xml"/>
  <Override PartName="/xl/tables/table10.xml" ContentType="application/vnd.openxmlformats-officedocument.spreadsheetml.table+xml"/>
  <Override PartName="/xl/drawings/drawing4.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64011"/>
  <mc:AlternateContent xmlns:mc="http://schemas.openxmlformats.org/markup-compatibility/2006">
    <mc:Choice Requires="x15">
      <x15ac:absPath xmlns:x15ac="http://schemas.microsoft.com/office/spreadsheetml/2010/11/ac" url="K:\K23_Branche\01 NACE Revision planlægning\DB25 Projekt og styring\11 ENDELIG BRANCHEBOG\Til eksterne\"/>
    </mc:Choice>
  </mc:AlternateContent>
  <bookViews>
    <workbookView xWindow="0" yWindow="0" windowWidth="23040" windowHeight="8400" tabRatio="859"/>
  </bookViews>
  <sheets>
    <sheet name="0. Introduktion" sheetId="2" r:id="rId1"/>
    <sheet name="1. DB versioner" sheetId="17" r:id="rId2"/>
    <sheet name="2. HOVEDAFDELING" sheetId="4" r:id="rId3"/>
    <sheet name="3. DB25 Alle koder" sheetId="1" r:id="rId4"/>
    <sheet name="4. DB07 Alle koder" sheetId="3" r:id="rId5"/>
    <sheet name="5. NYE KODER" sheetId="37" r:id="rId6"/>
    <sheet name="6. UDGÅEDE KODER" sheetId="38" r:id="rId7"/>
    <sheet name="7. INGEN ÆNDRINGER" sheetId="39" r:id="rId8"/>
    <sheet name="7B. DB25 SAMME KODE" sheetId="50" r:id="rId9"/>
    <sheet name="7C. DB07 SAMME KODE" sheetId="49" r:id="rId10"/>
    <sheet name="8. SPLIT BRANCHER" sheetId="43" r:id="rId11"/>
    <sheet name="9. SAMMENLAGTE BRANCHER" sheetId="35" r:id="rId12"/>
    <sheet name="10. 1-1 RELATIONER" sheetId="56" r:id="rId13"/>
    <sheet name="DB07-DB25" sheetId="40" r:id="rId14"/>
    <sheet name="DB25-DB07" sheetId="41" r:id="rId15"/>
    <sheet name="Opgørelsesmetoder" sheetId="51" r:id="rId16"/>
    <sheet name="Ændret_indhold" sheetId="48" r:id="rId17"/>
  </sheets>
  <definedNames>
    <definedName name="_xlnm._FilterDatabase" localSheetId="12" hidden="1">'10. 1-1 RELATIONER'!$A$1:$F$406</definedName>
    <definedName name="_xlnm._FilterDatabase" localSheetId="5" hidden="1">'5. NYE KODER'!#REF!</definedName>
    <definedName name="_xlnm._FilterDatabase" localSheetId="6" hidden="1">'6. UDGÅEDE KODER'!$A$1:$C$194</definedName>
    <definedName name="_xlnm._FilterDatabase" localSheetId="7" hidden="1">'7. INGEN ÆNDRINGER'!$A$1:$E$351</definedName>
    <definedName name="_xlnm._FilterDatabase" localSheetId="8" hidden="1">'7B. DB25 SAMME KODE'!$A$1:$D$39</definedName>
    <definedName name="_xlnm._FilterDatabase" localSheetId="9" hidden="1">'7C. DB07 SAMME KODE'!$A$1:$D$49</definedName>
    <definedName name="_xlnm._FilterDatabase" localSheetId="10" hidden="1">'8. SPLIT BRANCHER'!$A$1:$D$580</definedName>
    <definedName name="_xlnm._FilterDatabase" localSheetId="11" hidden="1">'9. SAMMENLAGTE BRANCHER'!$A$1:$D$168</definedName>
    <definedName name="_xlnm._FilterDatabase" localSheetId="13" hidden="1">'DB07-DB25'!$A$1:$M$1153</definedName>
    <definedName name="_xlnm._FilterDatabase" localSheetId="14" hidden="1">'DB25-DB07'!$A$1:$L$1153</definedName>
    <definedName name="_xlnm._FilterDatabase" localSheetId="16" hidden="1">Ændret_indhold!$A$1:$C$24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41" l="1"/>
  <c r="C4" i="41"/>
  <c r="C5" i="41"/>
  <c r="C6" i="41"/>
  <c r="C7" i="41"/>
  <c r="C8" i="41"/>
  <c r="C9" i="41"/>
  <c r="C10" i="41"/>
  <c r="C11" i="41"/>
  <c r="C12" i="41"/>
  <c r="C13" i="41"/>
  <c r="C14" i="41"/>
  <c r="C15" i="41"/>
  <c r="C16" i="41"/>
  <c r="C17" i="41"/>
  <c r="C18" i="41"/>
  <c r="C19" i="41"/>
  <c r="C20" i="41"/>
  <c r="C21" i="41"/>
  <c r="C22" i="41"/>
  <c r="C23" i="41"/>
  <c r="C24" i="41"/>
  <c r="C25" i="41"/>
  <c r="C26" i="41"/>
  <c r="C27" i="41"/>
  <c r="C28" i="41"/>
  <c r="C29" i="41"/>
  <c r="C30" i="41"/>
  <c r="C31" i="41"/>
  <c r="C32" i="41"/>
  <c r="C33" i="41"/>
  <c r="C34" i="41"/>
  <c r="C35" i="41"/>
  <c r="C36" i="41"/>
  <c r="C37" i="41"/>
  <c r="C38" i="41"/>
  <c r="C39" i="41"/>
  <c r="C40" i="41"/>
  <c r="C41" i="41"/>
  <c r="C42" i="41"/>
  <c r="C43" i="41"/>
  <c r="C44" i="41"/>
  <c r="C45" i="41"/>
  <c r="C46" i="41"/>
  <c r="C47" i="41"/>
  <c r="C48" i="41"/>
  <c r="C49" i="41"/>
  <c r="C50" i="41"/>
  <c r="C51" i="41"/>
  <c r="C52" i="41"/>
  <c r="C53" i="41"/>
  <c r="C54" i="41"/>
  <c r="C55" i="41"/>
  <c r="C56" i="41"/>
  <c r="C57" i="41"/>
  <c r="C58" i="41"/>
  <c r="C59" i="41"/>
  <c r="C60" i="41"/>
  <c r="C61" i="41"/>
  <c r="C62" i="41"/>
  <c r="C63" i="41"/>
  <c r="C64" i="41"/>
  <c r="C65" i="41"/>
  <c r="C66" i="41"/>
  <c r="C67" i="41"/>
  <c r="C68" i="41"/>
  <c r="C69" i="41"/>
  <c r="C70" i="41"/>
  <c r="C71" i="41"/>
  <c r="C72" i="41"/>
  <c r="C73" i="41"/>
  <c r="C74" i="41"/>
  <c r="C75" i="41"/>
  <c r="C76" i="41"/>
  <c r="C77" i="41"/>
  <c r="C78" i="41"/>
  <c r="C79" i="41"/>
  <c r="C80" i="41"/>
  <c r="C81" i="41"/>
  <c r="C82" i="41"/>
  <c r="C83" i="41"/>
  <c r="C84" i="41"/>
  <c r="C85" i="41"/>
  <c r="C86" i="41"/>
  <c r="C87" i="41"/>
  <c r="C88" i="41"/>
  <c r="C89" i="41"/>
  <c r="C90" i="41"/>
  <c r="C91" i="41"/>
  <c r="C92" i="41"/>
  <c r="C93" i="41"/>
  <c r="C94" i="41"/>
  <c r="C95" i="41"/>
  <c r="C96" i="41"/>
  <c r="C97" i="41"/>
  <c r="C98" i="41"/>
  <c r="C99" i="41"/>
  <c r="C100" i="41"/>
  <c r="C101" i="41"/>
  <c r="C102" i="41"/>
  <c r="C103" i="41"/>
  <c r="C104" i="41"/>
  <c r="C105" i="41"/>
  <c r="C106" i="41"/>
  <c r="C107" i="41"/>
  <c r="C108" i="41"/>
  <c r="C109" i="41"/>
  <c r="C110" i="41"/>
  <c r="C111" i="41"/>
  <c r="C112" i="41"/>
  <c r="C113" i="41"/>
  <c r="C114" i="41"/>
  <c r="C115" i="41"/>
  <c r="C116" i="41"/>
  <c r="C117" i="41"/>
  <c r="C118" i="41"/>
  <c r="C119" i="41"/>
  <c r="C120" i="41"/>
  <c r="C121" i="41"/>
  <c r="C122" i="41"/>
  <c r="C123" i="41"/>
  <c r="C124" i="41"/>
  <c r="C125" i="41"/>
  <c r="C126" i="41"/>
  <c r="C127" i="41"/>
  <c r="C128" i="41"/>
  <c r="C129" i="41"/>
  <c r="C130" i="41"/>
  <c r="C131" i="41"/>
  <c r="C132" i="41"/>
  <c r="C133" i="41"/>
  <c r="C134" i="41"/>
  <c r="C135" i="41"/>
  <c r="C136" i="41"/>
  <c r="C137" i="41"/>
  <c r="C138" i="41"/>
  <c r="C139" i="41"/>
  <c r="C140" i="41"/>
  <c r="C141" i="41"/>
  <c r="C142" i="41"/>
  <c r="C143" i="41"/>
  <c r="C144" i="41"/>
  <c r="C145" i="41"/>
  <c r="C146" i="41"/>
  <c r="C147" i="41"/>
  <c r="C148" i="41"/>
  <c r="C149" i="41"/>
  <c r="C150" i="41"/>
  <c r="C151" i="41"/>
  <c r="C152" i="41"/>
  <c r="C153" i="41"/>
  <c r="C154" i="41"/>
  <c r="C155" i="41"/>
  <c r="C156" i="41"/>
  <c r="C157" i="41"/>
  <c r="C158" i="41"/>
  <c r="C159" i="41"/>
  <c r="C160" i="41"/>
  <c r="C161" i="41"/>
  <c r="C162" i="41"/>
  <c r="C163" i="41"/>
  <c r="C164" i="41"/>
  <c r="C165" i="41"/>
  <c r="C166" i="41"/>
  <c r="C167" i="41"/>
  <c r="C168" i="41"/>
  <c r="C169" i="41"/>
  <c r="C170" i="41"/>
  <c r="C171" i="41"/>
  <c r="C172" i="41"/>
  <c r="C173" i="41"/>
  <c r="C174" i="41"/>
  <c r="C175" i="41"/>
  <c r="C176" i="41"/>
  <c r="C177" i="41"/>
  <c r="C178" i="41"/>
  <c r="C179" i="41"/>
  <c r="C180" i="41"/>
  <c r="C181" i="41"/>
  <c r="C182" i="41"/>
  <c r="C183" i="41"/>
  <c r="C184" i="41"/>
  <c r="C185" i="41"/>
  <c r="C186" i="41"/>
  <c r="C187" i="41"/>
  <c r="C188" i="41"/>
  <c r="C189" i="41"/>
  <c r="C190" i="41"/>
  <c r="C191" i="41"/>
  <c r="C192" i="41"/>
  <c r="C193" i="41"/>
  <c r="C194" i="41"/>
  <c r="C195" i="41"/>
  <c r="C196" i="41"/>
  <c r="C197" i="41"/>
  <c r="C198" i="41"/>
  <c r="C199" i="41"/>
  <c r="C200" i="41"/>
  <c r="C201" i="41"/>
  <c r="C202" i="41"/>
  <c r="C203" i="41"/>
  <c r="C204" i="41"/>
  <c r="C205" i="41"/>
  <c r="C206" i="41"/>
  <c r="C207" i="41"/>
  <c r="C208" i="41"/>
  <c r="C209" i="41"/>
  <c r="C210" i="41"/>
  <c r="C211" i="41"/>
  <c r="C212" i="41"/>
  <c r="C213" i="41"/>
  <c r="C214" i="41"/>
  <c r="C215" i="41"/>
  <c r="C216" i="41"/>
  <c r="C217" i="41"/>
  <c r="C218" i="41"/>
  <c r="C219" i="41"/>
  <c r="C220" i="41"/>
  <c r="C221" i="41"/>
  <c r="C222" i="41"/>
  <c r="C223" i="41"/>
  <c r="C224" i="41"/>
  <c r="C225" i="41"/>
  <c r="C226" i="41"/>
  <c r="C227" i="41"/>
  <c r="C228" i="41"/>
  <c r="C229" i="41"/>
  <c r="C230" i="41"/>
  <c r="C231" i="41"/>
  <c r="C232" i="41"/>
  <c r="C233" i="41"/>
  <c r="C234" i="41"/>
  <c r="C235" i="41"/>
  <c r="C236" i="41"/>
  <c r="C237" i="41"/>
  <c r="C238" i="41"/>
  <c r="C239" i="41"/>
  <c r="C240" i="41"/>
  <c r="C241" i="41"/>
  <c r="C242" i="41"/>
  <c r="C243" i="41"/>
  <c r="C244" i="41"/>
  <c r="C245" i="41"/>
  <c r="C246" i="41"/>
  <c r="C247" i="41"/>
  <c r="C248" i="41"/>
  <c r="C249" i="41"/>
  <c r="C250" i="41"/>
  <c r="C251" i="41"/>
  <c r="C252" i="41"/>
  <c r="C253" i="41"/>
  <c r="C254" i="41"/>
  <c r="C255" i="41"/>
  <c r="C256" i="41"/>
  <c r="C257" i="41"/>
  <c r="C258" i="41"/>
  <c r="C259" i="41"/>
  <c r="C260" i="41"/>
  <c r="C261" i="41"/>
  <c r="C262" i="41"/>
  <c r="C263" i="41"/>
  <c r="C264" i="41"/>
  <c r="C265" i="41"/>
  <c r="C266" i="41"/>
  <c r="C267" i="41"/>
  <c r="C268" i="41"/>
  <c r="C269" i="41"/>
  <c r="C270" i="41"/>
  <c r="C271" i="41"/>
  <c r="C272" i="41"/>
  <c r="C273" i="41"/>
  <c r="C274" i="41"/>
  <c r="C275" i="41"/>
  <c r="C276" i="41"/>
  <c r="C277" i="41"/>
  <c r="C278" i="41"/>
  <c r="C279" i="41"/>
  <c r="C280" i="41"/>
  <c r="C281" i="41"/>
  <c r="C282" i="41"/>
  <c r="C283" i="41"/>
  <c r="C284" i="41"/>
  <c r="C285" i="41"/>
  <c r="C286" i="41"/>
  <c r="C287" i="41"/>
  <c r="C288" i="41"/>
  <c r="C289" i="41"/>
  <c r="C290" i="41"/>
  <c r="C291" i="41"/>
  <c r="C292" i="41"/>
  <c r="C293" i="41"/>
  <c r="C294" i="41"/>
  <c r="C295" i="41"/>
  <c r="C296" i="41"/>
  <c r="C297" i="41"/>
  <c r="C298" i="41"/>
  <c r="C299" i="41"/>
  <c r="C300" i="41"/>
  <c r="C301" i="41"/>
  <c r="C302" i="41"/>
  <c r="C303" i="41"/>
  <c r="C304" i="41"/>
  <c r="C305" i="41"/>
  <c r="C306" i="41"/>
  <c r="C307" i="41"/>
  <c r="C308" i="41"/>
  <c r="C309" i="41"/>
  <c r="C310" i="41"/>
  <c r="C311" i="41"/>
  <c r="C312" i="41"/>
  <c r="C313" i="41"/>
  <c r="C314" i="41"/>
  <c r="C315" i="41"/>
  <c r="C316" i="41"/>
  <c r="C317" i="41"/>
  <c r="C318" i="41"/>
  <c r="C319" i="41"/>
  <c r="C320" i="41"/>
  <c r="C321" i="41"/>
  <c r="C322" i="41"/>
  <c r="C323" i="41"/>
  <c r="C324" i="41"/>
  <c r="C325" i="41"/>
  <c r="C326" i="41"/>
  <c r="C327" i="41"/>
  <c r="C328" i="41"/>
  <c r="C329" i="41"/>
  <c r="C330" i="41"/>
  <c r="C331" i="41"/>
  <c r="C332" i="41"/>
  <c r="C333" i="41"/>
  <c r="C334" i="41"/>
  <c r="C335" i="41"/>
  <c r="C336" i="41"/>
  <c r="C337" i="41"/>
  <c r="C338" i="41"/>
  <c r="C339" i="41"/>
  <c r="C340" i="41"/>
  <c r="C341" i="41"/>
  <c r="C342" i="41"/>
  <c r="C343" i="41"/>
  <c r="C344" i="41"/>
  <c r="C345" i="41"/>
  <c r="C346" i="41"/>
  <c r="C347" i="41"/>
  <c r="C348" i="41"/>
  <c r="C349" i="41"/>
  <c r="C350" i="41"/>
  <c r="C351" i="41"/>
  <c r="C352" i="41"/>
  <c r="C353" i="41"/>
  <c r="C354" i="41"/>
  <c r="C355" i="41"/>
  <c r="C356" i="41"/>
  <c r="C357" i="41"/>
  <c r="C358" i="41"/>
  <c r="C359" i="41"/>
  <c r="C360" i="41"/>
  <c r="C361" i="41"/>
  <c r="C362" i="41"/>
  <c r="C363" i="41"/>
  <c r="C364" i="41"/>
  <c r="C365" i="41"/>
  <c r="C366" i="41"/>
  <c r="C367" i="41"/>
  <c r="C368" i="41"/>
  <c r="C369" i="41"/>
  <c r="C370" i="41"/>
  <c r="C371" i="41"/>
  <c r="C372" i="41"/>
  <c r="C373" i="41"/>
  <c r="C374" i="41"/>
  <c r="C375" i="41"/>
  <c r="C376" i="41"/>
  <c r="C377" i="41"/>
  <c r="C378" i="41"/>
  <c r="C379" i="41"/>
  <c r="C380" i="41"/>
  <c r="C381" i="41"/>
  <c r="C382" i="41"/>
  <c r="C383" i="41"/>
  <c r="C384" i="41"/>
  <c r="C385" i="41"/>
  <c r="C386" i="41"/>
  <c r="C387" i="41"/>
  <c r="C388" i="41"/>
  <c r="C389" i="41"/>
  <c r="C390" i="41"/>
  <c r="C391" i="41"/>
  <c r="C392" i="41"/>
  <c r="C393" i="41"/>
  <c r="C394" i="41"/>
  <c r="C395" i="41"/>
  <c r="C396" i="41"/>
  <c r="C397" i="41"/>
  <c r="C398" i="41"/>
  <c r="C399" i="41"/>
  <c r="C400" i="41"/>
  <c r="C401" i="41"/>
  <c r="C402" i="41"/>
  <c r="C403" i="41"/>
  <c r="C404" i="41"/>
  <c r="C405" i="41"/>
  <c r="C406" i="41"/>
  <c r="C407" i="41"/>
  <c r="C408" i="41"/>
  <c r="C409" i="41"/>
  <c r="C410" i="41"/>
  <c r="C411" i="41"/>
  <c r="C412" i="41"/>
  <c r="C413" i="41"/>
  <c r="C414" i="41"/>
  <c r="C415" i="41"/>
  <c r="C416" i="41"/>
  <c r="C417" i="41"/>
  <c r="C418" i="41"/>
  <c r="C419" i="41"/>
  <c r="C420" i="41"/>
  <c r="C421" i="41"/>
  <c r="C422" i="41"/>
  <c r="C423" i="41"/>
  <c r="C424" i="41"/>
  <c r="C425" i="41"/>
  <c r="C426" i="41"/>
  <c r="C427" i="41"/>
  <c r="C428" i="41"/>
  <c r="C429" i="41"/>
  <c r="C430" i="41"/>
  <c r="C431" i="41"/>
  <c r="C432" i="41"/>
  <c r="C433" i="41"/>
  <c r="C434" i="41"/>
  <c r="C435" i="41"/>
  <c r="C436" i="41"/>
  <c r="C437" i="41"/>
  <c r="C438" i="41"/>
  <c r="C439" i="41"/>
  <c r="C440" i="41"/>
  <c r="C441" i="41"/>
  <c r="C442" i="41"/>
  <c r="C443" i="41"/>
  <c r="C444" i="41"/>
  <c r="C445" i="41"/>
  <c r="C446" i="41"/>
  <c r="C447" i="41"/>
  <c r="C448" i="41"/>
  <c r="C449" i="41"/>
  <c r="C450" i="41"/>
  <c r="C451" i="41"/>
  <c r="C452" i="41"/>
  <c r="C453" i="41"/>
  <c r="C454" i="41"/>
  <c r="C455" i="41"/>
  <c r="C456" i="41"/>
  <c r="C457" i="41"/>
  <c r="C458" i="41"/>
  <c r="C459" i="41"/>
  <c r="C460" i="41"/>
  <c r="C461" i="41"/>
  <c r="C462" i="41"/>
  <c r="C463" i="41"/>
  <c r="C464" i="41"/>
  <c r="C465" i="41"/>
  <c r="C466" i="41"/>
  <c r="C467" i="41"/>
  <c r="C468" i="41"/>
  <c r="C469" i="41"/>
  <c r="C470" i="41"/>
  <c r="C471" i="41"/>
  <c r="C472" i="41"/>
  <c r="C473" i="41"/>
  <c r="C474" i="41"/>
  <c r="C475" i="41"/>
  <c r="C476" i="41"/>
  <c r="C477" i="41"/>
  <c r="C478" i="41"/>
  <c r="C479" i="41"/>
  <c r="C480" i="41"/>
  <c r="C481" i="41"/>
  <c r="C482" i="41"/>
  <c r="C483" i="41"/>
  <c r="C484" i="41"/>
  <c r="C485" i="41"/>
  <c r="C486" i="41"/>
  <c r="C487" i="41"/>
  <c r="C488" i="41"/>
  <c r="C489" i="41"/>
  <c r="C490" i="41"/>
  <c r="C491" i="41"/>
  <c r="C492" i="41"/>
  <c r="C493" i="41"/>
  <c r="C494" i="41"/>
  <c r="C495" i="41"/>
  <c r="C496" i="41"/>
  <c r="C497" i="41"/>
  <c r="C498" i="41"/>
  <c r="C499" i="41"/>
  <c r="C500" i="41"/>
  <c r="C501" i="41"/>
  <c r="C502" i="41"/>
  <c r="C503" i="41"/>
  <c r="C504" i="41"/>
  <c r="C505" i="41"/>
  <c r="C506" i="41"/>
  <c r="C507" i="41"/>
  <c r="C508" i="41"/>
  <c r="C509" i="41"/>
  <c r="C510" i="41"/>
  <c r="C511" i="41"/>
  <c r="C512" i="41"/>
  <c r="C513" i="41"/>
  <c r="C514" i="41"/>
  <c r="C515" i="41"/>
  <c r="C516" i="41"/>
  <c r="C517" i="41"/>
  <c r="C518" i="41"/>
  <c r="C519" i="41"/>
  <c r="C520" i="41"/>
  <c r="C521" i="41"/>
  <c r="C522" i="41"/>
  <c r="C523" i="41"/>
  <c r="C524" i="41"/>
  <c r="C525" i="41"/>
  <c r="C526" i="41"/>
  <c r="C527" i="41"/>
  <c r="C528" i="41"/>
  <c r="C529" i="41"/>
  <c r="C530" i="41"/>
  <c r="C531" i="41"/>
  <c r="C532" i="41"/>
  <c r="C533" i="41"/>
  <c r="C534" i="41"/>
  <c r="C535" i="41"/>
  <c r="C536" i="41"/>
  <c r="C537" i="41"/>
  <c r="C538" i="41"/>
  <c r="C539" i="41"/>
  <c r="C540" i="41"/>
  <c r="C541" i="41"/>
  <c r="C542" i="41"/>
  <c r="C543" i="41"/>
  <c r="C544" i="41"/>
  <c r="C545" i="41"/>
  <c r="C546" i="41"/>
  <c r="C547" i="41"/>
  <c r="C548" i="41"/>
  <c r="C549" i="41"/>
  <c r="C550" i="41"/>
  <c r="C551" i="41"/>
  <c r="C552" i="41"/>
  <c r="C553" i="41"/>
  <c r="C554" i="41"/>
  <c r="C555" i="41"/>
  <c r="C556" i="41"/>
  <c r="C557" i="41"/>
  <c r="C558" i="41"/>
  <c r="C559" i="41"/>
  <c r="C560" i="41"/>
  <c r="C561" i="41"/>
  <c r="C562" i="41"/>
  <c r="C563" i="41"/>
  <c r="C564" i="41"/>
  <c r="C565" i="41"/>
  <c r="C566" i="41"/>
  <c r="C567" i="41"/>
  <c r="C568" i="41"/>
  <c r="C569" i="41"/>
  <c r="C570" i="41"/>
  <c r="C571" i="41"/>
  <c r="C572" i="41"/>
  <c r="C573" i="41"/>
  <c r="C574" i="41"/>
  <c r="C575" i="41"/>
  <c r="C576" i="41"/>
  <c r="C577" i="41"/>
  <c r="C578" i="41"/>
  <c r="C579" i="41"/>
  <c r="C580" i="41"/>
  <c r="C581" i="41"/>
  <c r="C582" i="41"/>
  <c r="C583" i="41"/>
  <c r="C584" i="41"/>
  <c r="C585" i="41"/>
  <c r="C586" i="41"/>
  <c r="C587" i="41"/>
  <c r="C588" i="41"/>
  <c r="C589" i="41"/>
  <c r="C590" i="41"/>
  <c r="C591" i="41"/>
  <c r="C592" i="41"/>
  <c r="C593" i="41"/>
  <c r="C594" i="41"/>
  <c r="C595" i="41"/>
  <c r="C596" i="41"/>
  <c r="C597" i="41"/>
  <c r="C598" i="41"/>
  <c r="C599" i="41"/>
  <c r="C600" i="41"/>
  <c r="C601" i="41"/>
  <c r="C602" i="41"/>
  <c r="C603" i="41"/>
  <c r="C604" i="41"/>
  <c r="C605" i="41"/>
  <c r="C606" i="41"/>
  <c r="C607" i="41"/>
  <c r="C608" i="41"/>
  <c r="C609" i="41"/>
  <c r="C610" i="41"/>
  <c r="C611" i="41"/>
  <c r="C612" i="41"/>
  <c r="C613" i="41"/>
  <c r="C614" i="41"/>
  <c r="C615" i="41"/>
  <c r="C616" i="41"/>
  <c r="C617" i="41"/>
  <c r="C618" i="41"/>
  <c r="C619" i="41"/>
  <c r="C620" i="41"/>
  <c r="C621" i="41"/>
  <c r="C622" i="41"/>
  <c r="C623" i="41"/>
  <c r="C624" i="41"/>
  <c r="C625" i="41"/>
  <c r="C626" i="41"/>
  <c r="C627" i="41"/>
  <c r="C628" i="41"/>
  <c r="C629" i="41"/>
  <c r="C630" i="41"/>
  <c r="C631" i="41"/>
  <c r="C632" i="41"/>
  <c r="C633" i="41"/>
  <c r="C634" i="41"/>
  <c r="C635" i="41"/>
  <c r="C636" i="41"/>
  <c r="C637" i="41"/>
  <c r="C638" i="41"/>
  <c r="C639" i="41"/>
  <c r="C640" i="41"/>
  <c r="C641" i="41"/>
  <c r="C642" i="41"/>
  <c r="C643" i="41"/>
  <c r="C644" i="41"/>
  <c r="C645" i="41"/>
  <c r="C646" i="41"/>
  <c r="C647" i="41"/>
  <c r="C648" i="41"/>
  <c r="C649" i="41"/>
  <c r="C650" i="41"/>
  <c r="C651" i="41"/>
  <c r="C652" i="41"/>
  <c r="C653" i="41"/>
  <c r="C654" i="41"/>
  <c r="C655" i="41"/>
  <c r="C656" i="41"/>
  <c r="C657" i="41"/>
  <c r="C658" i="41"/>
  <c r="C659" i="41"/>
  <c r="C660" i="41"/>
  <c r="C661" i="41"/>
  <c r="C662" i="41"/>
  <c r="C663" i="41"/>
  <c r="C664" i="41"/>
  <c r="C665" i="41"/>
  <c r="C666" i="41"/>
  <c r="C667" i="41"/>
  <c r="C668" i="41"/>
  <c r="C669" i="41"/>
  <c r="C670" i="41"/>
  <c r="C671" i="41"/>
  <c r="C672" i="41"/>
  <c r="C673" i="41"/>
  <c r="C674" i="41"/>
  <c r="C675" i="41"/>
  <c r="C676" i="41"/>
  <c r="C677" i="41"/>
  <c r="C678" i="41"/>
  <c r="C679" i="41"/>
  <c r="C680" i="41"/>
  <c r="C681" i="41"/>
  <c r="C682" i="41"/>
  <c r="C683" i="41"/>
  <c r="C684" i="41"/>
  <c r="C685" i="41"/>
  <c r="C686" i="41"/>
  <c r="C687" i="41"/>
  <c r="C688" i="41"/>
  <c r="C689" i="41"/>
  <c r="C690" i="41"/>
  <c r="C691" i="41"/>
  <c r="C692" i="41"/>
  <c r="C693" i="41"/>
  <c r="C694" i="41"/>
  <c r="C695" i="41"/>
  <c r="C696" i="41"/>
  <c r="C697" i="41"/>
  <c r="C698" i="41"/>
  <c r="C699" i="41"/>
  <c r="C700" i="41"/>
  <c r="C701" i="41"/>
  <c r="C702" i="41"/>
  <c r="C703" i="41"/>
  <c r="C704" i="41"/>
  <c r="C705" i="41"/>
  <c r="C706" i="41"/>
  <c r="C707" i="41"/>
  <c r="C708" i="41"/>
  <c r="C709" i="41"/>
  <c r="C710" i="41"/>
  <c r="C711" i="41"/>
  <c r="C712" i="41"/>
  <c r="C713" i="41"/>
  <c r="C714" i="41"/>
  <c r="C715" i="41"/>
  <c r="C716" i="41"/>
  <c r="C717" i="41"/>
  <c r="C718" i="41"/>
  <c r="C719" i="41"/>
  <c r="C720" i="41"/>
  <c r="C721" i="41"/>
  <c r="C722" i="41"/>
  <c r="C723" i="41"/>
  <c r="C724" i="41"/>
  <c r="C725" i="41"/>
  <c r="C726" i="41"/>
  <c r="C727" i="41"/>
  <c r="C728" i="41"/>
  <c r="C729" i="41"/>
  <c r="C730" i="41"/>
  <c r="C731" i="41"/>
  <c r="C732" i="41"/>
  <c r="C733" i="41"/>
  <c r="C734" i="41"/>
  <c r="C735" i="41"/>
  <c r="C736" i="41"/>
  <c r="C737" i="41"/>
  <c r="C738" i="41"/>
  <c r="C739" i="41"/>
  <c r="C740" i="41"/>
  <c r="C741" i="41"/>
  <c r="C742" i="41"/>
  <c r="C743" i="41"/>
  <c r="C744" i="41"/>
  <c r="C745" i="41"/>
  <c r="C746" i="41"/>
  <c r="C747" i="41"/>
  <c r="C748" i="41"/>
  <c r="C749" i="41"/>
  <c r="C750" i="41"/>
  <c r="C751" i="41"/>
  <c r="C752" i="41"/>
  <c r="C753" i="41"/>
  <c r="C754" i="41"/>
  <c r="C755" i="41"/>
  <c r="C756" i="41"/>
  <c r="C757" i="41"/>
  <c r="C758" i="41"/>
  <c r="C759" i="41"/>
  <c r="C760" i="41"/>
  <c r="C761" i="41"/>
  <c r="C762" i="41"/>
  <c r="C763" i="41"/>
  <c r="C764" i="41"/>
  <c r="C765" i="41"/>
  <c r="C766" i="41"/>
  <c r="C767" i="41"/>
  <c r="C768" i="41"/>
  <c r="C769" i="41"/>
  <c r="C770" i="41"/>
  <c r="C771" i="41"/>
  <c r="C772" i="41"/>
  <c r="C773" i="41"/>
  <c r="C774" i="41"/>
  <c r="C775" i="41"/>
  <c r="C776" i="41"/>
  <c r="C777" i="41"/>
  <c r="C778" i="41"/>
  <c r="C779" i="41"/>
  <c r="C780" i="41"/>
  <c r="C781" i="41"/>
  <c r="C782" i="41"/>
  <c r="C783" i="41"/>
  <c r="C784" i="41"/>
  <c r="C785" i="41"/>
  <c r="C786" i="41"/>
  <c r="C787" i="41"/>
  <c r="C788" i="41"/>
  <c r="C789" i="41"/>
  <c r="C790" i="41"/>
  <c r="C791" i="41"/>
  <c r="C792" i="41"/>
  <c r="C793" i="41"/>
  <c r="C794" i="41"/>
  <c r="C795" i="41"/>
  <c r="C796" i="41"/>
  <c r="C797" i="41"/>
  <c r="C798" i="41"/>
  <c r="C799" i="41"/>
  <c r="C800" i="41"/>
  <c r="C801" i="41"/>
  <c r="C802" i="41"/>
  <c r="C803" i="41"/>
  <c r="C804" i="41"/>
  <c r="C805" i="41"/>
  <c r="C806" i="41"/>
  <c r="C807" i="41"/>
  <c r="C808" i="41"/>
  <c r="C809" i="41"/>
  <c r="C810" i="41"/>
  <c r="C811" i="41"/>
  <c r="C812" i="41"/>
  <c r="C813" i="41"/>
  <c r="C814" i="41"/>
  <c r="C815" i="41"/>
  <c r="C816" i="41"/>
  <c r="C817" i="41"/>
  <c r="C818" i="41"/>
  <c r="C819" i="41"/>
  <c r="C820" i="41"/>
  <c r="C821" i="41"/>
  <c r="C822" i="41"/>
  <c r="C823" i="41"/>
  <c r="C824" i="41"/>
  <c r="C825" i="41"/>
  <c r="C826" i="41"/>
  <c r="C827" i="41"/>
  <c r="C828" i="41"/>
  <c r="C829" i="41"/>
  <c r="C830" i="41"/>
  <c r="C831" i="41"/>
  <c r="C832" i="41"/>
  <c r="C833" i="41"/>
  <c r="C834" i="41"/>
  <c r="C835" i="41"/>
  <c r="C836" i="41"/>
  <c r="C837" i="41"/>
  <c r="C838" i="41"/>
  <c r="C839" i="41"/>
  <c r="C840" i="41"/>
  <c r="C841" i="41"/>
  <c r="C842" i="41"/>
  <c r="C843" i="41"/>
  <c r="C844" i="41"/>
  <c r="C845" i="41"/>
  <c r="C846" i="41"/>
  <c r="C847" i="41"/>
  <c r="C848" i="41"/>
  <c r="C849" i="41"/>
  <c r="C850" i="41"/>
  <c r="C851" i="41"/>
  <c r="C852" i="41"/>
  <c r="C853" i="41"/>
  <c r="C854" i="41"/>
  <c r="C855" i="41"/>
  <c r="C856" i="41"/>
  <c r="C857" i="41"/>
  <c r="C858" i="41"/>
  <c r="C859" i="41"/>
  <c r="C860" i="41"/>
  <c r="C861" i="41"/>
  <c r="C862" i="41"/>
  <c r="C863" i="41"/>
  <c r="C864" i="41"/>
  <c r="C865" i="41"/>
  <c r="C866" i="41"/>
  <c r="C867" i="41"/>
  <c r="C868" i="41"/>
  <c r="C869" i="41"/>
  <c r="C870" i="41"/>
  <c r="C871" i="41"/>
  <c r="C872" i="41"/>
  <c r="C873" i="41"/>
  <c r="C874" i="41"/>
  <c r="C875" i="41"/>
  <c r="C876" i="41"/>
  <c r="C877" i="41"/>
  <c r="C878" i="41"/>
  <c r="C879" i="41"/>
  <c r="C880" i="41"/>
  <c r="C881" i="41"/>
  <c r="C882" i="41"/>
  <c r="C883" i="41"/>
  <c r="C884" i="41"/>
  <c r="C885" i="41"/>
  <c r="C886" i="41"/>
  <c r="C887" i="41"/>
  <c r="C888" i="41"/>
  <c r="C889" i="41"/>
  <c r="C890" i="41"/>
  <c r="C891" i="41"/>
  <c r="C892" i="41"/>
  <c r="C893" i="41"/>
  <c r="C894" i="41"/>
  <c r="C895" i="41"/>
  <c r="C896" i="41"/>
  <c r="C897" i="41"/>
  <c r="C898" i="41"/>
  <c r="C899" i="41"/>
  <c r="C900" i="41"/>
  <c r="C901" i="41"/>
  <c r="C902" i="41"/>
  <c r="C903" i="41"/>
  <c r="C904" i="41"/>
  <c r="C905" i="41"/>
  <c r="C906" i="41"/>
  <c r="C907" i="41"/>
  <c r="C908" i="41"/>
  <c r="C909" i="41"/>
  <c r="C910" i="41"/>
  <c r="C911" i="41"/>
  <c r="C912" i="41"/>
  <c r="C913" i="41"/>
  <c r="C914" i="41"/>
  <c r="C915" i="41"/>
  <c r="C916" i="41"/>
  <c r="C917" i="41"/>
  <c r="C918" i="41"/>
  <c r="C919" i="41"/>
  <c r="C920" i="41"/>
  <c r="C921" i="41"/>
  <c r="C922" i="41"/>
  <c r="C923" i="41"/>
  <c r="C924" i="41"/>
  <c r="C925" i="41"/>
  <c r="C926" i="41"/>
  <c r="C927" i="41"/>
  <c r="C928" i="41"/>
  <c r="C929" i="41"/>
  <c r="C930" i="41"/>
  <c r="C931" i="41"/>
  <c r="C932" i="41"/>
  <c r="C933" i="41"/>
  <c r="C934" i="41"/>
  <c r="C935" i="41"/>
  <c r="C936" i="41"/>
  <c r="C937" i="41"/>
  <c r="C938" i="41"/>
  <c r="C939" i="41"/>
  <c r="C940" i="41"/>
  <c r="C941" i="41"/>
  <c r="C942" i="41"/>
  <c r="C943" i="41"/>
  <c r="C944" i="41"/>
  <c r="C945" i="41"/>
  <c r="C946" i="41"/>
  <c r="C947" i="41"/>
  <c r="C948" i="41"/>
  <c r="C949" i="41"/>
  <c r="C950" i="41"/>
  <c r="C951" i="41"/>
  <c r="C952" i="41"/>
  <c r="C953" i="41"/>
  <c r="C954" i="41"/>
  <c r="C955" i="41"/>
  <c r="C956" i="41"/>
  <c r="C957" i="41"/>
  <c r="C958" i="41"/>
  <c r="C959" i="41"/>
  <c r="C960" i="41"/>
  <c r="C961" i="41"/>
  <c r="C962" i="41"/>
  <c r="C963" i="41"/>
  <c r="C964" i="41"/>
  <c r="C965" i="41"/>
  <c r="C966" i="41"/>
  <c r="C967" i="41"/>
  <c r="C968" i="41"/>
  <c r="C969" i="41"/>
  <c r="C970" i="41"/>
  <c r="C971" i="41"/>
  <c r="C972" i="41"/>
  <c r="C973" i="41"/>
  <c r="C974" i="41"/>
  <c r="C975" i="41"/>
  <c r="C976" i="41"/>
  <c r="C977" i="41"/>
  <c r="C978" i="41"/>
  <c r="C979" i="41"/>
  <c r="C980" i="41"/>
  <c r="C981" i="41"/>
  <c r="C982" i="41"/>
  <c r="C983" i="41"/>
  <c r="C984" i="41"/>
  <c r="C985" i="41"/>
  <c r="C986" i="41"/>
  <c r="C987" i="41"/>
  <c r="C988" i="41"/>
  <c r="C989" i="41"/>
  <c r="C990" i="41"/>
  <c r="C991" i="41"/>
  <c r="C992" i="41"/>
  <c r="C993" i="41"/>
  <c r="C994" i="41"/>
  <c r="C995" i="41"/>
  <c r="C996" i="41"/>
  <c r="C997" i="41"/>
  <c r="C998" i="41"/>
  <c r="C999" i="41"/>
  <c r="C1000" i="41"/>
  <c r="C1001" i="41"/>
  <c r="C1002" i="41"/>
  <c r="C1003" i="41"/>
  <c r="C1004" i="41"/>
  <c r="C1005" i="41"/>
  <c r="C1006" i="41"/>
  <c r="C1007" i="41"/>
  <c r="C1008" i="41"/>
  <c r="C1009" i="41"/>
  <c r="C1010" i="41"/>
  <c r="C1011" i="41"/>
  <c r="C1012" i="41"/>
  <c r="C1013" i="41"/>
  <c r="C1014" i="41"/>
  <c r="C1015" i="41"/>
  <c r="C1016" i="41"/>
  <c r="C1017" i="41"/>
  <c r="C1018" i="41"/>
  <c r="C1019" i="41"/>
  <c r="C1020" i="41"/>
  <c r="C1021" i="41"/>
  <c r="C1022" i="41"/>
  <c r="C1023" i="41"/>
  <c r="C1024" i="41"/>
  <c r="C1025" i="41"/>
  <c r="C1026" i="41"/>
  <c r="C1027" i="41"/>
  <c r="C1028" i="41"/>
  <c r="C1029" i="41"/>
  <c r="C1030" i="41"/>
  <c r="C1031" i="41"/>
  <c r="C1032" i="41"/>
  <c r="C1033" i="41"/>
  <c r="C1034" i="41"/>
  <c r="C1035" i="41"/>
  <c r="C1036" i="41"/>
  <c r="C1037" i="41"/>
  <c r="C1038" i="41"/>
  <c r="C1039" i="41"/>
  <c r="C1040" i="41"/>
  <c r="C1041" i="41"/>
  <c r="C1042" i="41"/>
  <c r="C1043" i="41"/>
  <c r="C1044" i="41"/>
  <c r="C1045" i="41"/>
  <c r="C1046" i="41"/>
  <c r="C1047" i="41"/>
  <c r="C1048" i="41"/>
  <c r="C1049" i="41"/>
  <c r="C1050" i="41"/>
  <c r="C1051" i="41"/>
  <c r="C1052" i="41"/>
  <c r="C1053" i="41"/>
  <c r="C1054" i="41"/>
  <c r="C1055" i="41"/>
  <c r="C1056" i="41"/>
  <c r="C1057" i="41"/>
  <c r="C1058" i="41"/>
  <c r="C1059" i="41"/>
  <c r="C1060" i="41"/>
  <c r="C1061" i="41"/>
  <c r="C1062" i="41"/>
  <c r="C1063" i="41"/>
  <c r="C1064" i="41"/>
  <c r="C1065" i="41"/>
  <c r="C1066" i="41"/>
  <c r="C1067" i="41"/>
  <c r="C1068" i="41"/>
  <c r="C1069" i="41"/>
  <c r="C1070" i="41"/>
  <c r="C1071" i="41"/>
  <c r="C1072" i="41"/>
  <c r="C1073" i="41"/>
  <c r="C1074" i="41"/>
  <c r="C1075" i="41"/>
  <c r="C1076" i="41"/>
  <c r="C1077" i="41"/>
  <c r="C1078" i="41"/>
  <c r="C1079" i="41"/>
  <c r="C1080" i="41"/>
  <c r="C1081" i="41"/>
  <c r="C1082" i="41"/>
  <c r="C1083" i="41"/>
  <c r="C1084" i="41"/>
  <c r="C1085" i="41"/>
  <c r="C1086" i="41"/>
  <c r="C1087" i="41"/>
  <c r="C1088" i="41"/>
  <c r="C1089" i="41"/>
  <c r="C1090" i="41"/>
  <c r="C1091" i="41"/>
  <c r="C1092" i="41"/>
  <c r="C1093" i="41"/>
  <c r="C1094" i="41"/>
  <c r="C1095" i="41"/>
  <c r="C1096" i="41"/>
  <c r="C1097" i="41"/>
  <c r="C1098" i="41"/>
  <c r="C1099" i="41"/>
  <c r="C1100" i="41"/>
  <c r="C1101" i="41"/>
  <c r="C1102" i="41"/>
  <c r="C1103" i="41"/>
  <c r="C1104" i="41"/>
  <c r="C1105" i="41"/>
  <c r="C1106" i="41"/>
  <c r="C1107" i="41"/>
  <c r="C1108" i="41"/>
  <c r="C1109" i="41"/>
  <c r="C1110" i="41"/>
  <c r="C1111" i="41"/>
  <c r="C1112" i="41"/>
  <c r="C1113" i="41"/>
  <c r="C1114" i="41"/>
  <c r="C1115" i="41"/>
  <c r="C1116" i="41"/>
  <c r="C1117" i="41"/>
  <c r="C1118" i="41"/>
  <c r="C1119" i="41"/>
  <c r="C1120" i="41"/>
  <c r="C1121" i="41"/>
  <c r="C1122" i="41"/>
  <c r="C1123" i="41"/>
  <c r="C1124" i="41"/>
  <c r="C1125" i="41"/>
  <c r="C1126" i="41"/>
  <c r="C1127" i="41"/>
  <c r="C1128" i="41"/>
  <c r="C1129" i="41"/>
  <c r="C1130" i="41"/>
  <c r="C1131" i="41"/>
  <c r="C1132" i="41"/>
  <c r="C1133" i="41"/>
  <c r="C1134" i="41"/>
  <c r="C1135" i="41"/>
  <c r="C1136" i="41"/>
  <c r="C1137" i="41"/>
  <c r="C1138" i="41"/>
  <c r="C1139" i="41"/>
  <c r="C1140" i="41"/>
  <c r="C1141" i="41"/>
  <c r="C1142" i="41"/>
  <c r="C1143" i="41"/>
  <c r="C1144" i="41"/>
  <c r="C1145" i="41"/>
  <c r="C1146" i="41"/>
  <c r="C1147" i="41"/>
  <c r="C1148" i="41"/>
  <c r="C1149" i="41"/>
  <c r="C1150" i="41"/>
  <c r="C1151" i="41"/>
  <c r="C1152" i="41"/>
  <c r="C1153" i="41"/>
  <c r="C2" i="41"/>
  <c r="D104" i="43"/>
  <c r="I368" i="41"/>
  <c r="D368" i="41"/>
  <c r="H3" i="40"/>
  <c r="H4" i="40"/>
  <c r="H5" i="40"/>
  <c r="H6" i="40"/>
  <c r="H7" i="40"/>
  <c r="H8" i="40"/>
  <c r="H9" i="40"/>
  <c r="H10" i="40"/>
  <c r="H11" i="40"/>
  <c r="H12" i="40"/>
  <c r="H13" i="40"/>
  <c r="H14" i="40"/>
  <c r="H15" i="40"/>
  <c r="H16" i="40"/>
  <c r="H17" i="40"/>
  <c r="H18" i="40"/>
  <c r="H19" i="40"/>
  <c r="H20" i="40"/>
  <c r="H21" i="40"/>
  <c r="H22" i="40"/>
  <c r="H23" i="40"/>
  <c r="H24" i="40"/>
  <c r="H25" i="40"/>
  <c r="H26" i="40"/>
  <c r="H27" i="40"/>
  <c r="H28" i="40"/>
  <c r="H29" i="40"/>
  <c r="H30" i="40"/>
  <c r="H31" i="40"/>
  <c r="H32" i="40"/>
  <c r="H33" i="40"/>
  <c r="H34" i="40"/>
  <c r="H35" i="40"/>
  <c r="H36" i="40"/>
  <c r="H37" i="40"/>
  <c r="H38" i="40"/>
  <c r="H39" i="40"/>
  <c r="H40" i="40"/>
  <c r="H41" i="40"/>
  <c r="H42" i="40"/>
  <c r="H43" i="40"/>
  <c r="H44" i="40"/>
  <c r="H45" i="40"/>
  <c r="H46" i="40"/>
  <c r="H47" i="40"/>
  <c r="H48" i="40"/>
  <c r="H49" i="40"/>
  <c r="H50" i="40"/>
  <c r="H51" i="40"/>
  <c r="H52" i="40"/>
  <c r="H53" i="40"/>
  <c r="H54" i="40"/>
  <c r="H55" i="40"/>
  <c r="H56" i="40"/>
  <c r="H57" i="40"/>
  <c r="H58" i="40"/>
  <c r="H59" i="40"/>
  <c r="H60" i="40"/>
  <c r="H61" i="40"/>
  <c r="H62" i="40"/>
  <c r="H63" i="40"/>
  <c r="H64" i="40"/>
  <c r="H65" i="40"/>
  <c r="H66" i="40"/>
  <c r="H67" i="40"/>
  <c r="H68" i="40"/>
  <c r="H69" i="40"/>
  <c r="H70" i="40"/>
  <c r="H71" i="40"/>
  <c r="H72" i="40"/>
  <c r="H73" i="40"/>
  <c r="H74" i="40"/>
  <c r="H75" i="40"/>
  <c r="H76" i="40"/>
  <c r="H77" i="40"/>
  <c r="H78" i="40"/>
  <c r="H79" i="40"/>
  <c r="H80" i="40"/>
  <c r="H81" i="40"/>
  <c r="H82" i="40"/>
  <c r="H83" i="40"/>
  <c r="H84" i="40"/>
  <c r="H85" i="40"/>
  <c r="H86" i="40"/>
  <c r="H87" i="40"/>
  <c r="H88" i="40"/>
  <c r="H89" i="40"/>
  <c r="H90" i="40"/>
  <c r="H91" i="40"/>
  <c r="H92" i="40"/>
  <c r="H93" i="40"/>
  <c r="H94" i="40"/>
  <c r="H95" i="40"/>
  <c r="H96" i="40"/>
  <c r="H97" i="40"/>
  <c r="H98" i="40"/>
  <c r="H99" i="40"/>
  <c r="H100" i="40"/>
  <c r="H101" i="40"/>
  <c r="H102" i="40"/>
  <c r="H103" i="40"/>
  <c r="H104" i="40"/>
  <c r="H105" i="40"/>
  <c r="H106" i="40"/>
  <c r="H107" i="40"/>
  <c r="H108" i="40"/>
  <c r="H109" i="40"/>
  <c r="H110" i="40"/>
  <c r="H111" i="40"/>
  <c r="H112" i="40"/>
  <c r="H113" i="40"/>
  <c r="H114" i="40"/>
  <c r="H115" i="40"/>
  <c r="H116" i="40"/>
  <c r="H117" i="40"/>
  <c r="H118" i="40"/>
  <c r="H119" i="40"/>
  <c r="H120" i="40"/>
  <c r="H121" i="40"/>
  <c r="H122" i="40"/>
  <c r="H123" i="40"/>
  <c r="H124" i="40"/>
  <c r="H125" i="40"/>
  <c r="H126" i="40"/>
  <c r="H127" i="40"/>
  <c r="H128" i="40"/>
  <c r="H129" i="40"/>
  <c r="H130" i="40"/>
  <c r="H131" i="40"/>
  <c r="H132" i="40"/>
  <c r="H133" i="40"/>
  <c r="H134" i="40"/>
  <c r="H135" i="40"/>
  <c r="H136" i="40"/>
  <c r="H137" i="40"/>
  <c r="H138" i="40"/>
  <c r="H139" i="40"/>
  <c r="H140" i="40"/>
  <c r="H141" i="40"/>
  <c r="H142" i="40"/>
  <c r="H143" i="40"/>
  <c r="H144" i="40"/>
  <c r="H145" i="40"/>
  <c r="H146" i="40"/>
  <c r="H147" i="40"/>
  <c r="H148" i="40"/>
  <c r="H149" i="40"/>
  <c r="H150" i="40"/>
  <c r="H151" i="40"/>
  <c r="H152" i="40"/>
  <c r="H153" i="40"/>
  <c r="H154" i="40"/>
  <c r="H155" i="40"/>
  <c r="H156" i="40"/>
  <c r="H157" i="40"/>
  <c r="H158" i="40"/>
  <c r="H159" i="40"/>
  <c r="H160" i="40"/>
  <c r="H161" i="40"/>
  <c r="H162" i="40"/>
  <c r="H163" i="40"/>
  <c r="H164" i="40"/>
  <c r="H165" i="40"/>
  <c r="H166" i="40"/>
  <c r="H167" i="40"/>
  <c r="H168" i="40"/>
  <c r="H169" i="40"/>
  <c r="H170" i="40"/>
  <c r="H171" i="40"/>
  <c r="H172" i="40"/>
  <c r="H173" i="40"/>
  <c r="H174" i="40"/>
  <c r="H175" i="40"/>
  <c r="H176" i="40"/>
  <c r="H177" i="40"/>
  <c r="H178" i="40"/>
  <c r="H179" i="40"/>
  <c r="H180" i="40"/>
  <c r="H181" i="40"/>
  <c r="H182" i="40"/>
  <c r="H183" i="40"/>
  <c r="H184" i="40"/>
  <c r="H185" i="40"/>
  <c r="H186" i="40"/>
  <c r="H187" i="40"/>
  <c r="H188" i="40"/>
  <c r="H189" i="40"/>
  <c r="H190" i="40"/>
  <c r="H191" i="40"/>
  <c r="H192" i="40"/>
  <c r="H193" i="40"/>
  <c r="H194" i="40"/>
  <c r="H195" i="40"/>
  <c r="H196" i="40"/>
  <c r="H197" i="40"/>
  <c r="H198" i="40"/>
  <c r="H199" i="40"/>
  <c r="H200" i="40"/>
  <c r="H201" i="40"/>
  <c r="H202" i="40"/>
  <c r="H203" i="40"/>
  <c r="H204" i="40"/>
  <c r="H205" i="40"/>
  <c r="H206" i="40"/>
  <c r="H207" i="40"/>
  <c r="H208" i="40"/>
  <c r="H209" i="40"/>
  <c r="H210" i="40"/>
  <c r="H211" i="40"/>
  <c r="H212" i="40"/>
  <c r="H213" i="40"/>
  <c r="H214" i="40"/>
  <c r="H215" i="40"/>
  <c r="H216" i="40"/>
  <c r="H217" i="40"/>
  <c r="H218" i="40"/>
  <c r="H219" i="40"/>
  <c r="H220" i="40"/>
  <c r="H221" i="40"/>
  <c r="H222" i="40"/>
  <c r="H223" i="40"/>
  <c r="H224" i="40"/>
  <c r="H225" i="40"/>
  <c r="H226" i="40"/>
  <c r="H227" i="40"/>
  <c r="H228" i="40"/>
  <c r="H229" i="40"/>
  <c r="H230" i="40"/>
  <c r="H231" i="40"/>
  <c r="H232" i="40"/>
  <c r="H233" i="40"/>
  <c r="H234" i="40"/>
  <c r="H235" i="40"/>
  <c r="H236" i="40"/>
  <c r="H237" i="40"/>
  <c r="H238" i="40"/>
  <c r="H239" i="40"/>
  <c r="H240" i="40"/>
  <c r="H241" i="40"/>
  <c r="H242" i="40"/>
  <c r="H243" i="40"/>
  <c r="H244" i="40"/>
  <c r="H245" i="40"/>
  <c r="H246" i="40"/>
  <c r="H247" i="40"/>
  <c r="H248" i="40"/>
  <c r="H249" i="40"/>
  <c r="H250" i="40"/>
  <c r="H251" i="40"/>
  <c r="H252" i="40"/>
  <c r="H253" i="40"/>
  <c r="H254" i="40"/>
  <c r="H255" i="40"/>
  <c r="H256" i="40"/>
  <c r="H257" i="40"/>
  <c r="H258" i="40"/>
  <c r="H259" i="40"/>
  <c r="H260" i="40"/>
  <c r="H261" i="40"/>
  <c r="H262" i="40"/>
  <c r="H263" i="40"/>
  <c r="H264" i="40"/>
  <c r="H265" i="40"/>
  <c r="H266" i="40"/>
  <c r="H267" i="40"/>
  <c r="H268" i="40"/>
  <c r="H269" i="40"/>
  <c r="H270" i="40"/>
  <c r="H271" i="40"/>
  <c r="H272" i="40"/>
  <c r="H273" i="40"/>
  <c r="H274" i="40"/>
  <c r="H275" i="40"/>
  <c r="H276" i="40"/>
  <c r="H277" i="40"/>
  <c r="H278" i="40"/>
  <c r="H279" i="40"/>
  <c r="H280" i="40"/>
  <c r="H281" i="40"/>
  <c r="H282" i="40"/>
  <c r="H283" i="40"/>
  <c r="H284" i="40"/>
  <c r="H285" i="40"/>
  <c r="H286" i="40"/>
  <c r="H287" i="40"/>
  <c r="H288" i="40"/>
  <c r="H289" i="40"/>
  <c r="H290" i="40"/>
  <c r="H291" i="40"/>
  <c r="H292" i="40"/>
  <c r="H293" i="40"/>
  <c r="H294" i="40"/>
  <c r="H295" i="40"/>
  <c r="H296" i="40"/>
  <c r="H297" i="40"/>
  <c r="H298" i="40"/>
  <c r="H299" i="40"/>
  <c r="H300" i="40"/>
  <c r="H301" i="40"/>
  <c r="H302" i="40"/>
  <c r="H303" i="40"/>
  <c r="H304" i="40"/>
  <c r="H305" i="40"/>
  <c r="H306" i="40"/>
  <c r="H307" i="40"/>
  <c r="H308" i="40"/>
  <c r="H309" i="40"/>
  <c r="H310" i="40"/>
  <c r="H311" i="40"/>
  <c r="H312" i="40"/>
  <c r="H313" i="40"/>
  <c r="H314" i="40"/>
  <c r="H315" i="40"/>
  <c r="H316" i="40"/>
  <c r="H317" i="40"/>
  <c r="H318" i="40"/>
  <c r="H319" i="40"/>
  <c r="H320" i="40"/>
  <c r="H321" i="40"/>
  <c r="H322" i="40"/>
  <c r="H323" i="40"/>
  <c r="H324" i="40"/>
  <c r="H325" i="40"/>
  <c r="H326" i="40"/>
  <c r="H327" i="40"/>
  <c r="H328" i="40"/>
  <c r="H329" i="40"/>
  <c r="H330" i="40"/>
  <c r="H331" i="40"/>
  <c r="H332" i="40"/>
  <c r="H333" i="40"/>
  <c r="H334" i="40"/>
  <c r="H335" i="40"/>
  <c r="H336" i="40"/>
  <c r="H337" i="40"/>
  <c r="H338" i="40"/>
  <c r="H339" i="40"/>
  <c r="H340" i="40"/>
  <c r="H341" i="40"/>
  <c r="H342" i="40"/>
  <c r="H343" i="40"/>
  <c r="H344" i="40"/>
  <c r="H345" i="40"/>
  <c r="H346" i="40"/>
  <c r="H347" i="40"/>
  <c r="H348" i="40"/>
  <c r="H349" i="40"/>
  <c r="H350" i="40"/>
  <c r="H351" i="40"/>
  <c r="H352" i="40"/>
  <c r="H353" i="40"/>
  <c r="H354" i="40"/>
  <c r="H355" i="40"/>
  <c r="H356" i="40"/>
  <c r="H357" i="40"/>
  <c r="H358" i="40"/>
  <c r="H359" i="40"/>
  <c r="H360" i="40"/>
  <c r="H361" i="40"/>
  <c r="H362" i="40"/>
  <c r="H363" i="40"/>
  <c r="H364" i="40"/>
  <c r="H365" i="40"/>
  <c r="H366" i="40"/>
  <c r="H367" i="40"/>
  <c r="H368" i="40"/>
  <c r="H369" i="40"/>
  <c r="H370" i="40"/>
  <c r="H371" i="40"/>
  <c r="H372" i="40"/>
  <c r="H373" i="40"/>
  <c r="H374" i="40"/>
  <c r="H375" i="40"/>
  <c r="H376" i="40"/>
  <c r="H377" i="40"/>
  <c r="H378" i="40"/>
  <c r="H379" i="40"/>
  <c r="H380" i="40"/>
  <c r="H381" i="40"/>
  <c r="H382" i="40"/>
  <c r="H383" i="40"/>
  <c r="H384" i="40"/>
  <c r="H385" i="40"/>
  <c r="H386" i="40"/>
  <c r="H387" i="40"/>
  <c r="H388" i="40"/>
  <c r="H389" i="40"/>
  <c r="H390" i="40"/>
  <c r="H391" i="40"/>
  <c r="H392" i="40"/>
  <c r="H393" i="40"/>
  <c r="H394" i="40"/>
  <c r="H395" i="40"/>
  <c r="H396" i="40"/>
  <c r="H397" i="40"/>
  <c r="H398" i="40"/>
  <c r="H399" i="40"/>
  <c r="H400" i="40"/>
  <c r="H401" i="40"/>
  <c r="H402" i="40"/>
  <c r="H403" i="40"/>
  <c r="H404" i="40"/>
  <c r="H405" i="40"/>
  <c r="H406" i="40"/>
  <c r="H407" i="40"/>
  <c r="H408" i="40"/>
  <c r="H409" i="40"/>
  <c r="H410" i="40"/>
  <c r="H411" i="40"/>
  <c r="H412" i="40"/>
  <c r="H413" i="40"/>
  <c r="H414" i="40"/>
  <c r="H415" i="40"/>
  <c r="H416" i="40"/>
  <c r="H417" i="40"/>
  <c r="H418" i="40"/>
  <c r="H419" i="40"/>
  <c r="H420" i="40"/>
  <c r="H421" i="40"/>
  <c r="H422" i="40"/>
  <c r="H423" i="40"/>
  <c r="H424" i="40"/>
  <c r="H425" i="40"/>
  <c r="H426" i="40"/>
  <c r="H427" i="40"/>
  <c r="H428" i="40"/>
  <c r="H429" i="40"/>
  <c r="H430" i="40"/>
  <c r="H431" i="40"/>
  <c r="H432" i="40"/>
  <c r="H433" i="40"/>
  <c r="H434" i="40"/>
  <c r="H435" i="40"/>
  <c r="H436" i="40"/>
  <c r="H437" i="40"/>
  <c r="H438" i="40"/>
  <c r="H439" i="40"/>
  <c r="H440" i="40"/>
  <c r="H441" i="40"/>
  <c r="H442" i="40"/>
  <c r="H443" i="40"/>
  <c r="H444" i="40"/>
  <c r="H445" i="40"/>
  <c r="H446" i="40"/>
  <c r="H447" i="40"/>
  <c r="H448" i="40"/>
  <c r="H449" i="40"/>
  <c r="H450" i="40"/>
  <c r="H451" i="40"/>
  <c r="H452" i="40"/>
  <c r="H453" i="40"/>
  <c r="H454" i="40"/>
  <c r="H455" i="40"/>
  <c r="H456" i="40"/>
  <c r="H457" i="40"/>
  <c r="H458" i="40"/>
  <c r="H459" i="40"/>
  <c r="H460" i="40"/>
  <c r="H461" i="40"/>
  <c r="H462" i="40"/>
  <c r="H463" i="40"/>
  <c r="H464" i="40"/>
  <c r="H465" i="40"/>
  <c r="H466" i="40"/>
  <c r="H467" i="40"/>
  <c r="H468" i="40"/>
  <c r="H469" i="40"/>
  <c r="H470" i="40"/>
  <c r="H471" i="40"/>
  <c r="H472" i="40"/>
  <c r="H473" i="40"/>
  <c r="H474" i="40"/>
  <c r="H475" i="40"/>
  <c r="H476" i="40"/>
  <c r="H477" i="40"/>
  <c r="H478" i="40"/>
  <c r="H479" i="40"/>
  <c r="H480" i="40"/>
  <c r="H481" i="40"/>
  <c r="H482" i="40"/>
  <c r="H483" i="40"/>
  <c r="H484" i="40"/>
  <c r="H485" i="40"/>
  <c r="H486" i="40"/>
  <c r="H487" i="40"/>
  <c r="H488" i="40"/>
  <c r="H489" i="40"/>
  <c r="H490" i="40"/>
  <c r="H491" i="40"/>
  <c r="H492" i="40"/>
  <c r="H493" i="40"/>
  <c r="H494" i="40"/>
  <c r="H495" i="40"/>
  <c r="H496" i="40"/>
  <c r="H497" i="40"/>
  <c r="H498" i="40"/>
  <c r="H499" i="40"/>
  <c r="H500" i="40"/>
  <c r="H501" i="40"/>
  <c r="H502" i="40"/>
  <c r="H503" i="40"/>
  <c r="H504" i="40"/>
  <c r="H505" i="40"/>
  <c r="H506" i="40"/>
  <c r="H507" i="40"/>
  <c r="H508" i="40"/>
  <c r="H509" i="40"/>
  <c r="H510" i="40"/>
  <c r="H511" i="40"/>
  <c r="H512" i="40"/>
  <c r="H513" i="40"/>
  <c r="H514" i="40"/>
  <c r="H515" i="40"/>
  <c r="H516" i="40"/>
  <c r="H517" i="40"/>
  <c r="H518" i="40"/>
  <c r="H519" i="40"/>
  <c r="H520" i="40"/>
  <c r="H521" i="40"/>
  <c r="H522" i="40"/>
  <c r="H523" i="40"/>
  <c r="H524" i="40"/>
  <c r="H525" i="40"/>
  <c r="H526" i="40"/>
  <c r="H527" i="40"/>
  <c r="H528" i="40"/>
  <c r="H529" i="40"/>
  <c r="H530" i="40"/>
  <c r="H531" i="40"/>
  <c r="H532" i="40"/>
  <c r="H533" i="40"/>
  <c r="H534" i="40"/>
  <c r="H535" i="40"/>
  <c r="H536" i="40"/>
  <c r="H537" i="40"/>
  <c r="H538" i="40"/>
  <c r="H539" i="40"/>
  <c r="H540" i="40"/>
  <c r="H541" i="40"/>
  <c r="H542" i="40"/>
  <c r="H543" i="40"/>
  <c r="H544" i="40"/>
  <c r="H545" i="40"/>
  <c r="H546" i="40"/>
  <c r="H547" i="40"/>
  <c r="H548" i="40"/>
  <c r="H549" i="40"/>
  <c r="H550" i="40"/>
  <c r="H551" i="40"/>
  <c r="H552" i="40"/>
  <c r="H553" i="40"/>
  <c r="H554" i="40"/>
  <c r="H555" i="40"/>
  <c r="H556" i="40"/>
  <c r="H557" i="40"/>
  <c r="H558" i="40"/>
  <c r="H559" i="40"/>
  <c r="H560" i="40"/>
  <c r="H561" i="40"/>
  <c r="H562" i="40"/>
  <c r="H563" i="40"/>
  <c r="H564" i="40"/>
  <c r="H565" i="40"/>
  <c r="H566" i="40"/>
  <c r="H567" i="40"/>
  <c r="H568" i="40"/>
  <c r="H569" i="40"/>
  <c r="H570" i="40"/>
  <c r="H571" i="40"/>
  <c r="H572" i="40"/>
  <c r="H573" i="40"/>
  <c r="H574" i="40"/>
  <c r="H575" i="40"/>
  <c r="H576" i="40"/>
  <c r="H577" i="40"/>
  <c r="H578" i="40"/>
  <c r="H579" i="40"/>
  <c r="H580" i="40"/>
  <c r="H581" i="40"/>
  <c r="H582" i="40"/>
  <c r="H583" i="40"/>
  <c r="H584" i="40"/>
  <c r="H585" i="40"/>
  <c r="H586" i="40"/>
  <c r="H587" i="40"/>
  <c r="H588" i="40"/>
  <c r="H589" i="40"/>
  <c r="H590" i="40"/>
  <c r="H591" i="40"/>
  <c r="H592" i="40"/>
  <c r="H593" i="40"/>
  <c r="H594" i="40"/>
  <c r="H595" i="40"/>
  <c r="H596" i="40"/>
  <c r="H597" i="40"/>
  <c r="H598" i="40"/>
  <c r="H599" i="40"/>
  <c r="H600" i="40"/>
  <c r="H601" i="40"/>
  <c r="H602" i="40"/>
  <c r="H603" i="40"/>
  <c r="H604" i="40"/>
  <c r="H605" i="40"/>
  <c r="H606" i="40"/>
  <c r="H607" i="40"/>
  <c r="H608" i="40"/>
  <c r="H609" i="40"/>
  <c r="H610" i="40"/>
  <c r="H611" i="40"/>
  <c r="H612" i="40"/>
  <c r="H613" i="40"/>
  <c r="H614" i="40"/>
  <c r="H615" i="40"/>
  <c r="H616" i="40"/>
  <c r="H617" i="40"/>
  <c r="H618" i="40"/>
  <c r="H619" i="40"/>
  <c r="H620" i="40"/>
  <c r="H621" i="40"/>
  <c r="H622" i="40"/>
  <c r="H623" i="40"/>
  <c r="H624" i="40"/>
  <c r="H625" i="40"/>
  <c r="H626" i="40"/>
  <c r="H627" i="40"/>
  <c r="H628" i="40"/>
  <c r="H629" i="40"/>
  <c r="H630" i="40"/>
  <c r="H631" i="40"/>
  <c r="H632" i="40"/>
  <c r="H633" i="40"/>
  <c r="H634" i="40"/>
  <c r="H635" i="40"/>
  <c r="H636" i="40"/>
  <c r="H637" i="40"/>
  <c r="H638" i="40"/>
  <c r="H639" i="40"/>
  <c r="H640" i="40"/>
  <c r="H641" i="40"/>
  <c r="H642" i="40"/>
  <c r="H643" i="40"/>
  <c r="H644" i="40"/>
  <c r="H645" i="40"/>
  <c r="H646" i="40"/>
  <c r="H647" i="40"/>
  <c r="H648" i="40"/>
  <c r="H649" i="40"/>
  <c r="H650" i="40"/>
  <c r="H651" i="40"/>
  <c r="H652" i="40"/>
  <c r="H653" i="40"/>
  <c r="H654" i="40"/>
  <c r="H655" i="40"/>
  <c r="H656" i="40"/>
  <c r="H657" i="40"/>
  <c r="H658" i="40"/>
  <c r="H659" i="40"/>
  <c r="H660" i="40"/>
  <c r="H661" i="40"/>
  <c r="H662" i="40"/>
  <c r="H663" i="40"/>
  <c r="H664" i="40"/>
  <c r="H665" i="40"/>
  <c r="H666" i="40"/>
  <c r="H667" i="40"/>
  <c r="H668" i="40"/>
  <c r="H669" i="40"/>
  <c r="H670" i="40"/>
  <c r="H671" i="40"/>
  <c r="H672" i="40"/>
  <c r="H673" i="40"/>
  <c r="H674" i="40"/>
  <c r="H675" i="40"/>
  <c r="H676" i="40"/>
  <c r="H677" i="40"/>
  <c r="H678" i="40"/>
  <c r="H679" i="40"/>
  <c r="H680" i="40"/>
  <c r="H681" i="40"/>
  <c r="H682" i="40"/>
  <c r="H683" i="40"/>
  <c r="H684" i="40"/>
  <c r="H685" i="40"/>
  <c r="H686" i="40"/>
  <c r="H687" i="40"/>
  <c r="H688" i="40"/>
  <c r="H689" i="40"/>
  <c r="H690" i="40"/>
  <c r="H691" i="40"/>
  <c r="H692" i="40"/>
  <c r="H693" i="40"/>
  <c r="H694" i="40"/>
  <c r="H695" i="40"/>
  <c r="H696" i="40"/>
  <c r="H697" i="40"/>
  <c r="H698" i="40"/>
  <c r="H699" i="40"/>
  <c r="H700" i="40"/>
  <c r="H701" i="40"/>
  <c r="H702" i="40"/>
  <c r="H703" i="40"/>
  <c r="H704" i="40"/>
  <c r="H705" i="40"/>
  <c r="H706" i="40"/>
  <c r="H707" i="40"/>
  <c r="H708" i="40"/>
  <c r="H709" i="40"/>
  <c r="H710" i="40"/>
  <c r="H711" i="40"/>
  <c r="H712" i="40"/>
  <c r="H713" i="40"/>
  <c r="H714" i="40"/>
  <c r="H715" i="40"/>
  <c r="H716" i="40"/>
  <c r="H717" i="40"/>
  <c r="H718" i="40"/>
  <c r="H719" i="40"/>
  <c r="H720" i="40"/>
  <c r="H721" i="40"/>
  <c r="H722" i="40"/>
  <c r="H723" i="40"/>
  <c r="H724" i="40"/>
  <c r="H725" i="40"/>
  <c r="H726" i="40"/>
  <c r="H727" i="40"/>
  <c r="H728" i="40"/>
  <c r="H729" i="40"/>
  <c r="H730" i="40"/>
  <c r="H731" i="40"/>
  <c r="H732" i="40"/>
  <c r="H733" i="40"/>
  <c r="H734" i="40"/>
  <c r="H735" i="40"/>
  <c r="H736" i="40"/>
  <c r="H737" i="40"/>
  <c r="H738" i="40"/>
  <c r="H739" i="40"/>
  <c r="H740" i="40"/>
  <c r="H741" i="40"/>
  <c r="H742" i="40"/>
  <c r="H743" i="40"/>
  <c r="H744" i="40"/>
  <c r="H745" i="40"/>
  <c r="H746" i="40"/>
  <c r="H747" i="40"/>
  <c r="H748" i="40"/>
  <c r="H749" i="40"/>
  <c r="H750" i="40"/>
  <c r="H751" i="40"/>
  <c r="H752" i="40"/>
  <c r="H753" i="40"/>
  <c r="H754" i="40"/>
  <c r="H755" i="40"/>
  <c r="H756" i="40"/>
  <c r="H757" i="40"/>
  <c r="H758" i="40"/>
  <c r="H759" i="40"/>
  <c r="H760" i="40"/>
  <c r="H761" i="40"/>
  <c r="H762" i="40"/>
  <c r="H763" i="40"/>
  <c r="H764" i="40"/>
  <c r="H765" i="40"/>
  <c r="H766" i="40"/>
  <c r="H767" i="40"/>
  <c r="H768" i="40"/>
  <c r="H769" i="40"/>
  <c r="H770" i="40"/>
  <c r="H771" i="40"/>
  <c r="H772" i="40"/>
  <c r="H773" i="40"/>
  <c r="H774" i="40"/>
  <c r="H775" i="40"/>
  <c r="H776" i="40"/>
  <c r="H777" i="40"/>
  <c r="H778" i="40"/>
  <c r="H779" i="40"/>
  <c r="H780" i="40"/>
  <c r="H781" i="40"/>
  <c r="H782" i="40"/>
  <c r="H783" i="40"/>
  <c r="H784" i="40"/>
  <c r="H785" i="40"/>
  <c r="H786" i="40"/>
  <c r="H787" i="40"/>
  <c r="H788" i="40"/>
  <c r="H789" i="40"/>
  <c r="H790" i="40"/>
  <c r="H791" i="40"/>
  <c r="H792" i="40"/>
  <c r="H793" i="40"/>
  <c r="H794" i="40"/>
  <c r="H795" i="40"/>
  <c r="H796" i="40"/>
  <c r="H797" i="40"/>
  <c r="H798" i="40"/>
  <c r="H799" i="40"/>
  <c r="H800" i="40"/>
  <c r="H801" i="40"/>
  <c r="H802" i="40"/>
  <c r="H803" i="40"/>
  <c r="H804" i="40"/>
  <c r="H805" i="40"/>
  <c r="H806" i="40"/>
  <c r="H807" i="40"/>
  <c r="H808" i="40"/>
  <c r="H809" i="40"/>
  <c r="H810" i="40"/>
  <c r="H811" i="40"/>
  <c r="H812" i="40"/>
  <c r="H813" i="40"/>
  <c r="H814" i="40"/>
  <c r="H815" i="40"/>
  <c r="H816" i="40"/>
  <c r="H817" i="40"/>
  <c r="H818" i="40"/>
  <c r="H819" i="40"/>
  <c r="H820" i="40"/>
  <c r="H821" i="40"/>
  <c r="H822" i="40"/>
  <c r="H823" i="40"/>
  <c r="H824" i="40"/>
  <c r="H825" i="40"/>
  <c r="H826" i="40"/>
  <c r="H827" i="40"/>
  <c r="H828" i="40"/>
  <c r="H829" i="40"/>
  <c r="H830" i="40"/>
  <c r="H831" i="40"/>
  <c r="H832" i="40"/>
  <c r="H833" i="40"/>
  <c r="H834" i="40"/>
  <c r="H835" i="40"/>
  <c r="H836" i="40"/>
  <c r="H837" i="40"/>
  <c r="H838" i="40"/>
  <c r="H839" i="40"/>
  <c r="H840" i="40"/>
  <c r="H841" i="40"/>
  <c r="H842" i="40"/>
  <c r="H843" i="40"/>
  <c r="H844" i="40"/>
  <c r="H845" i="40"/>
  <c r="H846" i="40"/>
  <c r="H847" i="40"/>
  <c r="H848" i="40"/>
  <c r="H849" i="40"/>
  <c r="H850" i="40"/>
  <c r="H851" i="40"/>
  <c r="H852" i="40"/>
  <c r="H853" i="40"/>
  <c r="H854" i="40"/>
  <c r="H855" i="40"/>
  <c r="H856" i="40"/>
  <c r="H857" i="40"/>
  <c r="H858" i="40"/>
  <c r="H859" i="40"/>
  <c r="H860" i="40"/>
  <c r="H861" i="40"/>
  <c r="H862" i="40"/>
  <c r="H863" i="40"/>
  <c r="H864" i="40"/>
  <c r="H865" i="40"/>
  <c r="H866" i="40"/>
  <c r="H867" i="40"/>
  <c r="H868" i="40"/>
  <c r="H869" i="40"/>
  <c r="H870" i="40"/>
  <c r="H871" i="40"/>
  <c r="H872" i="40"/>
  <c r="H873" i="40"/>
  <c r="H874" i="40"/>
  <c r="H875" i="40"/>
  <c r="H876" i="40"/>
  <c r="H877" i="40"/>
  <c r="H878" i="40"/>
  <c r="H879" i="40"/>
  <c r="H880" i="40"/>
  <c r="H881" i="40"/>
  <c r="H882" i="40"/>
  <c r="H883" i="40"/>
  <c r="H884" i="40"/>
  <c r="H885" i="40"/>
  <c r="H886" i="40"/>
  <c r="H887" i="40"/>
  <c r="H888" i="40"/>
  <c r="H889" i="40"/>
  <c r="H890" i="40"/>
  <c r="H891" i="40"/>
  <c r="H892" i="40"/>
  <c r="H893" i="40"/>
  <c r="H894" i="40"/>
  <c r="H895" i="40"/>
  <c r="H896" i="40"/>
  <c r="H897" i="40"/>
  <c r="H898" i="40"/>
  <c r="H899" i="40"/>
  <c r="H900" i="40"/>
  <c r="H901" i="40"/>
  <c r="H902" i="40"/>
  <c r="H903" i="40"/>
  <c r="H904" i="40"/>
  <c r="H905" i="40"/>
  <c r="H906" i="40"/>
  <c r="H907" i="40"/>
  <c r="H908" i="40"/>
  <c r="H909" i="40"/>
  <c r="H910" i="40"/>
  <c r="H911" i="40"/>
  <c r="H912" i="40"/>
  <c r="H913" i="40"/>
  <c r="H914" i="40"/>
  <c r="H915" i="40"/>
  <c r="H916" i="40"/>
  <c r="H917" i="40"/>
  <c r="H918" i="40"/>
  <c r="H919" i="40"/>
  <c r="H920" i="40"/>
  <c r="H921" i="40"/>
  <c r="H922" i="40"/>
  <c r="H923" i="40"/>
  <c r="H924" i="40"/>
  <c r="H925" i="40"/>
  <c r="H926" i="40"/>
  <c r="H927" i="40"/>
  <c r="H928" i="40"/>
  <c r="H929" i="40"/>
  <c r="H930" i="40"/>
  <c r="H931" i="40"/>
  <c r="H932" i="40"/>
  <c r="H933" i="40"/>
  <c r="H934" i="40"/>
  <c r="H935" i="40"/>
  <c r="H936" i="40"/>
  <c r="H937" i="40"/>
  <c r="H938" i="40"/>
  <c r="H939" i="40"/>
  <c r="H940" i="40"/>
  <c r="H941" i="40"/>
  <c r="H942" i="40"/>
  <c r="H943" i="40"/>
  <c r="H944" i="40"/>
  <c r="H945" i="40"/>
  <c r="H946" i="40"/>
  <c r="H947" i="40"/>
  <c r="H948" i="40"/>
  <c r="H949" i="40"/>
  <c r="H950" i="40"/>
  <c r="H951" i="40"/>
  <c r="H952" i="40"/>
  <c r="H953" i="40"/>
  <c r="H954" i="40"/>
  <c r="H955" i="40"/>
  <c r="H956" i="40"/>
  <c r="H957" i="40"/>
  <c r="H958" i="40"/>
  <c r="H959" i="40"/>
  <c r="H960" i="40"/>
  <c r="H961" i="40"/>
  <c r="H962" i="40"/>
  <c r="H963" i="40"/>
  <c r="H964" i="40"/>
  <c r="H965" i="40"/>
  <c r="H966" i="40"/>
  <c r="H967" i="40"/>
  <c r="H968" i="40"/>
  <c r="H969" i="40"/>
  <c r="H970" i="40"/>
  <c r="H971" i="40"/>
  <c r="H972" i="40"/>
  <c r="H973" i="40"/>
  <c r="H974" i="40"/>
  <c r="H975" i="40"/>
  <c r="H976" i="40"/>
  <c r="H977" i="40"/>
  <c r="H978" i="40"/>
  <c r="H979" i="40"/>
  <c r="H980" i="40"/>
  <c r="H981" i="40"/>
  <c r="H982" i="40"/>
  <c r="H983" i="40"/>
  <c r="H984" i="40"/>
  <c r="H985" i="40"/>
  <c r="H986" i="40"/>
  <c r="H987" i="40"/>
  <c r="H988" i="40"/>
  <c r="H989" i="40"/>
  <c r="H990" i="40"/>
  <c r="H991" i="40"/>
  <c r="H992" i="40"/>
  <c r="H993" i="40"/>
  <c r="H994" i="40"/>
  <c r="H995" i="40"/>
  <c r="H996" i="40"/>
  <c r="H997" i="40"/>
  <c r="H998" i="40"/>
  <c r="H999" i="40"/>
  <c r="H1000" i="40"/>
  <c r="H1001" i="40"/>
  <c r="H1002" i="40"/>
  <c r="H1003" i="40"/>
  <c r="H1004" i="40"/>
  <c r="H1005" i="40"/>
  <c r="H1006" i="40"/>
  <c r="H1007" i="40"/>
  <c r="H1008" i="40"/>
  <c r="H1009" i="40"/>
  <c r="H1010" i="40"/>
  <c r="H1011" i="40"/>
  <c r="H1012" i="40"/>
  <c r="H1013" i="40"/>
  <c r="H1014" i="40"/>
  <c r="H1015" i="40"/>
  <c r="H1016" i="40"/>
  <c r="H1017" i="40"/>
  <c r="H1018" i="40"/>
  <c r="H1019" i="40"/>
  <c r="H1020" i="40"/>
  <c r="H1021" i="40"/>
  <c r="H1022" i="40"/>
  <c r="H1023" i="40"/>
  <c r="H1024" i="40"/>
  <c r="H1025" i="40"/>
  <c r="H1026" i="40"/>
  <c r="H1027" i="40"/>
  <c r="H1028" i="40"/>
  <c r="H1029" i="40"/>
  <c r="H1030" i="40"/>
  <c r="H1031" i="40"/>
  <c r="H1032" i="40"/>
  <c r="H1033" i="40"/>
  <c r="H1034" i="40"/>
  <c r="H1035" i="40"/>
  <c r="H1036" i="40"/>
  <c r="H1037" i="40"/>
  <c r="H1038" i="40"/>
  <c r="H1039" i="40"/>
  <c r="H1040" i="40"/>
  <c r="H1041" i="40"/>
  <c r="H1042" i="40"/>
  <c r="H1043" i="40"/>
  <c r="H1044" i="40"/>
  <c r="H1045" i="40"/>
  <c r="H1046" i="40"/>
  <c r="H1047" i="40"/>
  <c r="H1048" i="40"/>
  <c r="H1049" i="40"/>
  <c r="H1050" i="40"/>
  <c r="H1051" i="40"/>
  <c r="H1052" i="40"/>
  <c r="H1053" i="40"/>
  <c r="H1054" i="40"/>
  <c r="H1055" i="40"/>
  <c r="H1056" i="40"/>
  <c r="H1057" i="40"/>
  <c r="H1058" i="40"/>
  <c r="H1059" i="40"/>
  <c r="H1060" i="40"/>
  <c r="H1061" i="40"/>
  <c r="H1062" i="40"/>
  <c r="H1063" i="40"/>
  <c r="H1064" i="40"/>
  <c r="H1065" i="40"/>
  <c r="H1066" i="40"/>
  <c r="H1067" i="40"/>
  <c r="H1068" i="40"/>
  <c r="H1069" i="40"/>
  <c r="H1070" i="40"/>
  <c r="H1071" i="40"/>
  <c r="H1072" i="40"/>
  <c r="H1073" i="40"/>
  <c r="H1074" i="40"/>
  <c r="H1075" i="40"/>
  <c r="H1076" i="40"/>
  <c r="H1077" i="40"/>
  <c r="H1078" i="40"/>
  <c r="H1079" i="40"/>
  <c r="H1080" i="40"/>
  <c r="H1081" i="40"/>
  <c r="H1082" i="40"/>
  <c r="H1083" i="40"/>
  <c r="H1084" i="40"/>
  <c r="H1085" i="40"/>
  <c r="H1086" i="40"/>
  <c r="H1087" i="40"/>
  <c r="H1088" i="40"/>
  <c r="H1089" i="40"/>
  <c r="H1090" i="40"/>
  <c r="H1091" i="40"/>
  <c r="H1092" i="40"/>
  <c r="H1093" i="40"/>
  <c r="H1094" i="40"/>
  <c r="H1095" i="40"/>
  <c r="H1096" i="40"/>
  <c r="H1097" i="40"/>
  <c r="H1098" i="40"/>
  <c r="H1099" i="40"/>
  <c r="H1100" i="40"/>
  <c r="H1101" i="40"/>
  <c r="H1102" i="40"/>
  <c r="H1103" i="40"/>
  <c r="H1104" i="40"/>
  <c r="H1105" i="40"/>
  <c r="H1106" i="40"/>
  <c r="H1107" i="40"/>
  <c r="H1108" i="40"/>
  <c r="H1109" i="40"/>
  <c r="H1110" i="40"/>
  <c r="H1111" i="40"/>
  <c r="H1112" i="40"/>
  <c r="H1113" i="40"/>
  <c r="H1114" i="40"/>
  <c r="H1115" i="40"/>
  <c r="H1116" i="40"/>
  <c r="H1117" i="40"/>
  <c r="H1118" i="40"/>
  <c r="H1119" i="40"/>
  <c r="H1120" i="40"/>
  <c r="H1121" i="40"/>
  <c r="H1122" i="40"/>
  <c r="H1123" i="40"/>
  <c r="H1124" i="40"/>
  <c r="H1125" i="40"/>
  <c r="H1126" i="40"/>
  <c r="H1127" i="40"/>
  <c r="H1128" i="40"/>
  <c r="H1129" i="40"/>
  <c r="H1130" i="40"/>
  <c r="H1131" i="40"/>
  <c r="H1132" i="40"/>
  <c r="H1133" i="40"/>
  <c r="H1134" i="40"/>
  <c r="H1135" i="40"/>
  <c r="H1136" i="40"/>
  <c r="H1137" i="40"/>
  <c r="H1138" i="40"/>
  <c r="H1139" i="40"/>
  <c r="H1140" i="40"/>
  <c r="H1141" i="40"/>
  <c r="H1142" i="40"/>
  <c r="H1143" i="40"/>
  <c r="H1144" i="40"/>
  <c r="H1145" i="40"/>
  <c r="H1146" i="40"/>
  <c r="H1147" i="40"/>
  <c r="H1148" i="40"/>
  <c r="H1149" i="40"/>
  <c r="H1150" i="40"/>
  <c r="H1151" i="40"/>
  <c r="H1152" i="40"/>
  <c r="H1153" i="40"/>
  <c r="H2" i="40"/>
  <c r="I300" i="40"/>
  <c r="D300" i="40"/>
  <c r="M300" i="40" l="1"/>
  <c r="N28" i="2" l="1"/>
  <c r="D168" i="35"/>
  <c r="D166" i="35"/>
  <c r="D167" i="35"/>
  <c r="D165" i="35"/>
  <c r="D163" i="35"/>
  <c r="D164" i="35"/>
  <c r="D162" i="35"/>
  <c r="D161" i="35"/>
  <c r="D160" i="35"/>
  <c r="D159" i="35"/>
  <c r="D158" i="35"/>
  <c r="D155" i="35"/>
  <c r="D156" i="35"/>
  <c r="D157" i="35"/>
  <c r="D153" i="35"/>
  <c r="D154" i="35"/>
  <c r="D151" i="35"/>
  <c r="D152" i="35"/>
  <c r="D150" i="35"/>
  <c r="D148" i="35"/>
  <c r="D149" i="35"/>
  <c r="D147" i="35"/>
  <c r="D146" i="35"/>
  <c r="D144" i="35"/>
  <c r="D145" i="35"/>
  <c r="D143" i="35"/>
  <c r="D141" i="35"/>
  <c r="D142" i="35"/>
  <c r="D140" i="35"/>
  <c r="D137" i="35"/>
  <c r="D138" i="35"/>
  <c r="D139" i="35"/>
  <c r="D135" i="35"/>
  <c r="D136" i="35"/>
  <c r="D134" i="35"/>
  <c r="D133" i="35"/>
  <c r="D130" i="35"/>
  <c r="D131" i="35"/>
  <c r="D132" i="35"/>
  <c r="D129" i="35"/>
  <c r="D128" i="35"/>
  <c r="D127" i="35"/>
  <c r="D112" i="35"/>
  <c r="D113" i="35"/>
  <c r="D114" i="35"/>
  <c r="D115" i="35"/>
  <c r="D116" i="35"/>
  <c r="D117" i="35"/>
  <c r="D118" i="35"/>
  <c r="D119" i="35"/>
  <c r="D120" i="35"/>
  <c r="D121" i="35"/>
  <c r="D122" i="35"/>
  <c r="D123" i="35"/>
  <c r="D124" i="35"/>
  <c r="D125" i="35"/>
  <c r="D126" i="35"/>
  <c r="D106" i="35"/>
  <c r="D107" i="35"/>
  <c r="D108" i="35"/>
  <c r="D109" i="35"/>
  <c r="D110" i="35"/>
  <c r="D111" i="35"/>
  <c r="D94" i="35"/>
  <c r="D95" i="35"/>
  <c r="D96" i="35"/>
  <c r="D97" i="35"/>
  <c r="D98" i="35"/>
  <c r="D99" i="35"/>
  <c r="D100" i="35"/>
  <c r="D101" i="35"/>
  <c r="D102" i="35"/>
  <c r="D103" i="35"/>
  <c r="D104" i="35"/>
  <c r="D105" i="35"/>
  <c r="D86" i="35"/>
  <c r="D87" i="35"/>
  <c r="D88" i="35"/>
  <c r="D89" i="35"/>
  <c r="D90" i="35"/>
  <c r="D91" i="35"/>
  <c r="D92" i="35"/>
  <c r="D93" i="35"/>
  <c r="D84" i="35"/>
  <c r="D85" i="35"/>
  <c r="D80" i="35"/>
  <c r="D81" i="35"/>
  <c r="D82" i="35"/>
  <c r="D83" i="35"/>
  <c r="D76" i="35"/>
  <c r="D77" i="35"/>
  <c r="D78" i="35"/>
  <c r="D79" i="35"/>
  <c r="D75" i="35"/>
  <c r="D74" i="35"/>
  <c r="D72" i="35"/>
  <c r="D73" i="35"/>
  <c r="D62" i="35"/>
  <c r="D63" i="35"/>
  <c r="D64" i="35"/>
  <c r="D65" i="35"/>
  <c r="D66" i="35"/>
  <c r="D67" i="35"/>
  <c r="D68" i="35"/>
  <c r="D69" i="35"/>
  <c r="D70" i="35"/>
  <c r="D71" i="35"/>
  <c r="D60" i="35"/>
  <c r="D61" i="35"/>
  <c r="D58" i="35"/>
  <c r="D59" i="35"/>
  <c r="D56" i="35"/>
  <c r="D57" i="35"/>
  <c r="D3" i="39"/>
  <c r="E3" i="39" s="1"/>
  <c r="D4" i="39"/>
  <c r="E4" i="39" s="1"/>
  <c r="D5" i="39"/>
  <c r="E5" i="39" s="1"/>
  <c r="D6" i="39"/>
  <c r="E6" i="39" s="1"/>
  <c r="D7" i="39"/>
  <c r="E7" i="39" s="1"/>
  <c r="D8" i="39"/>
  <c r="E8" i="39" s="1"/>
  <c r="D9" i="39"/>
  <c r="E9" i="39" s="1"/>
  <c r="D10" i="39"/>
  <c r="E10" i="39" s="1"/>
  <c r="D11" i="39"/>
  <c r="E11" i="39" s="1"/>
  <c r="D12" i="39"/>
  <c r="E12" i="39" s="1"/>
  <c r="D13" i="39"/>
  <c r="E13" i="39" s="1"/>
  <c r="D14" i="39"/>
  <c r="E14" i="39" s="1"/>
  <c r="D15" i="39"/>
  <c r="E15" i="39" s="1"/>
  <c r="D16" i="39"/>
  <c r="E16" i="39" s="1"/>
  <c r="D17" i="39"/>
  <c r="E17" i="39" s="1"/>
  <c r="D18" i="39"/>
  <c r="E18" i="39" s="1"/>
  <c r="D19" i="39"/>
  <c r="E19" i="39" s="1"/>
  <c r="D20" i="39"/>
  <c r="E20" i="39" s="1"/>
  <c r="D21" i="39"/>
  <c r="E21" i="39" s="1"/>
  <c r="D22" i="39"/>
  <c r="E22" i="39" s="1"/>
  <c r="D23" i="39"/>
  <c r="E23" i="39" s="1"/>
  <c r="D24" i="39"/>
  <c r="E24" i="39" s="1"/>
  <c r="D25" i="39"/>
  <c r="E25" i="39" s="1"/>
  <c r="D26" i="39"/>
  <c r="E26" i="39" s="1"/>
  <c r="D27" i="39"/>
  <c r="E27" i="39" s="1"/>
  <c r="D28" i="39"/>
  <c r="E28" i="39" s="1"/>
  <c r="D29" i="39"/>
  <c r="E29" i="39" s="1"/>
  <c r="D30" i="39"/>
  <c r="E30" i="39" s="1"/>
  <c r="D31" i="39"/>
  <c r="E31" i="39" s="1"/>
  <c r="D32" i="39"/>
  <c r="E32" i="39" s="1"/>
  <c r="D33" i="39"/>
  <c r="E33" i="39" s="1"/>
  <c r="D34" i="39"/>
  <c r="E34" i="39" s="1"/>
  <c r="D35" i="39"/>
  <c r="E35" i="39" s="1"/>
  <c r="D36" i="39"/>
  <c r="E36" i="39" s="1"/>
  <c r="D37" i="39"/>
  <c r="E37" i="39" s="1"/>
  <c r="D38" i="39"/>
  <c r="E38" i="39" s="1"/>
  <c r="D39" i="39"/>
  <c r="E39" i="39" s="1"/>
  <c r="D40" i="39"/>
  <c r="E40" i="39" s="1"/>
  <c r="D41" i="39"/>
  <c r="E41" i="39" s="1"/>
  <c r="D42" i="39"/>
  <c r="E42" i="39" s="1"/>
  <c r="D43" i="39"/>
  <c r="E43" i="39" s="1"/>
  <c r="D44" i="39"/>
  <c r="E44" i="39" s="1"/>
  <c r="D45" i="39"/>
  <c r="E45" i="39" s="1"/>
  <c r="D46" i="39"/>
  <c r="E46" i="39" s="1"/>
  <c r="D47" i="39"/>
  <c r="E47" i="39" s="1"/>
  <c r="D48" i="39"/>
  <c r="E48" i="39" s="1"/>
  <c r="D49" i="39"/>
  <c r="E49" i="39" s="1"/>
  <c r="D50" i="39"/>
  <c r="E50" i="39" s="1"/>
  <c r="D51" i="39"/>
  <c r="E51" i="39" s="1"/>
  <c r="D52" i="39"/>
  <c r="E52" i="39" s="1"/>
  <c r="D53" i="39"/>
  <c r="E53" i="39" s="1"/>
  <c r="D54" i="39"/>
  <c r="E54" i="39" s="1"/>
  <c r="D55" i="39"/>
  <c r="E55" i="39" s="1"/>
  <c r="D56" i="39"/>
  <c r="E56" i="39" s="1"/>
  <c r="D57" i="39"/>
  <c r="E57" i="39" s="1"/>
  <c r="D58" i="39"/>
  <c r="E58" i="39" s="1"/>
  <c r="D59" i="39"/>
  <c r="E59" i="39" s="1"/>
  <c r="D60" i="39"/>
  <c r="E60" i="39" s="1"/>
  <c r="D61" i="39"/>
  <c r="E61" i="39" s="1"/>
  <c r="D62" i="39"/>
  <c r="E62" i="39" s="1"/>
  <c r="D63" i="39"/>
  <c r="E63" i="39" s="1"/>
  <c r="D64" i="39"/>
  <c r="E64" i="39" s="1"/>
  <c r="D65" i="39"/>
  <c r="E65" i="39" s="1"/>
  <c r="D66" i="39"/>
  <c r="E66" i="39" s="1"/>
  <c r="D67" i="39"/>
  <c r="E67" i="39" s="1"/>
  <c r="D68" i="39"/>
  <c r="E68" i="39" s="1"/>
  <c r="D69" i="39"/>
  <c r="E69" i="39" s="1"/>
  <c r="D70" i="39"/>
  <c r="E70" i="39" s="1"/>
  <c r="D71" i="39"/>
  <c r="E71" i="39" s="1"/>
  <c r="D72" i="39"/>
  <c r="E72" i="39" s="1"/>
  <c r="D73" i="39"/>
  <c r="E73" i="39" s="1"/>
  <c r="D74" i="39"/>
  <c r="E74" i="39" s="1"/>
  <c r="D75" i="39"/>
  <c r="E75" i="39" s="1"/>
  <c r="D76" i="39"/>
  <c r="E76" i="39" s="1"/>
  <c r="D77" i="39"/>
  <c r="E77" i="39" s="1"/>
  <c r="D78" i="39"/>
  <c r="E78" i="39" s="1"/>
  <c r="D79" i="39"/>
  <c r="E79" i="39" s="1"/>
  <c r="D80" i="39"/>
  <c r="E80" i="39" s="1"/>
  <c r="D81" i="39"/>
  <c r="E81" i="39" s="1"/>
  <c r="D82" i="39"/>
  <c r="E82" i="39" s="1"/>
  <c r="D83" i="39"/>
  <c r="E83" i="39" s="1"/>
  <c r="D84" i="39"/>
  <c r="E84" i="39" s="1"/>
  <c r="D85" i="39"/>
  <c r="E85" i="39" s="1"/>
  <c r="D86" i="39"/>
  <c r="E86" i="39" s="1"/>
  <c r="D87" i="39"/>
  <c r="E87" i="39" s="1"/>
  <c r="D88" i="39"/>
  <c r="E88" i="39" s="1"/>
  <c r="D89" i="39"/>
  <c r="E89" i="39" s="1"/>
  <c r="D90" i="39"/>
  <c r="E90" i="39" s="1"/>
  <c r="D91" i="39"/>
  <c r="E91" i="39" s="1"/>
  <c r="D92" i="39"/>
  <c r="E92" i="39" s="1"/>
  <c r="D93" i="39"/>
  <c r="E93" i="39" s="1"/>
  <c r="D94" i="39"/>
  <c r="E94" i="39" s="1"/>
  <c r="D95" i="39"/>
  <c r="E95" i="39" s="1"/>
  <c r="D96" i="39"/>
  <c r="E96" i="39" s="1"/>
  <c r="D97" i="39"/>
  <c r="E97" i="39" s="1"/>
  <c r="D98" i="39"/>
  <c r="E98" i="39" s="1"/>
  <c r="D99" i="39"/>
  <c r="E99" i="39" s="1"/>
  <c r="D100" i="39"/>
  <c r="E100" i="39" s="1"/>
  <c r="D101" i="39"/>
  <c r="E101" i="39" s="1"/>
  <c r="D102" i="39"/>
  <c r="E102" i="39" s="1"/>
  <c r="D103" i="39"/>
  <c r="E103" i="39" s="1"/>
  <c r="D104" i="39"/>
  <c r="E104" i="39" s="1"/>
  <c r="D105" i="39"/>
  <c r="E105" i="39" s="1"/>
  <c r="D106" i="39"/>
  <c r="E106" i="39" s="1"/>
  <c r="D107" i="39"/>
  <c r="E107" i="39" s="1"/>
  <c r="D108" i="39"/>
  <c r="E108" i="39" s="1"/>
  <c r="D109" i="39"/>
  <c r="E109" i="39" s="1"/>
  <c r="D110" i="39"/>
  <c r="E110" i="39" s="1"/>
  <c r="D111" i="39"/>
  <c r="E111" i="39" s="1"/>
  <c r="D112" i="39"/>
  <c r="E112" i="39" s="1"/>
  <c r="D113" i="39"/>
  <c r="E113" i="39" s="1"/>
  <c r="D114" i="39"/>
  <c r="E114" i="39" s="1"/>
  <c r="D115" i="39"/>
  <c r="E115" i="39" s="1"/>
  <c r="D116" i="39"/>
  <c r="E116" i="39" s="1"/>
  <c r="D117" i="39"/>
  <c r="E117" i="39" s="1"/>
  <c r="D118" i="39"/>
  <c r="E118" i="39" s="1"/>
  <c r="D119" i="39"/>
  <c r="E119" i="39" s="1"/>
  <c r="D120" i="39"/>
  <c r="E120" i="39" s="1"/>
  <c r="D121" i="39"/>
  <c r="E121" i="39" s="1"/>
  <c r="D122" i="39"/>
  <c r="E122" i="39" s="1"/>
  <c r="D123" i="39"/>
  <c r="E123" i="39" s="1"/>
  <c r="D124" i="39"/>
  <c r="E124" i="39" s="1"/>
  <c r="D125" i="39"/>
  <c r="E125" i="39" s="1"/>
  <c r="D126" i="39"/>
  <c r="E126" i="39" s="1"/>
  <c r="D127" i="39"/>
  <c r="E127" i="39" s="1"/>
  <c r="D128" i="39"/>
  <c r="E128" i="39" s="1"/>
  <c r="D129" i="39"/>
  <c r="E129" i="39" s="1"/>
  <c r="D130" i="39"/>
  <c r="E130" i="39"/>
  <c r="D131" i="39"/>
  <c r="E131" i="39" s="1"/>
  <c r="D132" i="39"/>
  <c r="E132" i="39" s="1"/>
  <c r="D133" i="39"/>
  <c r="E133" i="39" s="1"/>
  <c r="D134" i="39"/>
  <c r="E134" i="39" s="1"/>
  <c r="D135" i="39"/>
  <c r="E135" i="39" s="1"/>
  <c r="D136" i="39"/>
  <c r="E136" i="39" s="1"/>
  <c r="D137" i="39"/>
  <c r="E137" i="39" s="1"/>
  <c r="D138" i="39"/>
  <c r="E138" i="39" s="1"/>
  <c r="D139" i="39"/>
  <c r="E139" i="39" s="1"/>
  <c r="D140" i="39"/>
  <c r="E140" i="39" s="1"/>
  <c r="D141" i="39"/>
  <c r="E141" i="39" s="1"/>
  <c r="D142" i="39"/>
  <c r="E142" i="39" s="1"/>
  <c r="D143" i="39"/>
  <c r="E143" i="39" s="1"/>
  <c r="D144" i="39"/>
  <c r="E144" i="39" s="1"/>
  <c r="D145" i="39"/>
  <c r="E145" i="39" s="1"/>
  <c r="D146" i="39"/>
  <c r="E146" i="39" s="1"/>
  <c r="D147" i="39"/>
  <c r="E147" i="39" s="1"/>
  <c r="D148" i="39"/>
  <c r="E148" i="39" s="1"/>
  <c r="D149" i="39"/>
  <c r="E149" i="39" s="1"/>
  <c r="D150" i="39"/>
  <c r="E150" i="39" s="1"/>
  <c r="D151" i="39"/>
  <c r="E151" i="39" s="1"/>
  <c r="D152" i="39"/>
  <c r="E152" i="39" s="1"/>
  <c r="D153" i="39"/>
  <c r="E153" i="39" s="1"/>
  <c r="D154" i="39"/>
  <c r="E154" i="39" s="1"/>
  <c r="D155" i="39"/>
  <c r="E155" i="39" s="1"/>
  <c r="D156" i="39"/>
  <c r="E156" i="39" s="1"/>
  <c r="D157" i="39"/>
  <c r="E157" i="39" s="1"/>
  <c r="D158" i="39"/>
  <c r="E158" i="39" s="1"/>
  <c r="D159" i="39"/>
  <c r="E159" i="39" s="1"/>
  <c r="D160" i="39"/>
  <c r="E160" i="39" s="1"/>
  <c r="D161" i="39"/>
  <c r="E161" i="39" s="1"/>
  <c r="D162" i="39"/>
  <c r="E162" i="39" s="1"/>
  <c r="D163" i="39"/>
  <c r="E163" i="39" s="1"/>
  <c r="D164" i="39"/>
  <c r="E164" i="39" s="1"/>
  <c r="D165" i="39"/>
  <c r="E165" i="39" s="1"/>
  <c r="D166" i="39"/>
  <c r="E166" i="39" s="1"/>
  <c r="D167" i="39"/>
  <c r="E167" i="39" s="1"/>
  <c r="D168" i="39"/>
  <c r="E168" i="39" s="1"/>
  <c r="D169" i="39"/>
  <c r="E169" i="39" s="1"/>
  <c r="D170" i="39"/>
  <c r="E170" i="39" s="1"/>
  <c r="D171" i="39"/>
  <c r="E171" i="39" s="1"/>
  <c r="D172" i="39"/>
  <c r="E172" i="39" s="1"/>
  <c r="D173" i="39"/>
  <c r="E173" i="39" s="1"/>
  <c r="D174" i="39"/>
  <c r="E174" i="39" s="1"/>
  <c r="D175" i="39"/>
  <c r="E175" i="39" s="1"/>
  <c r="D176" i="39"/>
  <c r="E176" i="39" s="1"/>
  <c r="D177" i="39"/>
  <c r="E177" i="39" s="1"/>
  <c r="D178" i="39"/>
  <c r="E178" i="39" s="1"/>
  <c r="D179" i="39"/>
  <c r="E179" i="39" s="1"/>
  <c r="D180" i="39"/>
  <c r="E180" i="39" s="1"/>
  <c r="D181" i="39"/>
  <c r="E181" i="39" s="1"/>
  <c r="D182" i="39"/>
  <c r="E182" i="39" s="1"/>
  <c r="D183" i="39"/>
  <c r="E183" i="39" s="1"/>
  <c r="D184" i="39"/>
  <c r="E184" i="39" s="1"/>
  <c r="D185" i="39"/>
  <c r="E185" i="39" s="1"/>
  <c r="D186" i="39"/>
  <c r="E186" i="39" s="1"/>
  <c r="D187" i="39"/>
  <c r="E187" i="39" s="1"/>
  <c r="D188" i="39"/>
  <c r="E188" i="39" s="1"/>
  <c r="D189" i="39"/>
  <c r="E189" i="39" s="1"/>
  <c r="D190" i="39"/>
  <c r="E190" i="39" s="1"/>
  <c r="D191" i="39"/>
  <c r="E191" i="39" s="1"/>
  <c r="D192" i="39"/>
  <c r="E192" i="39" s="1"/>
  <c r="D193" i="39"/>
  <c r="E193" i="39" s="1"/>
  <c r="D194" i="39"/>
  <c r="E194" i="39" s="1"/>
  <c r="D195" i="39"/>
  <c r="E195" i="39" s="1"/>
  <c r="D196" i="39"/>
  <c r="E196" i="39" s="1"/>
  <c r="D197" i="39"/>
  <c r="E197" i="39" s="1"/>
  <c r="D198" i="39"/>
  <c r="E198" i="39" s="1"/>
  <c r="D199" i="39"/>
  <c r="E199" i="39" s="1"/>
  <c r="D200" i="39"/>
  <c r="E200" i="39" s="1"/>
  <c r="D201" i="39"/>
  <c r="E201" i="39" s="1"/>
  <c r="D202" i="39"/>
  <c r="E202" i="39" s="1"/>
  <c r="D203" i="39"/>
  <c r="E203" i="39" s="1"/>
  <c r="D204" i="39"/>
  <c r="E204" i="39" s="1"/>
  <c r="D205" i="39"/>
  <c r="E205" i="39" s="1"/>
  <c r="D206" i="39"/>
  <c r="E206" i="39" s="1"/>
  <c r="D207" i="39"/>
  <c r="E207" i="39" s="1"/>
  <c r="D208" i="39"/>
  <c r="E208" i="39" s="1"/>
  <c r="D209" i="39"/>
  <c r="E209" i="39" s="1"/>
  <c r="D210" i="39"/>
  <c r="E210" i="39" s="1"/>
  <c r="D211" i="39"/>
  <c r="E211" i="39" s="1"/>
  <c r="D212" i="39"/>
  <c r="E212" i="39" s="1"/>
  <c r="D213" i="39"/>
  <c r="E213" i="39" s="1"/>
  <c r="D214" i="39"/>
  <c r="E214" i="39" s="1"/>
  <c r="D215" i="39"/>
  <c r="E215" i="39" s="1"/>
  <c r="D216" i="39"/>
  <c r="E216" i="39" s="1"/>
  <c r="D217" i="39"/>
  <c r="E217" i="39" s="1"/>
  <c r="D218" i="39"/>
  <c r="E218" i="39" s="1"/>
  <c r="D219" i="39"/>
  <c r="E219" i="39" s="1"/>
  <c r="D220" i="39"/>
  <c r="E220" i="39" s="1"/>
  <c r="D221" i="39"/>
  <c r="E221" i="39" s="1"/>
  <c r="D222" i="39"/>
  <c r="E222" i="39" s="1"/>
  <c r="D223" i="39"/>
  <c r="E223" i="39" s="1"/>
  <c r="D224" i="39"/>
  <c r="E224" i="39" s="1"/>
  <c r="D225" i="39"/>
  <c r="E225" i="39" s="1"/>
  <c r="D226" i="39"/>
  <c r="E226" i="39" s="1"/>
  <c r="D227" i="39"/>
  <c r="E227" i="39" s="1"/>
  <c r="D228" i="39"/>
  <c r="E228" i="39" s="1"/>
  <c r="D229" i="39"/>
  <c r="E229" i="39" s="1"/>
  <c r="D230" i="39"/>
  <c r="E230" i="39" s="1"/>
  <c r="D231" i="39"/>
  <c r="E231" i="39" s="1"/>
  <c r="D232" i="39"/>
  <c r="E232" i="39" s="1"/>
  <c r="D233" i="39"/>
  <c r="E233" i="39" s="1"/>
  <c r="D234" i="39"/>
  <c r="E234" i="39" s="1"/>
  <c r="D235" i="39"/>
  <c r="E235" i="39" s="1"/>
  <c r="D236" i="39"/>
  <c r="E236" i="39" s="1"/>
  <c r="D237" i="39"/>
  <c r="E237" i="39" s="1"/>
  <c r="D238" i="39"/>
  <c r="E238" i="39" s="1"/>
  <c r="D239" i="39"/>
  <c r="E239" i="39" s="1"/>
  <c r="D240" i="39"/>
  <c r="E240" i="39" s="1"/>
  <c r="D241" i="39"/>
  <c r="E241" i="39" s="1"/>
  <c r="D242" i="39"/>
  <c r="E242" i="39" s="1"/>
  <c r="D243" i="39"/>
  <c r="E243" i="39" s="1"/>
  <c r="D244" i="39"/>
  <c r="E244" i="39" s="1"/>
  <c r="D245" i="39"/>
  <c r="E245" i="39" s="1"/>
  <c r="D246" i="39"/>
  <c r="E246" i="39" s="1"/>
  <c r="D247" i="39"/>
  <c r="E247" i="39" s="1"/>
  <c r="D248" i="39"/>
  <c r="E248" i="39" s="1"/>
  <c r="D249" i="39"/>
  <c r="E249" i="39" s="1"/>
  <c r="D250" i="39"/>
  <c r="E250" i="39"/>
  <c r="D251" i="39"/>
  <c r="E251" i="39" s="1"/>
  <c r="D252" i="39"/>
  <c r="E252" i="39" s="1"/>
  <c r="D253" i="39"/>
  <c r="E253" i="39" s="1"/>
  <c r="D254" i="39"/>
  <c r="E254" i="39" s="1"/>
  <c r="D255" i="39"/>
  <c r="E255" i="39" s="1"/>
  <c r="D256" i="39"/>
  <c r="E256" i="39" s="1"/>
  <c r="D257" i="39"/>
  <c r="E257" i="39" s="1"/>
  <c r="D258" i="39"/>
  <c r="E258" i="39" s="1"/>
  <c r="D259" i="39"/>
  <c r="E259" i="39" s="1"/>
  <c r="D260" i="39"/>
  <c r="E260" i="39" s="1"/>
  <c r="D261" i="39"/>
  <c r="E261" i="39" s="1"/>
  <c r="D262" i="39"/>
  <c r="E262" i="39" s="1"/>
  <c r="D263" i="39"/>
  <c r="E263" i="39" s="1"/>
  <c r="D264" i="39"/>
  <c r="E264" i="39" s="1"/>
  <c r="D265" i="39"/>
  <c r="E265" i="39" s="1"/>
  <c r="D266" i="39"/>
  <c r="E266" i="39" s="1"/>
  <c r="D267" i="39"/>
  <c r="E267" i="39" s="1"/>
  <c r="D268" i="39"/>
  <c r="E268" i="39" s="1"/>
  <c r="D269" i="39"/>
  <c r="E269" i="39" s="1"/>
  <c r="D270" i="39"/>
  <c r="E270" i="39" s="1"/>
  <c r="D271" i="39"/>
  <c r="E271" i="39" s="1"/>
  <c r="D272" i="39"/>
  <c r="E272" i="39" s="1"/>
  <c r="D273" i="39"/>
  <c r="E273" i="39" s="1"/>
  <c r="D274" i="39"/>
  <c r="E274" i="39" s="1"/>
  <c r="D275" i="39"/>
  <c r="E275" i="39" s="1"/>
  <c r="D276" i="39"/>
  <c r="E276" i="39" s="1"/>
  <c r="D277" i="39"/>
  <c r="E277" i="39" s="1"/>
  <c r="D278" i="39"/>
  <c r="E278" i="39" s="1"/>
  <c r="D279" i="39"/>
  <c r="E279" i="39" s="1"/>
  <c r="D280" i="39"/>
  <c r="E280" i="39" s="1"/>
  <c r="D281" i="39"/>
  <c r="E281" i="39" s="1"/>
  <c r="D282" i="39"/>
  <c r="E282" i="39" s="1"/>
  <c r="D283" i="39"/>
  <c r="E283" i="39" s="1"/>
  <c r="D284" i="39"/>
  <c r="E284" i="39" s="1"/>
  <c r="D285" i="39"/>
  <c r="E285" i="39" s="1"/>
  <c r="D286" i="39"/>
  <c r="E286" i="39" s="1"/>
  <c r="D287" i="39"/>
  <c r="E287" i="39" s="1"/>
  <c r="D288" i="39"/>
  <c r="E288" i="39" s="1"/>
  <c r="D289" i="39"/>
  <c r="E289" i="39" s="1"/>
  <c r="D290" i="39"/>
  <c r="E290" i="39" s="1"/>
  <c r="D291" i="39"/>
  <c r="E291" i="39" s="1"/>
  <c r="D292" i="39"/>
  <c r="E292" i="39" s="1"/>
  <c r="D293" i="39"/>
  <c r="E293" i="39" s="1"/>
  <c r="D294" i="39"/>
  <c r="E294" i="39" s="1"/>
  <c r="D295" i="39"/>
  <c r="E295" i="39" s="1"/>
  <c r="D296" i="39"/>
  <c r="E296" i="39" s="1"/>
  <c r="D297" i="39"/>
  <c r="E297" i="39" s="1"/>
  <c r="D298" i="39"/>
  <c r="E298" i="39" s="1"/>
  <c r="D299" i="39"/>
  <c r="E299" i="39" s="1"/>
  <c r="D300" i="39"/>
  <c r="E300" i="39" s="1"/>
  <c r="D301" i="39"/>
  <c r="E301" i="39" s="1"/>
  <c r="D302" i="39"/>
  <c r="E302" i="39" s="1"/>
  <c r="D303" i="39"/>
  <c r="E303" i="39" s="1"/>
  <c r="D304" i="39"/>
  <c r="E304" i="39" s="1"/>
  <c r="D305" i="39"/>
  <c r="E305" i="39" s="1"/>
  <c r="D306" i="39"/>
  <c r="E306" i="39" s="1"/>
  <c r="D307" i="39"/>
  <c r="E307" i="39" s="1"/>
  <c r="D308" i="39"/>
  <c r="E308" i="39" s="1"/>
  <c r="D309" i="39"/>
  <c r="E309" i="39" s="1"/>
  <c r="D310" i="39"/>
  <c r="E310" i="39" s="1"/>
  <c r="D311" i="39"/>
  <c r="E311" i="39" s="1"/>
  <c r="D312" i="39"/>
  <c r="E312" i="39" s="1"/>
  <c r="D313" i="39"/>
  <c r="E313" i="39" s="1"/>
  <c r="D314" i="39"/>
  <c r="E314" i="39" s="1"/>
  <c r="D315" i="39"/>
  <c r="E315" i="39" s="1"/>
  <c r="D316" i="39"/>
  <c r="E316" i="39" s="1"/>
  <c r="D317" i="39"/>
  <c r="E317" i="39" s="1"/>
  <c r="D318" i="39"/>
  <c r="E318" i="39" s="1"/>
  <c r="D319" i="39"/>
  <c r="E319" i="39" s="1"/>
  <c r="D320" i="39"/>
  <c r="E320" i="39" s="1"/>
  <c r="D321" i="39"/>
  <c r="E321" i="39" s="1"/>
  <c r="D322" i="39"/>
  <c r="E322" i="39" s="1"/>
  <c r="D323" i="39"/>
  <c r="E323" i="39" s="1"/>
  <c r="D324" i="39"/>
  <c r="E324" i="39" s="1"/>
  <c r="D325" i="39"/>
  <c r="E325" i="39" s="1"/>
  <c r="D326" i="39"/>
  <c r="E326" i="39" s="1"/>
  <c r="D327" i="39"/>
  <c r="E327" i="39" s="1"/>
  <c r="D328" i="39"/>
  <c r="E328" i="39" s="1"/>
  <c r="D329" i="39"/>
  <c r="E329" i="39" s="1"/>
  <c r="D330" i="39"/>
  <c r="E330" i="39" s="1"/>
  <c r="D331" i="39"/>
  <c r="E331" i="39" s="1"/>
  <c r="D332" i="39"/>
  <c r="E332" i="39" s="1"/>
  <c r="D333" i="39"/>
  <c r="E333" i="39" s="1"/>
  <c r="D334" i="39"/>
  <c r="E334" i="39" s="1"/>
  <c r="D335" i="39"/>
  <c r="E335" i="39" s="1"/>
  <c r="D336" i="39"/>
  <c r="E336" i="39" s="1"/>
  <c r="D337" i="39"/>
  <c r="E337" i="39" s="1"/>
  <c r="D338" i="39"/>
  <c r="E338" i="39" s="1"/>
  <c r="D339" i="39"/>
  <c r="E339" i="39" s="1"/>
  <c r="D340" i="39"/>
  <c r="E340" i="39" s="1"/>
  <c r="D341" i="39"/>
  <c r="E341" i="39" s="1"/>
  <c r="D342" i="39"/>
  <c r="E342" i="39" s="1"/>
  <c r="D343" i="39"/>
  <c r="E343" i="39" s="1"/>
  <c r="D344" i="39"/>
  <c r="E344" i="39" s="1"/>
  <c r="D345" i="39"/>
  <c r="E345" i="39" s="1"/>
  <c r="D346" i="39"/>
  <c r="E346" i="39" s="1"/>
  <c r="D347" i="39"/>
  <c r="E347" i="39" s="1"/>
  <c r="D348" i="39"/>
  <c r="E348" i="39" s="1"/>
  <c r="D349" i="39"/>
  <c r="E349" i="39" s="1"/>
  <c r="D350" i="39"/>
  <c r="E350" i="39" s="1"/>
  <c r="D351" i="39"/>
  <c r="E351" i="39" s="1"/>
  <c r="D2" i="39"/>
  <c r="E2" i="39" s="1"/>
  <c r="D49" i="49"/>
  <c r="D48" i="49"/>
  <c r="D46" i="49"/>
  <c r="D47" i="49"/>
  <c r="D44" i="49"/>
  <c r="D45" i="49"/>
  <c r="D42" i="49"/>
  <c r="D43" i="49"/>
  <c r="D26" i="49"/>
  <c r="D27" i="49"/>
  <c r="D28" i="49"/>
  <c r="D29" i="49"/>
  <c r="D30" i="49"/>
  <c r="D31" i="49"/>
  <c r="D32" i="49"/>
  <c r="D33" i="49"/>
  <c r="D34" i="49"/>
  <c r="D35" i="49"/>
  <c r="D36" i="49"/>
  <c r="D37" i="49"/>
  <c r="D38" i="49"/>
  <c r="D39" i="49"/>
  <c r="D40" i="49"/>
  <c r="D41" i="49"/>
  <c r="D25" i="49"/>
  <c r="D23" i="49"/>
  <c r="D24" i="49"/>
  <c r="D22" i="49"/>
  <c r="D14" i="49"/>
  <c r="D15" i="49"/>
  <c r="D16" i="49"/>
  <c r="D17" i="49"/>
  <c r="D18" i="49"/>
  <c r="D19" i="49"/>
  <c r="D20" i="49"/>
  <c r="D21" i="49"/>
  <c r="D9" i="49"/>
  <c r="D10" i="49"/>
  <c r="D11" i="49"/>
  <c r="D12" i="49"/>
  <c r="D13" i="49"/>
  <c r="D5" i="49"/>
  <c r="D6" i="49"/>
  <c r="D7" i="49"/>
  <c r="D8" i="49"/>
  <c r="D3" i="49"/>
  <c r="D4" i="49"/>
  <c r="D2" i="49"/>
  <c r="D3" i="56" l="1"/>
  <c r="D4" i="56"/>
  <c r="D5" i="56"/>
  <c r="D6" i="56"/>
  <c r="D7" i="56"/>
  <c r="D8" i="56"/>
  <c r="D9" i="56"/>
  <c r="D10" i="56"/>
  <c r="D11" i="56"/>
  <c r="D12" i="56"/>
  <c r="D13" i="56"/>
  <c r="D14" i="56"/>
  <c r="D15" i="56"/>
  <c r="D16" i="56"/>
  <c r="D17" i="56"/>
  <c r="D18" i="56"/>
  <c r="D19" i="56"/>
  <c r="D20" i="56"/>
  <c r="D21" i="56"/>
  <c r="D22" i="56"/>
  <c r="D23" i="56"/>
  <c r="D24" i="56"/>
  <c r="D25" i="56"/>
  <c r="D26" i="56"/>
  <c r="D27" i="56"/>
  <c r="D28" i="56"/>
  <c r="D29" i="56"/>
  <c r="D30" i="56"/>
  <c r="D31" i="56"/>
  <c r="D32" i="56"/>
  <c r="D33" i="56"/>
  <c r="D34" i="56"/>
  <c r="D35" i="56"/>
  <c r="D36" i="56"/>
  <c r="D37" i="56"/>
  <c r="D38" i="56"/>
  <c r="D39" i="56"/>
  <c r="D40" i="56"/>
  <c r="D41" i="56"/>
  <c r="D42" i="56"/>
  <c r="D43" i="56"/>
  <c r="D44" i="56"/>
  <c r="D45" i="56"/>
  <c r="D46" i="56"/>
  <c r="D47" i="56"/>
  <c r="D48" i="56"/>
  <c r="D49" i="56"/>
  <c r="D50" i="56"/>
  <c r="D51" i="56"/>
  <c r="D52" i="56"/>
  <c r="D53" i="56"/>
  <c r="D54" i="56"/>
  <c r="D55" i="56"/>
  <c r="D56" i="56"/>
  <c r="D57" i="56"/>
  <c r="D58" i="56"/>
  <c r="D59" i="56"/>
  <c r="D60" i="56"/>
  <c r="D61" i="56"/>
  <c r="D62" i="56"/>
  <c r="D63" i="56"/>
  <c r="D64" i="56"/>
  <c r="D65" i="56"/>
  <c r="D66" i="56"/>
  <c r="D67" i="56"/>
  <c r="D68" i="56"/>
  <c r="D69" i="56"/>
  <c r="D70" i="56"/>
  <c r="D71" i="56"/>
  <c r="D72" i="56"/>
  <c r="D73" i="56"/>
  <c r="D74" i="56"/>
  <c r="D75" i="56"/>
  <c r="D76" i="56"/>
  <c r="D77" i="56"/>
  <c r="D78" i="56"/>
  <c r="D79" i="56"/>
  <c r="D80" i="56"/>
  <c r="D81" i="56"/>
  <c r="D82" i="56"/>
  <c r="D83" i="56"/>
  <c r="D84" i="56"/>
  <c r="D85" i="56"/>
  <c r="D86" i="56"/>
  <c r="D87" i="56"/>
  <c r="D88" i="56"/>
  <c r="D89" i="56"/>
  <c r="D90" i="56"/>
  <c r="D91" i="56"/>
  <c r="D92" i="56"/>
  <c r="D93" i="56"/>
  <c r="D94" i="56"/>
  <c r="D95" i="56"/>
  <c r="D96" i="56"/>
  <c r="D97" i="56"/>
  <c r="D98" i="56"/>
  <c r="D99" i="56"/>
  <c r="D100" i="56"/>
  <c r="D101" i="56"/>
  <c r="D102" i="56"/>
  <c r="D103" i="56"/>
  <c r="D104" i="56"/>
  <c r="D105" i="56"/>
  <c r="D106" i="56"/>
  <c r="D107" i="56"/>
  <c r="D108" i="56"/>
  <c r="D109" i="56"/>
  <c r="D110" i="56"/>
  <c r="D111" i="56"/>
  <c r="D112" i="56"/>
  <c r="D113" i="56"/>
  <c r="D114" i="56"/>
  <c r="D115" i="56"/>
  <c r="D116" i="56"/>
  <c r="D117" i="56"/>
  <c r="D118" i="56"/>
  <c r="D119" i="56"/>
  <c r="D120" i="56"/>
  <c r="D121" i="56"/>
  <c r="D122" i="56"/>
  <c r="D123" i="56"/>
  <c r="D124" i="56"/>
  <c r="D125" i="56"/>
  <c r="D126" i="56"/>
  <c r="D127" i="56"/>
  <c r="D128" i="56"/>
  <c r="D129" i="56"/>
  <c r="D130" i="56"/>
  <c r="D131" i="56"/>
  <c r="D132" i="56"/>
  <c r="D133" i="56"/>
  <c r="D134" i="56"/>
  <c r="D135" i="56"/>
  <c r="D136" i="56"/>
  <c r="D137" i="56"/>
  <c r="D138" i="56"/>
  <c r="D139" i="56"/>
  <c r="D140" i="56"/>
  <c r="D141" i="56"/>
  <c r="D142" i="56"/>
  <c r="D143" i="56"/>
  <c r="D144" i="56"/>
  <c r="D145" i="56"/>
  <c r="D146" i="56"/>
  <c r="D147" i="56"/>
  <c r="D148" i="56"/>
  <c r="D149" i="56"/>
  <c r="D150" i="56"/>
  <c r="D151" i="56"/>
  <c r="D152" i="56"/>
  <c r="D153" i="56"/>
  <c r="D154" i="56"/>
  <c r="D155" i="56"/>
  <c r="D156" i="56"/>
  <c r="D157" i="56"/>
  <c r="D158" i="56"/>
  <c r="D159" i="56"/>
  <c r="D160" i="56"/>
  <c r="D161" i="56"/>
  <c r="D162" i="56"/>
  <c r="D163" i="56"/>
  <c r="D164" i="56"/>
  <c r="D165" i="56"/>
  <c r="D166" i="56"/>
  <c r="D167" i="56"/>
  <c r="D168" i="56"/>
  <c r="D169" i="56"/>
  <c r="D170" i="56"/>
  <c r="D171" i="56"/>
  <c r="D172" i="56"/>
  <c r="D173" i="56"/>
  <c r="D174" i="56"/>
  <c r="D175" i="56"/>
  <c r="D176" i="56"/>
  <c r="D177" i="56"/>
  <c r="D178" i="56"/>
  <c r="D179" i="56"/>
  <c r="D180" i="56"/>
  <c r="D181" i="56"/>
  <c r="D182" i="56"/>
  <c r="D183" i="56"/>
  <c r="D184" i="56"/>
  <c r="D185" i="56"/>
  <c r="D186" i="56"/>
  <c r="D187" i="56"/>
  <c r="D188" i="56"/>
  <c r="D189" i="56"/>
  <c r="D190" i="56"/>
  <c r="D191" i="56"/>
  <c r="D192" i="56"/>
  <c r="D193" i="56"/>
  <c r="D194" i="56"/>
  <c r="D195" i="56"/>
  <c r="D196" i="56"/>
  <c r="D197" i="56"/>
  <c r="D198" i="56"/>
  <c r="D199" i="56"/>
  <c r="D200" i="56"/>
  <c r="D201" i="56"/>
  <c r="D202" i="56"/>
  <c r="D203" i="56"/>
  <c r="D204" i="56"/>
  <c r="D205" i="56"/>
  <c r="D206" i="56"/>
  <c r="D207" i="56"/>
  <c r="D208" i="56"/>
  <c r="D209" i="56"/>
  <c r="D210" i="56"/>
  <c r="D211" i="56"/>
  <c r="D212" i="56"/>
  <c r="D213" i="56"/>
  <c r="D214" i="56"/>
  <c r="D215" i="56"/>
  <c r="D216" i="56"/>
  <c r="D217" i="56"/>
  <c r="D218" i="56"/>
  <c r="D219" i="56"/>
  <c r="D220" i="56"/>
  <c r="D221" i="56"/>
  <c r="D222" i="56"/>
  <c r="D223" i="56"/>
  <c r="D224" i="56"/>
  <c r="D225" i="56"/>
  <c r="D226" i="56"/>
  <c r="D227" i="56"/>
  <c r="D228" i="56"/>
  <c r="D229" i="56"/>
  <c r="D230" i="56"/>
  <c r="D231" i="56"/>
  <c r="D232" i="56"/>
  <c r="D233" i="56"/>
  <c r="D234" i="56"/>
  <c r="D235" i="56"/>
  <c r="D236" i="56"/>
  <c r="D237" i="56"/>
  <c r="D238" i="56"/>
  <c r="D239" i="56"/>
  <c r="D240" i="56"/>
  <c r="D241" i="56"/>
  <c r="D242" i="56"/>
  <c r="D243" i="56"/>
  <c r="D244" i="56"/>
  <c r="D245" i="56"/>
  <c r="D246" i="56"/>
  <c r="D247" i="56"/>
  <c r="D248" i="56"/>
  <c r="D249" i="56"/>
  <c r="D250" i="56"/>
  <c r="D251" i="56"/>
  <c r="D252" i="56"/>
  <c r="D253" i="56"/>
  <c r="D254" i="56"/>
  <c r="D255" i="56"/>
  <c r="D256" i="56"/>
  <c r="D257" i="56"/>
  <c r="D258" i="56"/>
  <c r="D259" i="56"/>
  <c r="D260" i="56"/>
  <c r="D261" i="56"/>
  <c r="D262" i="56"/>
  <c r="D263" i="56"/>
  <c r="D264" i="56"/>
  <c r="D265" i="56"/>
  <c r="D266" i="56"/>
  <c r="D267" i="56"/>
  <c r="D268" i="56"/>
  <c r="D269" i="56"/>
  <c r="D270" i="56"/>
  <c r="D271" i="56"/>
  <c r="D272" i="56"/>
  <c r="D273" i="56"/>
  <c r="D274" i="56"/>
  <c r="D275" i="56"/>
  <c r="D276" i="56"/>
  <c r="D277" i="56"/>
  <c r="D278" i="56"/>
  <c r="D279" i="56"/>
  <c r="D280" i="56"/>
  <c r="D281" i="56"/>
  <c r="D282" i="56"/>
  <c r="D283" i="56"/>
  <c r="D284" i="56"/>
  <c r="D285" i="56"/>
  <c r="D286" i="56"/>
  <c r="D287" i="56"/>
  <c r="D288" i="56"/>
  <c r="D289" i="56"/>
  <c r="D290" i="56"/>
  <c r="D291" i="56"/>
  <c r="D292" i="56"/>
  <c r="D293" i="56"/>
  <c r="D294" i="56"/>
  <c r="D295" i="56"/>
  <c r="D296" i="56"/>
  <c r="D297" i="56"/>
  <c r="D298" i="56"/>
  <c r="D299" i="56"/>
  <c r="D300" i="56"/>
  <c r="D301" i="56"/>
  <c r="D302" i="56"/>
  <c r="D303" i="56"/>
  <c r="D304" i="56"/>
  <c r="D305" i="56"/>
  <c r="D306" i="56"/>
  <c r="D307" i="56"/>
  <c r="D308" i="56"/>
  <c r="D309" i="56"/>
  <c r="D310" i="56"/>
  <c r="D311" i="56"/>
  <c r="D312" i="56"/>
  <c r="D313" i="56"/>
  <c r="D314" i="56"/>
  <c r="D315" i="56"/>
  <c r="D316" i="56"/>
  <c r="D317" i="56"/>
  <c r="D318" i="56"/>
  <c r="D319" i="56"/>
  <c r="D320" i="56"/>
  <c r="D321" i="56"/>
  <c r="D322" i="56"/>
  <c r="D323" i="56"/>
  <c r="D324" i="56"/>
  <c r="D325" i="56"/>
  <c r="D326" i="56"/>
  <c r="D327" i="56"/>
  <c r="D328" i="56"/>
  <c r="D329" i="56"/>
  <c r="D330" i="56"/>
  <c r="D331" i="56"/>
  <c r="D332" i="56"/>
  <c r="D333" i="56"/>
  <c r="D334" i="56"/>
  <c r="D335" i="56"/>
  <c r="D336" i="56"/>
  <c r="D337" i="56"/>
  <c r="D338" i="56"/>
  <c r="D339" i="56"/>
  <c r="D340" i="56"/>
  <c r="D341" i="56"/>
  <c r="D342" i="56"/>
  <c r="D343" i="56"/>
  <c r="D344" i="56"/>
  <c r="D345" i="56"/>
  <c r="D346" i="56"/>
  <c r="D347" i="56"/>
  <c r="D348" i="56"/>
  <c r="D349" i="56"/>
  <c r="D350" i="56"/>
  <c r="D351" i="56"/>
  <c r="D352" i="56"/>
  <c r="D353" i="56"/>
  <c r="D354" i="56"/>
  <c r="D355" i="56"/>
  <c r="D356" i="56"/>
  <c r="D357" i="56"/>
  <c r="D358" i="56"/>
  <c r="D359" i="56"/>
  <c r="D360" i="56"/>
  <c r="D361" i="56"/>
  <c r="D362" i="56"/>
  <c r="D363" i="56"/>
  <c r="D364" i="56"/>
  <c r="D365" i="56"/>
  <c r="D366" i="56"/>
  <c r="D367" i="56"/>
  <c r="D368" i="56"/>
  <c r="D369" i="56"/>
  <c r="D370" i="56"/>
  <c r="D371" i="56"/>
  <c r="D372" i="56"/>
  <c r="D373" i="56"/>
  <c r="D374" i="56"/>
  <c r="D375" i="56"/>
  <c r="D376" i="56"/>
  <c r="D377" i="56"/>
  <c r="D378" i="56"/>
  <c r="D379" i="56"/>
  <c r="D380" i="56"/>
  <c r="D381" i="56"/>
  <c r="D382" i="56"/>
  <c r="D383" i="56"/>
  <c r="D384" i="56"/>
  <c r="D385" i="56"/>
  <c r="D386" i="56"/>
  <c r="D387" i="56"/>
  <c r="D388" i="56"/>
  <c r="D389" i="56"/>
  <c r="D390" i="56"/>
  <c r="D391" i="56"/>
  <c r="D392" i="56"/>
  <c r="D393" i="56"/>
  <c r="D394" i="56"/>
  <c r="D395" i="56"/>
  <c r="D396" i="56"/>
  <c r="D397" i="56"/>
  <c r="D398" i="56"/>
  <c r="D399" i="56"/>
  <c r="D400" i="56"/>
  <c r="D401" i="56"/>
  <c r="D402" i="56"/>
  <c r="D403" i="56"/>
  <c r="D404" i="56"/>
  <c r="D405" i="56"/>
  <c r="D406" i="56"/>
  <c r="D407" i="56"/>
  <c r="F407" i="56" s="1"/>
  <c r="D2" i="56"/>
  <c r="D3" i="43"/>
  <c r="D4" i="43"/>
  <c r="D5" i="43"/>
  <c r="D6" i="43"/>
  <c r="D7" i="43"/>
  <c r="D8" i="43"/>
  <c r="D9" i="43"/>
  <c r="D10" i="43"/>
  <c r="D11" i="43"/>
  <c r="D12" i="43"/>
  <c r="D13" i="43"/>
  <c r="D14" i="43"/>
  <c r="D15" i="43"/>
  <c r="D16" i="43"/>
  <c r="D17" i="43"/>
  <c r="D18" i="43"/>
  <c r="D19" i="43"/>
  <c r="D20" i="43"/>
  <c r="D21" i="43"/>
  <c r="D22" i="43"/>
  <c r="D23" i="43"/>
  <c r="D24" i="43"/>
  <c r="D25" i="43"/>
  <c r="D26" i="43"/>
  <c r="D27" i="43"/>
  <c r="D28" i="43"/>
  <c r="D29" i="43"/>
  <c r="D30" i="43"/>
  <c r="D31" i="43"/>
  <c r="D32" i="43"/>
  <c r="D33" i="43"/>
  <c r="D34" i="43"/>
  <c r="D35" i="43"/>
  <c r="D36" i="43"/>
  <c r="D37" i="43"/>
  <c r="D38" i="43"/>
  <c r="D39" i="43"/>
  <c r="D40" i="43"/>
  <c r="D41" i="43"/>
  <c r="D42" i="43"/>
  <c r="D43" i="43"/>
  <c r="D44" i="43"/>
  <c r="D45" i="43"/>
  <c r="D46" i="43"/>
  <c r="D47" i="43"/>
  <c r="D48" i="43"/>
  <c r="D49" i="43"/>
  <c r="D50" i="43"/>
  <c r="D51" i="43"/>
  <c r="D52" i="43"/>
  <c r="D53" i="43"/>
  <c r="D54" i="43"/>
  <c r="D55" i="43"/>
  <c r="D56" i="43"/>
  <c r="D57" i="43"/>
  <c r="D58" i="43"/>
  <c r="D59" i="43"/>
  <c r="D60" i="43"/>
  <c r="D61" i="43"/>
  <c r="D62" i="43"/>
  <c r="D63" i="43"/>
  <c r="D64" i="43"/>
  <c r="D65" i="43"/>
  <c r="D66" i="43"/>
  <c r="D67" i="43"/>
  <c r="D68" i="43"/>
  <c r="D69" i="43"/>
  <c r="D70" i="43"/>
  <c r="D71" i="43"/>
  <c r="D72" i="43"/>
  <c r="D73" i="43"/>
  <c r="D74" i="43"/>
  <c r="D75" i="43"/>
  <c r="D76" i="43"/>
  <c r="D77" i="43"/>
  <c r="D78" i="43"/>
  <c r="D79" i="43"/>
  <c r="D80" i="43"/>
  <c r="D81" i="43"/>
  <c r="D82" i="43"/>
  <c r="D83" i="43"/>
  <c r="D84" i="43"/>
  <c r="D85" i="43"/>
  <c r="D86" i="43"/>
  <c r="D87" i="43"/>
  <c r="D88" i="43"/>
  <c r="D89" i="43"/>
  <c r="D90" i="43"/>
  <c r="D91" i="43"/>
  <c r="D92" i="43"/>
  <c r="D93" i="43"/>
  <c r="D94" i="43"/>
  <c r="D95" i="43"/>
  <c r="D96" i="43"/>
  <c r="D97" i="43"/>
  <c r="D98" i="43"/>
  <c r="D99" i="43"/>
  <c r="D100" i="43"/>
  <c r="D101" i="43"/>
  <c r="D102" i="43"/>
  <c r="D103" i="43"/>
  <c r="D105" i="43"/>
  <c r="D106" i="43"/>
  <c r="D107" i="43"/>
  <c r="D108" i="43"/>
  <c r="D109" i="43"/>
  <c r="D110" i="43"/>
  <c r="D111" i="43"/>
  <c r="D112" i="43"/>
  <c r="D113" i="43"/>
  <c r="D114" i="43"/>
  <c r="D115" i="43"/>
  <c r="D116" i="43"/>
  <c r="D117" i="43"/>
  <c r="D118" i="43"/>
  <c r="D119" i="43"/>
  <c r="D120" i="43"/>
  <c r="D121" i="43"/>
  <c r="D122" i="43"/>
  <c r="D123" i="43"/>
  <c r="D124" i="43"/>
  <c r="D125" i="43"/>
  <c r="D126" i="43"/>
  <c r="D127" i="43"/>
  <c r="D128" i="43"/>
  <c r="D129" i="43"/>
  <c r="D130" i="43"/>
  <c r="D131" i="43"/>
  <c r="D132" i="43"/>
  <c r="D133" i="43"/>
  <c r="D134" i="43"/>
  <c r="D135" i="43"/>
  <c r="D136" i="43"/>
  <c r="D137" i="43"/>
  <c r="D138" i="43"/>
  <c r="D139" i="43"/>
  <c r="D140" i="43"/>
  <c r="D141" i="43"/>
  <c r="D142" i="43"/>
  <c r="D143" i="43"/>
  <c r="D144" i="43"/>
  <c r="D145" i="43"/>
  <c r="D146" i="43"/>
  <c r="D147" i="43"/>
  <c r="D148" i="43"/>
  <c r="D149" i="43"/>
  <c r="D150" i="43"/>
  <c r="D151" i="43"/>
  <c r="D152" i="43"/>
  <c r="D153" i="43"/>
  <c r="D154" i="43"/>
  <c r="D155" i="43"/>
  <c r="D156" i="43"/>
  <c r="D157" i="43"/>
  <c r="D158" i="43"/>
  <c r="D159" i="43"/>
  <c r="D160" i="43"/>
  <c r="D161" i="43"/>
  <c r="D162" i="43"/>
  <c r="D163" i="43"/>
  <c r="D164" i="43"/>
  <c r="D165" i="43"/>
  <c r="D166" i="43"/>
  <c r="D167" i="43"/>
  <c r="D168" i="43"/>
  <c r="D169" i="43"/>
  <c r="D170" i="43"/>
  <c r="D171" i="43"/>
  <c r="D172" i="43"/>
  <c r="D173" i="43"/>
  <c r="D174" i="43"/>
  <c r="D175" i="43"/>
  <c r="D176" i="43"/>
  <c r="D177" i="43"/>
  <c r="D178" i="43"/>
  <c r="D179" i="43"/>
  <c r="D180" i="43"/>
  <c r="D181" i="43"/>
  <c r="D182" i="43"/>
  <c r="D183" i="43"/>
  <c r="D184" i="43"/>
  <c r="D185" i="43"/>
  <c r="D186" i="43"/>
  <c r="D187" i="43"/>
  <c r="D188" i="43"/>
  <c r="D189" i="43"/>
  <c r="D190" i="43"/>
  <c r="D191" i="43"/>
  <c r="D192" i="43"/>
  <c r="D193" i="43"/>
  <c r="D194" i="43"/>
  <c r="D195" i="43"/>
  <c r="D196" i="43"/>
  <c r="D197" i="43"/>
  <c r="D198" i="43"/>
  <c r="D199" i="43"/>
  <c r="D200" i="43"/>
  <c r="D201" i="43"/>
  <c r="D202" i="43"/>
  <c r="D203" i="43"/>
  <c r="D204" i="43"/>
  <c r="D205" i="43"/>
  <c r="D206" i="43"/>
  <c r="D207" i="43"/>
  <c r="D208" i="43"/>
  <c r="D209" i="43"/>
  <c r="D210" i="43"/>
  <c r="D211" i="43"/>
  <c r="D212" i="43"/>
  <c r="D213" i="43"/>
  <c r="D214" i="43"/>
  <c r="D215" i="43"/>
  <c r="D216" i="43"/>
  <c r="D217" i="43"/>
  <c r="D218" i="43"/>
  <c r="D219" i="43"/>
  <c r="D220" i="43"/>
  <c r="D221" i="43"/>
  <c r="D222" i="43"/>
  <c r="D223" i="43"/>
  <c r="D224" i="43"/>
  <c r="D225" i="43"/>
  <c r="D226" i="43"/>
  <c r="D227" i="43"/>
  <c r="D228" i="43"/>
  <c r="D229" i="43"/>
  <c r="D230" i="43"/>
  <c r="D231" i="43"/>
  <c r="D232" i="43"/>
  <c r="D233" i="43"/>
  <c r="D234" i="43"/>
  <c r="D235" i="43"/>
  <c r="D236" i="43"/>
  <c r="D237" i="43"/>
  <c r="D238" i="43"/>
  <c r="D239" i="43"/>
  <c r="D240" i="43"/>
  <c r="D241" i="43"/>
  <c r="D242" i="43"/>
  <c r="D243" i="43"/>
  <c r="D244" i="43"/>
  <c r="D245" i="43"/>
  <c r="D246" i="43"/>
  <c r="D247" i="43"/>
  <c r="D248" i="43"/>
  <c r="D249" i="43"/>
  <c r="D250" i="43"/>
  <c r="D251" i="43"/>
  <c r="D252" i="43"/>
  <c r="D253" i="43"/>
  <c r="D254" i="43"/>
  <c r="D255" i="43"/>
  <c r="D256" i="43"/>
  <c r="D257" i="43"/>
  <c r="D258" i="43"/>
  <c r="D259" i="43"/>
  <c r="D260" i="43"/>
  <c r="D261" i="43"/>
  <c r="D262" i="43"/>
  <c r="D263" i="43"/>
  <c r="D264" i="43"/>
  <c r="D265" i="43"/>
  <c r="D266" i="43"/>
  <c r="D267" i="43"/>
  <c r="D268" i="43"/>
  <c r="D269" i="43"/>
  <c r="D270" i="43"/>
  <c r="D271" i="43"/>
  <c r="D272" i="43"/>
  <c r="D273" i="43"/>
  <c r="D274" i="43"/>
  <c r="D275" i="43"/>
  <c r="D276" i="43"/>
  <c r="D277" i="43"/>
  <c r="D278" i="43"/>
  <c r="D279" i="43"/>
  <c r="D280" i="43"/>
  <c r="D281" i="43"/>
  <c r="D282" i="43"/>
  <c r="D283" i="43"/>
  <c r="D284" i="43"/>
  <c r="D285" i="43"/>
  <c r="D286" i="43"/>
  <c r="D287" i="43"/>
  <c r="D288" i="43"/>
  <c r="D289" i="43"/>
  <c r="D290" i="43"/>
  <c r="D291" i="43"/>
  <c r="D292" i="43"/>
  <c r="D293" i="43"/>
  <c r="D294" i="43"/>
  <c r="D295" i="43"/>
  <c r="D296" i="43"/>
  <c r="D297" i="43"/>
  <c r="D298" i="43"/>
  <c r="D299" i="43"/>
  <c r="D300" i="43"/>
  <c r="D301" i="43"/>
  <c r="D302" i="43"/>
  <c r="D303" i="43"/>
  <c r="D304" i="43"/>
  <c r="D305" i="43"/>
  <c r="D306" i="43"/>
  <c r="D307" i="43"/>
  <c r="D308" i="43"/>
  <c r="D309" i="43"/>
  <c r="D310" i="43"/>
  <c r="D311" i="43"/>
  <c r="D312" i="43"/>
  <c r="D313" i="43"/>
  <c r="D314" i="43"/>
  <c r="D315" i="43"/>
  <c r="D316" i="43"/>
  <c r="D317" i="43"/>
  <c r="D318" i="43"/>
  <c r="D319" i="43"/>
  <c r="D320" i="43"/>
  <c r="D321" i="43"/>
  <c r="D322" i="43"/>
  <c r="D323" i="43"/>
  <c r="D324" i="43"/>
  <c r="D325" i="43"/>
  <c r="D326" i="43"/>
  <c r="D327" i="43"/>
  <c r="D328" i="43"/>
  <c r="D329" i="43"/>
  <c r="D330" i="43"/>
  <c r="D331" i="43"/>
  <c r="D332" i="43"/>
  <c r="D333" i="43"/>
  <c r="D334" i="43"/>
  <c r="D335" i="43"/>
  <c r="D336" i="43"/>
  <c r="D337" i="43"/>
  <c r="D338" i="43"/>
  <c r="D339" i="43"/>
  <c r="D340" i="43"/>
  <c r="D341" i="43"/>
  <c r="D342" i="43"/>
  <c r="D343" i="43"/>
  <c r="D344" i="43"/>
  <c r="D345" i="43"/>
  <c r="D346" i="43"/>
  <c r="D347" i="43"/>
  <c r="D348" i="43"/>
  <c r="D349" i="43"/>
  <c r="D350" i="43"/>
  <c r="D351" i="43"/>
  <c r="D352" i="43"/>
  <c r="D353" i="43"/>
  <c r="D354" i="43"/>
  <c r="D355" i="43"/>
  <c r="D356" i="43"/>
  <c r="D357" i="43"/>
  <c r="D358" i="43"/>
  <c r="D359" i="43"/>
  <c r="D360" i="43"/>
  <c r="D361" i="43"/>
  <c r="D362" i="43"/>
  <c r="D363" i="43"/>
  <c r="D364" i="43"/>
  <c r="D365" i="43"/>
  <c r="D366" i="43"/>
  <c r="D367" i="43"/>
  <c r="D368" i="43"/>
  <c r="D369" i="43"/>
  <c r="D370" i="43"/>
  <c r="D371" i="43"/>
  <c r="D372" i="43"/>
  <c r="D373" i="43"/>
  <c r="D374" i="43"/>
  <c r="D375" i="43"/>
  <c r="D376" i="43"/>
  <c r="D377" i="43"/>
  <c r="D378" i="43"/>
  <c r="D379" i="43"/>
  <c r="D380" i="43"/>
  <c r="D381" i="43"/>
  <c r="D382" i="43"/>
  <c r="D383" i="43"/>
  <c r="D384" i="43"/>
  <c r="D385" i="43"/>
  <c r="D386" i="43"/>
  <c r="D387" i="43"/>
  <c r="D388" i="43"/>
  <c r="D389" i="43"/>
  <c r="D390" i="43"/>
  <c r="D391" i="43"/>
  <c r="D392" i="43"/>
  <c r="D393" i="43"/>
  <c r="D394" i="43"/>
  <c r="D395" i="43"/>
  <c r="D396" i="43"/>
  <c r="D397" i="43"/>
  <c r="D398" i="43"/>
  <c r="D399" i="43"/>
  <c r="D400" i="43"/>
  <c r="D401" i="43"/>
  <c r="D402" i="43"/>
  <c r="D403" i="43"/>
  <c r="D404" i="43"/>
  <c r="D405" i="43"/>
  <c r="D406" i="43"/>
  <c r="D407" i="43"/>
  <c r="D408" i="43"/>
  <c r="D409" i="43"/>
  <c r="D410" i="43"/>
  <c r="D411" i="43"/>
  <c r="D412" i="43"/>
  <c r="D413" i="43"/>
  <c r="D414" i="43"/>
  <c r="D415" i="43"/>
  <c r="D416" i="43"/>
  <c r="D417" i="43"/>
  <c r="D418" i="43"/>
  <c r="D419" i="43"/>
  <c r="D420" i="43"/>
  <c r="D421" i="43"/>
  <c r="D422" i="43"/>
  <c r="D423" i="43"/>
  <c r="D424" i="43"/>
  <c r="D425" i="43"/>
  <c r="D426" i="43"/>
  <c r="D427" i="43"/>
  <c r="D428" i="43"/>
  <c r="D429" i="43"/>
  <c r="D430" i="43"/>
  <c r="D431" i="43"/>
  <c r="D432" i="43"/>
  <c r="D433" i="43"/>
  <c r="D434" i="43"/>
  <c r="D435" i="43"/>
  <c r="D436" i="43"/>
  <c r="D437" i="43"/>
  <c r="D438" i="43"/>
  <c r="D439" i="43"/>
  <c r="D440" i="43"/>
  <c r="D441" i="43"/>
  <c r="D442" i="43"/>
  <c r="D443" i="43"/>
  <c r="D444" i="43"/>
  <c r="D445" i="43"/>
  <c r="D446" i="43"/>
  <c r="D447" i="43"/>
  <c r="D448" i="43"/>
  <c r="D449" i="43"/>
  <c r="D450" i="43"/>
  <c r="D451" i="43"/>
  <c r="D452" i="43"/>
  <c r="D453" i="43"/>
  <c r="D454" i="43"/>
  <c r="D455" i="43"/>
  <c r="D456" i="43"/>
  <c r="D457" i="43"/>
  <c r="D458" i="43"/>
  <c r="D459" i="43"/>
  <c r="D460" i="43"/>
  <c r="D461" i="43"/>
  <c r="D462" i="43"/>
  <c r="D463" i="43"/>
  <c r="D464" i="43"/>
  <c r="D465" i="43"/>
  <c r="D466" i="43"/>
  <c r="D467" i="43"/>
  <c r="D468" i="43"/>
  <c r="D469" i="43"/>
  <c r="D470" i="43"/>
  <c r="D471" i="43"/>
  <c r="D472" i="43"/>
  <c r="D473" i="43"/>
  <c r="D474" i="43"/>
  <c r="D475" i="43"/>
  <c r="D476" i="43"/>
  <c r="D477" i="43"/>
  <c r="D478" i="43"/>
  <c r="D479" i="43"/>
  <c r="D480" i="43"/>
  <c r="D481" i="43"/>
  <c r="D482" i="43"/>
  <c r="D483" i="43"/>
  <c r="D484" i="43"/>
  <c r="D485" i="43"/>
  <c r="D486" i="43"/>
  <c r="D487" i="43"/>
  <c r="D488" i="43"/>
  <c r="D489" i="43"/>
  <c r="D490" i="43"/>
  <c r="D491" i="43"/>
  <c r="D492" i="43"/>
  <c r="D493" i="43"/>
  <c r="D494" i="43"/>
  <c r="D495" i="43"/>
  <c r="D496" i="43"/>
  <c r="D497" i="43"/>
  <c r="D498" i="43"/>
  <c r="D499" i="43"/>
  <c r="D500" i="43"/>
  <c r="D501" i="43"/>
  <c r="D502" i="43"/>
  <c r="D503" i="43"/>
  <c r="D504" i="43"/>
  <c r="D505" i="43"/>
  <c r="D506" i="43"/>
  <c r="D507" i="43"/>
  <c r="D508" i="43"/>
  <c r="D509" i="43"/>
  <c r="D510" i="43"/>
  <c r="D511" i="43"/>
  <c r="D512" i="43"/>
  <c r="D513" i="43"/>
  <c r="D514" i="43"/>
  <c r="D515" i="43"/>
  <c r="D516" i="43"/>
  <c r="D517" i="43"/>
  <c r="D518" i="43"/>
  <c r="D519" i="43"/>
  <c r="D520" i="43"/>
  <c r="D521" i="43"/>
  <c r="D522" i="43"/>
  <c r="D523" i="43"/>
  <c r="D524" i="43"/>
  <c r="D525" i="43"/>
  <c r="D526" i="43"/>
  <c r="D527" i="43"/>
  <c r="D528" i="43"/>
  <c r="D529" i="43"/>
  <c r="D530" i="43"/>
  <c r="D531" i="43"/>
  <c r="D532" i="43"/>
  <c r="D533" i="43"/>
  <c r="D534" i="43"/>
  <c r="D535" i="43"/>
  <c r="D536" i="43"/>
  <c r="D537" i="43"/>
  <c r="D538" i="43"/>
  <c r="D539" i="43"/>
  <c r="D540" i="43"/>
  <c r="D541" i="43"/>
  <c r="D542" i="43"/>
  <c r="D543" i="43"/>
  <c r="D544" i="43"/>
  <c r="D545" i="43"/>
  <c r="D546" i="43"/>
  <c r="D547" i="43"/>
  <c r="D548" i="43"/>
  <c r="D549" i="43"/>
  <c r="D550" i="43"/>
  <c r="D551" i="43"/>
  <c r="D552" i="43"/>
  <c r="D553" i="43"/>
  <c r="D554" i="43"/>
  <c r="D555" i="43"/>
  <c r="D556" i="43"/>
  <c r="D557" i="43"/>
  <c r="D558" i="43"/>
  <c r="D559" i="43"/>
  <c r="D560" i="43"/>
  <c r="D561" i="43"/>
  <c r="D562" i="43"/>
  <c r="D563" i="43"/>
  <c r="D564" i="43"/>
  <c r="D565" i="43"/>
  <c r="D566" i="43"/>
  <c r="D567" i="43"/>
  <c r="D568" i="43"/>
  <c r="D569" i="43"/>
  <c r="D570" i="43"/>
  <c r="D571" i="43"/>
  <c r="D572" i="43"/>
  <c r="D573" i="43"/>
  <c r="D574" i="43"/>
  <c r="D575" i="43"/>
  <c r="D576" i="43"/>
  <c r="D577" i="43"/>
  <c r="D578" i="43"/>
  <c r="D579" i="43"/>
  <c r="D580" i="43"/>
  <c r="D2" i="43"/>
  <c r="E407" i="56"/>
  <c r="I1153" i="41"/>
  <c r="I1152" i="41"/>
  <c r="I1151" i="41"/>
  <c r="I1150" i="41"/>
  <c r="I1149" i="41"/>
  <c r="I1148" i="41"/>
  <c r="I1147" i="41"/>
  <c r="I1146" i="41"/>
  <c r="I1145" i="41"/>
  <c r="I1144" i="41"/>
  <c r="I1143" i="41"/>
  <c r="I1142" i="41"/>
  <c r="I1141" i="41"/>
  <c r="I1140" i="41"/>
  <c r="I1139" i="41"/>
  <c r="I1138" i="41"/>
  <c r="I1137" i="41"/>
  <c r="I1136" i="41"/>
  <c r="I1135" i="41"/>
  <c r="I1134" i="41"/>
  <c r="I1133" i="41"/>
  <c r="I1132" i="41"/>
  <c r="I1131" i="41"/>
  <c r="I1130" i="41"/>
  <c r="I1129" i="41"/>
  <c r="I1128" i="41"/>
  <c r="I1127" i="41"/>
  <c r="I1126" i="41"/>
  <c r="I1125" i="41"/>
  <c r="I1124" i="41"/>
  <c r="I1123" i="41"/>
  <c r="I1122" i="41"/>
  <c r="I1121" i="41"/>
  <c r="I1120" i="41"/>
  <c r="I1119" i="41"/>
  <c r="I1118" i="41"/>
  <c r="I1117" i="41"/>
  <c r="I1116" i="41"/>
  <c r="I1115" i="41"/>
  <c r="I1114" i="41"/>
  <c r="I1113" i="41"/>
  <c r="I1112" i="41"/>
  <c r="I1111" i="41"/>
  <c r="I1110" i="41"/>
  <c r="I1109" i="41"/>
  <c r="I1108" i="41"/>
  <c r="I1107" i="41"/>
  <c r="I1106" i="41"/>
  <c r="I1105" i="41"/>
  <c r="I1104" i="41"/>
  <c r="I1103" i="41"/>
  <c r="I1102" i="41"/>
  <c r="I1101" i="41"/>
  <c r="I1100" i="41"/>
  <c r="I1099" i="41"/>
  <c r="I1098" i="41"/>
  <c r="I1097" i="41"/>
  <c r="I1096" i="41"/>
  <c r="I1095" i="41"/>
  <c r="I1094" i="41"/>
  <c r="I1093" i="41"/>
  <c r="I1092" i="41"/>
  <c r="I1091" i="41"/>
  <c r="I1090" i="41"/>
  <c r="I1089" i="41"/>
  <c r="I1088" i="41"/>
  <c r="I1087" i="41"/>
  <c r="I1086" i="41"/>
  <c r="I1085" i="41"/>
  <c r="I1084" i="41"/>
  <c r="I1083" i="41"/>
  <c r="I1082" i="41"/>
  <c r="I1081" i="41"/>
  <c r="I1080" i="41"/>
  <c r="I1079" i="41"/>
  <c r="I1078" i="41"/>
  <c r="I1077" i="41"/>
  <c r="I1076" i="41"/>
  <c r="I1075" i="41"/>
  <c r="I1074" i="41"/>
  <c r="I1073" i="41"/>
  <c r="I1072" i="41"/>
  <c r="I1071" i="41"/>
  <c r="I1070" i="41"/>
  <c r="I1069" i="41"/>
  <c r="I1068" i="41"/>
  <c r="I1067" i="41"/>
  <c r="I1066" i="41"/>
  <c r="I1065" i="41"/>
  <c r="I1064" i="41"/>
  <c r="I1063" i="41"/>
  <c r="I1062" i="41"/>
  <c r="I1061" i="41"/>
  <c r="I1060" i="41"/>
  <c r="I1059" i="41"/>
  <c r="I1058" i="41"/>
  <c r="I1057" i="41"/>
  <c r="I1056" i="41"/>
  <c r="I1055" i="41"/>
  <c r="I1054" i="41"/>
  <c r="I1053" i="41"/>
  <c r="I1052" i="41"/>
  <c r="I1051" i="41"/>
  <c r="I1050" i="41"/>
  <c r="I1049" i="41"/>
  <c r="I1048" i="41"/>
  <c r="I1047" i="41"/>
  <c r="I1046" i="41"/>
  <c r="I1045" i="41"/>
  <c r="I1044" i="41"/>
  <c r="I1043" i="41"/>
  <c r="I1042" i="41"/>
  <c r="I1041" i="41"/>
  <c r="I1040" i="41"/>
  <c r="I1039" i="41"/>
  <c r="I1038" i="41"/>
  <c r="I1037" i="41"/>
  <c r="I1036" i="41"/>
  <c r="I1035" i="41"/>
  <c r="I1034" i="41"/>
  <c r="I1033" i="41"/>
  <c r="I1032" i="41"/>
  <c r="I1031" i="41"/>
  <c r="I1030" i="41"/>
  <c r="I1029" i="41"/>
  <c r="I1028" i="41"/>
  <c r="I1027" i="41"/>
  <c r="I1026" i="41"/>
  <c r="I1025" i="41"/>
  <c r="I1024" i="41"/>
  <c r="I1023" i="41"/>
  <c r="I1022" i="41"/>
  <c r="I1021" i="41"/>
  <c r="I1020" i="41"/>
  <c r="I1019" i="41"/>
  <c r="I1018" i="41"/>
  <c r="I1017" i="41"/>
  <c r="I1016" i="41"/>
  <c r="I1015" i="41"/>
  <c r="I1014" i="41"/>
  <c r="I1013" i="41"/>
  <c r="I1012" i="41"/>
  <c r="I1011" i="41"/>
  <c r="I1010" i="41"/>
  <c r="I1009" i="41"/>
  <c r="I1008" i="41"/>
  <c r="I1007" i="41"/>
  <c r="I1006" i="41"/>
  <c r="I1005" i="41"/>
  <c r="I1004" i="41"/>
  <c r="I1003" i="41"/>
  <c r="I1002" i="41"/>
  <c r="I1001" i="41"/>
  <c r="I1000" i="41"/>
  <c r="I999" i="41"/>
  <c r="I998" i="41"/>
  <c r="I997" i="41"/>
  <c r="I996" i="41"/>
  <c r="I995" i="41"/>
  <c r="I994" i="41"/>
  <c r="I993" i="41"/>
  <c r="I992" i="41"/>
  <c r="I991" i="41"/>
  <c r="I990" i="41"/>
  <c r="I989" i="41"/>
  <c r="I988" i="41"/>
  <c r="I987" i="41"/>
  <c r="I986" i="41"/>
  <c r="I985" i="41"/>
  <c r="I984" i="41"/>
  <c r="I983" i="41"/>
  <c r="I982" i="41"/>
  <c r="I981" i="41"/>
  <c r="I980" i="41"/>
  <c r="I979" i="41"/>
  <c r="I978" i="41"/>
  <c r="I977" i="41"/>
  <c r="I976" i="41"/>
  <c r="I975" i="41"/>
  <c r="I974" i="41"/>
  <c r="I973" i="41"/>
  <c r="I972" i="41"/>
  <c r="I971" i="41"/>
  <c r="I970" i="41"/>
  <c r="I969" i="41"/>
  <c r="I968" i="41"/>
  <c r="I967" i="41"/>
  <c r="I966" i="41"/>
  <c r="I965" i="41"/>
  <c r="I964" i="41"/>
  <c r="I963" i="41"/>
  <c r="I962" i="41"/>
  <c r="I961" i="41"/>
  <c r="I960" i="41"/>
  <c r="I959" i="41"/>
  <c r="I958" i="41"/>
  <c r="I957" i="41"/>
  <c r="I956" i="41"/>
  <c r="I955" i="41"/>
  <c r="I954" i="41"/>
  <c r="I953" i="41"/>
  <c r="I952" i="41"/>
  <c r="I951" i="41"/>
  <c r="I950" i="41"/>
  <c r="I949" i="41"/>
  <c r="I948" i="41"/>
  <c r="I947" i="41"/>
  <c r="I946" i="41"/>
  <c r="I945" i="41"/>
  <c r="I944" i="41"/>
  <c r="I943" i="41"/>
  <c r="I942" i="41"/>
  <c r="I941" i="41"/>
  <c r="I940" i="41"/>
  <c r="I939" i="41"/>
  <c r="I938" i="41"/>
  <c r="I937" i="41"/>
  <c r="I936" i="41"/>
  <c r="I935" i="41"/>
  <c r="I934" i="41"/>
  <c r="I933" i="41"/>
  <c r="I932" i="41"/>
  <c r="I931" i="41"/>
  <c r="I930" i="41"/>
  <c r="I929" i="41"/>
  <c r="I928" i="41"/>
  <c r="I927" i="41"/>
  <c r="I926" i="41"/>
  <c r="I925" i="41"/>
  <c r="I924" i="41"/>
  <c r="I923" i="41"/>
  <c r="I922" i="41"/>
  <c r="I921" i="41"/>
  <c r="I920" i="41"/>
  <c r="I919" i="41"/>
  <c r="I918" i="41"/>
  <c r="I917" i="41"/>
  <c r="I916" i="41"/>
  <c r="I915" i="41"/>
  <c r="I914" i="41"/>
  <c r="I913" i="41"/>
  <c r="I912" i="41"/>
  <c r="I911" i="41"/>
  <c r="I910" i="41"/>
  <c r="I909" i="41"/>
  <c r="I908" i="41"/>
  <c r="I907" i="41"/>
  <c r="I906" i="41"/>
  <c r="I905" i="41"/>
  <c r="I904" i="41"/>
  <c r="I903" i="41"/>
  <c r="I902" i="41"/>
  <c r="I901" i="41"/>
  <c r="I900" i="41"/>
  <c r="I899" i="41"/>
  <c r="I898" i="41"/>
  <c r="I897" i="41"/>
  <c r="I896" i="41"/>
  <c r="I895" i="41"/>
  <c r="I894" i="41"/>
  <c r="I893" i="41"/>
  <c r="I892" i="41"/>
  <c r="I891" i="41"/>
  <c r="I890" i="41"/>
  <c r="I889" i="41"/>
  <c r="I888" i="41"/>
  <c r="I887" i="41"/>
  <c r="I886" i="41"/>
  <c r="I885" i="41"/>
  <c r="I884" i="41"/>
  <c r="I883" i="41"/>
  <c r="I882" i="41"/>
  <c r="I881" i="41"/>
  <c r="I880" i="41"/>
  <c r="I879" i="41"/>
  <c r="I878" i="41"/>
  <c r="I877" i="41"/>
  <c r="I876" i="41"/>
  <c r="I875" i="41"/>
  <c r="I874" i="41"/>
  <c r="I873" i="41"/>
  <c r="I872" i="41"/>
  <c r="I871" i="41"/>
  <c r="I870" i="41"/>
  <c r="I869" i="41"/>
  <c r="I868" i="41"/>
  <c r="I867" i="41"/>
  <c r="I866" i="41"/>
  <c r="I865" i="41"/>
  <c r="I864" i="41"/>
  <c r="I863" i="41"/>
  <c r="I862" i="41"/>
  <c r="I861" i="41"/>
  <c r="I860" i="41"/>
  <c r="I859" i="41"/>
  <c r="I858" i="41"/>
  <c r="I857" i="41"/>
  <c r="I856" i="41"/>
  <c r="I855" i="41"/>
  <c r="I854" i="41"/>
  <c r="I853" i="41"/>
  <c r="I852" i="41"/>
  <c r="I851" i="41"/>
  <c r="I850" i="41"/>
  <c r="I849" i="41"/>
  <c r="I848" i="41"/>
  <c r="I847" i="41"/>
  <c r="I846" i="41"/>
  <c r="I845" i="41"/>
  <c r="I844" i="41"/>
  <c r="I843" i="41"/>
  <c r="I842" i="41"/>
  <c r="I841" i="41"/>
  <c r="I840" i="41"/>
  <c r="I839" i="41"/>
  <c r="I838" i="41"/>
  <c r="I837" i="41"/>
  <c r="I836" i="41"/>
  <c r="I835" i="41"/>
  <c r="I834" i="41"/>
  <c r="I833" i="41"/>
  <c r="I832" i="41"/>
  <c r="I831" i="41"/>
  <c r="I830" i="41"/>
  <c r="I829" i="41"/>
  <c r="I828" i="41"/>
  <c r="I827" i="41"/>
  <c r="I826" i="41"/>
  <c r="I825" i="41"/>
  <c r="I824" i="41"/>
  <c r="I823" i="41"/>
  <c r="I822" i="41"/>
  <c r="I821" i="41"/>
  <c r="I820" i="41"/>
  <c r="I819" i="41"/>
  <c r="I818" i="41"/>
  <c r="I817" i="41"/>
  <c r="I816" i="41"/>
  <c r="I815" i="41"/>
  <c r="I814" i="41"/>
  <c r="I813" i="41"/>
  <c r="I812" i="41"/>
  <c r="I811" i="41"/>
  <c r="I810" i="41"/>
  <c r="I809" i="41"/>
  <c r="I808" i="41"/>
  <c r="I807" i="41"/>
  <c r="I806" i="41"/>
  <c r="I805" i="41"/>
  <c r="I804" i="41"/>
  <c r="I803" i="41"/>
  <c r="I802" i="41"/>
  <c r="I801" i="41"/>
  <c r="I800" i="41"/>
  <c r="I799" i="41"/>
  <c r="I798" i="41"/>
  <c r="I797" i="41"/>
  <c r="I796" i="41"/>
  <c r="I795" i="41"/>
  <c r="I794" i="41"/>
  <c r="I793" i="41"/>
  <c r="I792" i="41"/>
  <c r="I791" i="41"/>
  <c r="I790" i="41"/>
  <c r="I789" i="41"/>
  <c r="I788" i="41"/>
  <c r="I787" i="41"/>
  <c r="I786" i="41"/>
  <c r="I785" i="41"/>
  <c r="I784" i="41"/>
  <c r="I783" i="41"/>
  <c r="I782" i="41"/>
  <c r="I781" i="41"/>
  <c r="I780" i="41"/>
  <c r="I779" i="41"/>
  <c r="I778" i="41"/>
  <c r="I777" i="41"/>
  <c r="I776" i="41"/>
  <c r="I775" i="41"/>
  <c r="I774" i="41"/>
  <c r="I773" i="41"/>
  <c r="I772" i="41"/>
  <c r="I771" i="41"/>
  <c r="I770" i="41"/>
  <c r="I769" i="41"/>
  <c r="I768" i="41"/>
  <c r="I767" i="41"/>
  <c r="I766" i="41"/>
  <c r="I765" i="41"/>
  <c r="I764" i="41"/>
  <c r="I763" i="41"/>
  <c r="I762" i="41"/>
  <c r="I761" i="41"/>
  <c r="I760" i="41"/>
  <c r="I759" i="41"/>
  <c r="I758" i="41"/>
  <c r="I757" i="41"/>
  <c r="I756" i="41"/>
  <c r="I755" i="41"/>
  <c r="I754" i="41"/>
  <c r="I753" i="41"/>
  <c r="I752" i="41"/>
  <c r="I751" i="41"/>
  <c r="I750" i="41"/>
  <c r="I749" i="41"/>
  <c r="I748" i="41"/>
  <c r="I747" i="41"/>
  <c r="I746" i="41"/>
  <c r="I745" i="41"/>
  <c r="I744" i="41"/>
  <c r="I743" i="41"/>
  <c r="I742" i="41"/>
  <c r="I741" i="41"/>
  <c r="I740" i="41"/>
  <c r="I739" i="41"/>
  <c r="I738" i="41"/>
  <c r="I737" i="41"/>
  <c r="I736" i="41"/>
  <c r="I735" i="41"/>
  <c r="I734" i="41"/>
  <c r="I733" i="41"/>
  <c r="I732" i="41"/>
  <c r="I731" i="41"/>
  <c r="I730" i="41"/>
  <c r="I729" i="41"/>
  <c r="I728" i="41"/>
  <c r="I727" i="41"/>
  <c r="I726" i="41"/>
  <c r="I725" i="41"/>
  <c r="I724" i="41"/>
  <c r="I723" i="41"/>
  <c r="I722" i="41"/>
  <c r="I721" i="41"/>
  <c r="I720" i="41"/>
  <c r="I719" i="41"/>
  <c r="I718" i="41"/>
  <c r="I717" i="41"/>
  <c r="I716" i="41"/>
  <c r="I715" i="41"/>
  <c r="I714" i="41"/>
  <c r="I713" i="41"/>
  <c r="I712" i="41"/>
  <c r="I711" i="41"/>
  <c r="I710" i="41"/>
  <c r="I709" i="41"/>
  <c r="I708" i="41"/>
  <c r="I707" i="41"/>
  <c r="I706" i="41"/>
  <c r="I705" i="41"/>
  <c r="I704" i="41"/>
  <c r="I703" i="41"/>
  <c r="I702" i="41"/>
  <c r="I701" i="41"/>
  <c r="I700" i="41"/>
  <c r="I699" i="41"/>
  <c r="I698" i="41"/>
  <c r="I697" i="41"/>
  <c r="I696" i="41"/>
  <c r="I695" i="41"/>
  <c r="I694" i="41"/>
  <c r="I693" i="41"/>
  <c r="I692" i="41"/>
  <c r="I691" i="41"/>
  <c r="I690" i="41"/>
  <c r="I689" i="41"/>
  <c r="I688" i="41"/>
  <c r="I687" i="41"/>
  <c r="I686" i="41"/>
  <c r="I685" i="41"/>
  <c r="I684" i="41"/>
  <c r="I683" i="41"/>
  <c r="I682" i="41"/>
  <c r="I681" i="41"/>
  <c r="I680" i="41"/>
  <c r="I679" i="41"/>
  <c r="I678" i="41"/>
  <c r="I677" i="41"/>
  <c r="I676" i="41"/>
  <c r="I675" i="41"/>
  <c r="I674" i="41"/>
  <c r="I673" i="41"/>
  <c r="I672" i="41"/>
  <c r="I671" i="41"/>
  <c r="I670" i="41"/>
  <c r="I669" i="41"/>
  <c r="I668" i="41"/>
  <c r="I667" i="41"/>
  <c r="I666" i="41"/>
  <c r="I665" i="41"/>
  <c r="I664" i="41"/>
  <c r="I663" i="41"/>
  <c r="I662" i="41"/>
  <c r="I661" i="41"/>
  <c r="I660" i="41"/>
  <c r="I659" i="41"/>
  <c r="I658" i="41"/>
  <c r="I657" i="41"/>
  <c r="I656" i="41"/>
  <c r="I655" i="41"/>
  <c r="I654" i="41"/>
  <c r="I653" i="41"/>
  <c r="I652" i="41"/>
  <c r="I651" i="41"/>
  <c r="I650" i="41"/>
  <c r="I649" i="41"/>
  <c r="I648" i="41"/>
  <c r="I647" i="41"/>
  <c r="I646" i="41"/>
  <c r="I645" i="41"/>
  <c r="I644" i="41"/>
  <c r="I643" i="41"/>
  <c r="I642" i="41"/>
  <c r="I641" i="41"/>
  <c r="I640" i="41"/>
  <c r="I639" i="41"/>
  <c r="I638" i="41"/>
  <c r="I637" i="41"/>
  <c r="I636" i="41"/>
  <c r="I635" i="41"/>
  <c r="I634" i="41"/>
  <c r="I633" i="41"/>
  <c r="I632" i="41"/>
  <c r="I631" i="41"/>
  <c r="I630" i="41"/>
  <c r="I629" i="41"/>
  <c r="I628" i="41"/>
  <c r="I627" i="41"/>
  <c r="I626" i="41"/>
  <c r="I625" i="41"/>
  <c r="I624" i="41"/>
  <c r="I623" i="41"/>
  <c r="I622" i="41"/>
  <c r="I621" i="41"/>
  <c r="I620" i="41"/>
  <c r="I619" i="41"/>
  <c r="I618" i="41"/>
  <c r="I617" i="41"/>
  <c r="I616" i="41"/>
  <c r="I615" i="41"/>
  <c r="I614" i="41"/>
  <c r="I613" i="41"/>
  <c r="I612" i="41"/>
  <c r="I611" i="41"/>
  <c r="I610" i="41"/>
  <c r="I609" i="41"/>
  <c r="I608" i="41"/>
  <c r="I607" i="41"/>
  <c r="I606" i="41"/>
  <c r="I605" i="41"/>
  <c r="I604" i="41"/>
  <c r="I603" i="41"/>
  <c r="I602" i="41"/>
  <c r="I601" i="41"/>
  <c r="I600" i="41"/>
  <c r="I599" i="41"/>
  <c r="I598" i="41"/>
  <c r="I597" i="41"/>
  <c r="I596" i="41"/>
  <c r="I595" i="41"/>
  <c r="I594" i="41"/>
  <c r="I593" i="41"/>
  <c r="I592" i="41"/>
  <c r="I591" i="41"/>
  <c r="I590" i="41"/>
  <c r="I589" i="41"/>
  <c r="I588" i="41"/>
  <c r="I587" i="41"/>
  <c r="I586" i="41"/>
  <c r="I585" i="41"/>
  <c r="I584" i="41"/>
  <c r="I583" i="41"/>
  <c r="I582" i="41"/>
  <c r="I581" i="41"/>
  <c r="I580" i="41"/>
  <c r="I579" i="41"/>
  <c r="I578" i="41"/>
  <c r="I577" i="41"/>
  <c r="I576" i="41"/>
  <c r="I575" i="41"/>
  <c r="I574" i="41"/>
  <c r="I573" i="41"/>
  <c r="I572" i="41"/>
  <c r="I571" i="41"/>
  <c r="I570" i="41"/>
  <c r="I569" i="41"/>
  <c r="I568" i="41"/>
  <c r="I567" i="41"/>
  <c r="I566" i="41"/>
  <c r="I565" i="41"/>
  <c r="I564" i="41"/>
  <c r="I563" i="41"/>
  <c r="I562" i="41"/>
  <c r="I561" i="41"/>
  <c r="I560" i="41"/>
  <c r="I559" i="41"/>
  <c r="I558" i="41"/>
  <c r="I557" i="41"/>
  <c r="I556" i="41"/>
  <c r="I555" i="41"/>
  <c r="I554" i="41"/>
  <c r="I553" i="41"/>
  <c r="I552" i="41"/>
  <c r="I551" i="41"/>
  <c r="I550" i="41"/>
  <c r="I549" i="41"/>
  <c r="I548" i="41"/>
  <c r="I547" i="41"/>
  <c r="I546" i="41"/>
  <c r="I545" i="41"/>
  <c r="I544" i="41"/>
  <c r="I543" i="41"/>
  <c r="I542" i="41"/>
  <c r="I541" i="41"/>
  <c r="I540" i="41"/>
  <c r="I539" i="41"/>
  <c r="I538" i="41"/>
  <c r="I537" i="41"/>
  <c r="I536" i="41"/>
  <c r="I535" i="41"/>
  <c r="I534" i="41"/>
  <c r="I533" i="41"/>
  <c r="I532" i="41"/>
  <c r="I531" i="41"/>
  <c r="I530" i="41"/>
  <c r="I529" i="41"/>
  <c r="I528" i="41"/>
  <c r="I527" i="41"/>
  <c r="I526" i="41"/>
  <c r="I525" i="41"/>
  <c r="I524" i="41"/>
  <c r="I523" i="41"/>
  <c r="I522" i="41"/>
  <c r="I521" i="41"/>
  <c r="I520" i="41"/>
  <c r="I519" i="41"/>
  <c r="I518" i="41"/>
  <c r="I517" i="41"/>
  <c r="I516" i="41"/>
  <c r="I515" i="41"/>
  <c r="I514" i="41"/>
  <c r="I513" i="41"/>
  <c r="I512" i="41"/>
  <c r="I511" i="41"/>
  <c r="I510" i="41"/>
  <c r="I509" i="41"/>
  <c r="I508" i="41"/>
  <c r="I507" i="41"/>
  <c r="I506" i="41"/>
  <c r="I505" i="41"/>
  <c r="I504" i="41"/>
  <c r="I503" i="41"/>
  <c r="I502" i="41"/>
  <c r="I501" i="41"/>
  <c r="I500" i="41"/>
  <c r="I499" i="41"/>
  <c r="I498" i="41"/>
  <c r="I497" i="41"/>
  <c r="I496" i="41"/>
  <c r="I495" i="41"/>
  <c r="I494" i="41"/>
  <c r="I493" i="41"/>
  <c r="I492" i="41"/>
  <c r="I491" i="41"/>
  <c r="I490" i="41"/>
  <c r="I489" i="41"/>
  <c r="I488" i="41"/>
  <c r="I487" i="41"/>
  <c r="I486" i="41"/>
  <c r="I485" i="41"/>
  <c r="I484" i="41"/>
  <c r="I483" i="41"/>
  <c r="I482" i="41"/>
  <c r="I481" i="41"/>
  <c r="I480" i="41"/>
  <c r="I479" i="41"/>
  <c r="I478" i="41"/>
  <c r="I477" i="41"/>
  <c r="I476" i="41"/>
  <c r="I475" i="41"/>
  <c r="I474" i="41"/>
  <c r="I473" i="41"/>
  <c r="I472" i="41"/>
  <c r="I471" i="41"/>
  <c r="I470" i="41"/>
  <c r="I469" i="41"/>
  <c r="I468" i="41"/>
  <c r="I467" i="41"/>
  <c r="I466" i="41"/>
  <c r="I465" i="41"/>
  <c r="I464" i="41"/>
  <c r="I463" i="41"/>
  <c r="I462" i="41"/>
  <c r="I461" i="41"/>
  <c r="I460" i="41"/>
  <c r="I459" i="41"/>
  <c r="I458" i="41"/>
  <c r="I457" i="41"/>
  <c r="I456" i="41"/>
  <c r="I455" i="41"/>
  <c r="I454" i="41"/>
  <c r="I453" i="41"/>
  <c r="I452" i="41"/>
  <c r="I451" i="41"/>
  <c r="I450" i="41"/>
  <c r="I449" i="41"/>
  <c r="I448" i="41"/>
  <c r="I447" i="41"/>
  <c r="I446" i="41"/>
  <c r="I445" i="41"/>
  <c r="I444" i="41"/>
  <c r="I443" i="41"/>
  <c r="I442" i="41"/>
  <c r="I441" i="41"/>
  <c r="I440" i="41"/>
  <c r="I439" i="41"/>
  <c r="I438" i="41"/>
  <c r="I437" i="41"/>
  <c r="I436" i="41"/>
  <c r="I435" i="41"/>
  <c r="I434" i="41"/>
  <c r="I433" i="41"/>
  <c r="I432" i="41"/>
  <c r="I431" i="41"/>
  <c r="I430" i="41"/>
  <c r="I429" i="41"/>
  <c r="I428" i="41"/>
  <c r="I427" i="41"/>
  <c r="I426" i="41"/>
  <c r="I425" i="41"/>
  <c r="I424" i="41"/>
  <c r="I423" i="41"/>
  <c r="I422" i="41"/>
  <c r="I421" i="41"/>
  <c r="I420" i="41"/>
  <c r="I419" i="41"/>
  <c r="I418" i="41"/>
  <c r="I417" i="41"/>
  <c r="I416" i="41"/>
  <c r="I415" i="41"/>
  <c r="I414" i="41"/>
  <c r="I413" i="41"/>
  <c r="I412" i="41"/>
  <c r="I411" i="41"/>
  <c r="I410" i="41"/>
  <c r="I409" i="41"/>
  <c r="I408" i="41"/>
  <c r="I407" i="41"/>
  <c r="I406" i="41"/>
  <c r="I405" i="41"/>
  <c r="I404" i="41"/>
  <c r="I403" i="41"/>
  <c r="I402" i="41"/>
  <c r="I401" i="41"/>
  <c r="I400" i="41"/>
  <c r="I399" i="41"/>
  <c r="I398" i="41"/>
  <c r="I397" i="41"/>
  <c r="I396" i="41"/>
  <c r="I395" i="41"/>
  <c r="I394" i="41"/>
  <c r="I393" i="41"/>
  <c r="I392" i="41"/>
  <c r="I391" i="41"/>
  <c r="I390" i="41"/>
  <c r="I389" i="41"/>
  <c r="I388" i="41"/>
  <c r="I387" i="41"/>
  <c r="I386" i="41"/>
  <c r="I385" i="41"/>
  <c r="I384" i="41"/>
  <c r="I383" i="41"/>
  <c r="I382" i="41"/>
  <c r="I381" i="41"/>
  <c r="I380" i="41"/>
  <c r="I379" i="41"/>
  <c r="I378" i="41"/>
  <c r="I377" i="41"/>
  <c r="I376" i="41"/>
  <c r="I375" i="41"/>
  <c r="I374" i="41"/>
  <c r="I373" i="41"/>
  <c r="I372" i="41"/>
  <c r="I371" i="41"/>
  <c r="I370" i="41"/>
  <c r="I369" i="41"/>
  <c r="I367" i="41"/>
  <c r="I366" i="41"/>
  <c r="I365" i="41"/>
  <c r="I364" i="41"/>
  <c r="I363" i="41"/>
  <c r="I362" i="41"/>
  <c r="I361" i="41"/>
  <c r="I360" i="41"/>
  <c r="I359" i="41"/>
  <c r="I358" i="41"/>
  <c r="I357" i="41"/>
  <c r="I356" i="41"/>
  <c r="I355" i="41"/>
  <c r="I354" i="41"/>
  <c r="I353" i="41"/>
  <c r="I352" i="41"/>
  <c r="I351" i="41"/>
  <c r="I350" i="41"/>
  <c r="I349" i="41"/>
  <c r="I348" i="41"/>
  <c r="I347" i="41"/>
  <c r="I346" i="41"/>
  <c r="I345" i="41"/>
  <c r="I344" i="41"/>
  <c r="I343" i="41"/>
  <c r="I342" i="41"/>
  <c r="I341" i="41"/>
  <c r="I340" i="41"/>
  <c r="I339" i="41"/>
  <c r="I338" i="41"/>
  <c r="I337" i="41"/>
  <c r="I336" i="41"/>
  <c r="I335" i="41"/>
  <c r="I334" i="41"/>
  <c r="I333" i="41"/>
  <c r="I332" i="41"/>
  <c r="I331" i="41"/>
  <c r="I330" i="41"/>
  <c r="I329" i="41"/>
  <c r="I328" i="41"/>
  <c r="I327" i="41"/>
  <c r="I326" i="41"/>
  <c r="I325" i="41"/>
  <c r="I324" i="41"/>
  <c r="I323" i="41"/>
  <c r="I322" i="41"/>
  <c r="I321" i="41"/>
  <c r="I320" i="41"/>
  <c r="I319" i="41"/>
  <c r="I318" i="41"/>
  <c r="I317" i="41"/>
  <c r="I316" i="41"/>
  <c r="I315" i="41"/>
  <c r="I314" i="41"/>
  <c r="I313" i="41"/>
  <c r="I312" i="41"/>
  <c r="I311" i="41"/>
  <c r="I310" i="41"/>
  <c r="I309" i="41"/>
  <c r="I308" i="41"/>
  <c r="I307" i="41"/>
  <c r="I306" i="41"/>
  <c r="I305" i="41"/>
  <c r="I304" i="41"/>
  <c r="I303" i="41"/>
  <c r="I302" i="41"/>
  <c r="I301" i="41"/>
  <c r="I300" i="41"/>
  <c r="I299" i="41"/>
  <c r="I298" i="41"/>
  <c r="I297" i="41"/>
  <c r="I296" i="41"/>
  <c r="I295" i="41"/>
  <c r="I294" i="41"/>
  <c r="I293" i="41"/>
  <c r="I292" i="41"/>
  <c r="I291" i="41"/>
  <c r="I290" i="41"/>
  <c r="I289" i="41"/>
  <c r="I288" i="41"/>
  <c r="I287" i="41"/>
  <c r="I286" i="41"/>
  <c r="I285" i="41"/>
  <c r="I284" i="41"/>
  <c r="I283" i="41"/>
  <c r="I282" i="41"/>
  <c r="I281" i="41"/>
  <c r="I280" i="41"/>
  <c r="I279" i="41"/>
  <c r="I278" i="41"/>
  <c r="I277" i="41"/>
  <c r="I276" i="41"/>
  <c r="I275" i="41"/>
  <c r="I274" i="41"/>
  <c r="I273" i="41"/>
  <c r="I272" i="41"/>
  <c r="I271" i="41"/>
  <c r="I270" i="41"/>
  <c r="I269" i="41"/>
  <c r="I268" i="41"/>
  <c r="I267" i="41"/>
  <c r="I266" i="41"/>
  <c r="I265" i="41"/>
  <c r="I264" i="41"/>
  <c r="I263" i="41"/>
  <c r="I262" i="41"/>
  <c r="I261" i="41"/>
  <c r="I260" i="41"/>
  <c r="I259" i="41"/>
  <c r="I258" i="41"/>
  <c r="I257" i="41"/>
  <c r="I256" i="41"/>
  <c r="I255" i="41"/>
  <c r="I254" i="41"/>
  <c r="I253" i="41"/>
  <c r="I252" i="41"/>
  <c r="I251" i="41"/>
  <c r="I250" i="41"/>
  <c r="I249" i="41"/>
  <c r="I248" i="41"/>
  <c r="I247" i="41"/>
  <c r="I246" i="41"/>
  <c r="I245" i="41"/>
  <c r="I244" i="41"/>
  <c r="I243" i="41"/>
  <c r="I242" i="41"/>
  <c r="I241" i="41"/>
  <c r="I240" i="41"/>
  <c r="I239" i="41"/>
  <c r="I238" i="41"/>
  <c r="I237" i="41"/>
  <c r="I236" i="41"/>
  <c r="I235" i="41"/>
  <c r="I234" i="41"/>
  <c r="I233" i="41"/>
  <c r="I232" i="41"/>
  <c r="I231" i="41"/>
  <c r="I230" i="41"/>
  <c r="I229" i="41"/>
  <c r="I228" i="41"/>
  <c r="I227" i="41"/>
  <c r="I226" i="41"/>
  <c r="I225" i="41"/>
  <c r="I224" i="41"/>
  <c r="I223" i="41"/>
  <c r="I222" i="41"/>
  <c r="I221" i="41"/>
  <c r="I220" i="41"/>
  <c r="I219" i="41"/>
  <c r="I218" i="41"/>
  <c r="I217" i="41"/>
  <c r="I216" i="41"/>
  <c r="I215" i="41"/>
  <c r="I214" i="41"/>
  <c r="I213" i="41"/>
  <c r="I212" i="41"/>
  <c r="I211" i="41"/>
  <c r="I210" i="41"/>
  <c r="I209" i="41"/>
  <c r="I208" i="41"/>
  <c r="I207" i="41"/>
  <c r="I206" i="41"/>
  <c r="I205" i="41"/>
  <c r="I204" i="41"/>
  <c r="I203" i="41"/>
  <c r="I202" i="41"/>
  <c r="I201" i="41"/>
  <c r="I200" i="41"/>
  <c r="I199" i="41"/>
  <c r="I198" i="41"/>
  <c r="I197" i="41"/>
  <c r="I196" i="41"/>
  <c r="I195" i="41"/>
  <c r="I194" i="41"/>
  <c r="I193" i="41"/>
  <c r="I192" i="41"/>
  <c r="I191" i="41"/>
  <c r="I190" i="41"/>
  <c r="I189" i="41"/>
  <c r="I188" i="41"/>
  <c r="I187" i="41"/>
  <c r="I186" i="41"/>
  <c r="I185" i="41"/>
  <c r="I184" i="41"/>
  <c r="I183" i="41"/>
  <c r="I182" i="41"/>
  <c r="I181" i="41"/>
  <c r="I180" i="41"/>
  <c r="I179" i="41"/>
  <c r="I178" i="41"/>
  <c r="I177" i="41"/>
  <c r="I176" i="41"/>
  <c r="I175" i="41"/>
  <c r="I174" i="41"/>
  <c r="I173" i="41"/>
  <c r="I172" i="41"/>
  <c r="I171" i="41"/>
  <c r="I170" i="41"/>
  <c r="I169" i="41"/>
  <c r="I168" i="41"/>
  <c r="I167" i="41"/>
  <c r="I166" i="41"/>
  <c r="I165" i="41"/>
  <c r="I164" i="41"/>
  <c r="I163" i="41"/>
  <c r="I162" i="41"/>
  <c r="I161" i="41"/>
  <c r="I160" i="41"/>
  <c r="I159" i="41"/>
  <c r="I158" i="41"/>
  <c r="I157" i="41"/>
  <c r="I156" i="41"/>
  <c r="I155" i="41"/>
  <c r="I154" i="41"/>
  <c r="I153" i="41"/>
  <c r="I152" i="41"/>
  <c r="I151" i="41"/>
  <c r="I150" i="41"/>
  <c r="I149" i="41"/>
  <c r="I148" i="41"/>
  <c r="I147" i="41"/>
  <c r="I146" i="41"/>
  <c r="I145" i="41"/>
  <c r="I144" i="41"/>
  <c r="I143" i="41"/>
  <c r="I142" i="41"/>
  <c r="I141" i="41"/>
  <c r="I140" i="41"/>
  <c r="I139" i="41"/>
  <c r="I138" i="41"/>
  <c r="I137" i="41"/>
  <c r="I136" i="41"/>
  <c r="I135" i="41"/>
  <c r="I134" i="41"/>
  <c r="I133" i="41"/>
  <c r="I132" i="41"/>
  <c r="I131" i="41"/>
  <c r="I130" i="41"/>
  <c r="I129" i="41"/>
  <c r="I128" i="41"/>
  <c r="I127" i="41"/>
  <c r="I126" i="41"/>
  <c r="I125" i="41"/>
  <c r="I124" i="41"/>
  <c r="I123" i="41"/>
  <c r="I122" i="41"/>
  <c r="I121" i="41"/>
  <c r="I120" i="41"/>
  <c r="I119" i="41"/>
  <c r="I118" i="41"/>
  <c r="I117" i="41"/>
  <c r="I116" i="41"/>
  <c r="I115" i="41"/>
  <c r="I114" i="41"/>
  <c r="I113" i="41"/>
  <c r="I112" i="41"/>
  <c r="I111" i="41"/>
  <c r="I110" i="41"/>
  <c r="I109" i="41"/>
  <c r="I108" i="41"/>
  <c r="I107" i="41"/>
  <c r="I106" i="41"/>
  <c r="I105" i="41"/>
  <c r="I104" i="41"/>
  <c r="I103" i="41"/>
  <c r="I102" i="41"/>
  <c r="I101" i="41"/>
  <c r="I100" i="41"/>
  <c r="I99" i="41"/>
  <c r="I98" i="41"/>
  <c r="I97" i="41"/>
  <c r="I96" i="41"/>
  <c r="I95" i="41"/>
  <c r="I94" i="41"/>
  <c r="I93" i="41"/>
  <c r="I92" i="41"/>
  <c r="I91" i="41"/>
  <c r="I90" i="41"/>
  <c r="I89" i="41"/>
  <c r="I88" i="41"/>
  <c r="I87" i="41"/>
  <c r="I86" i="41"/>
  <c r="I85" i="41"/>
  <c r="I84" i="41"/>
  <c r="I83" i="41"/>
  <c r="I82" i="41"/>
  <c r="I81" i="41"/>
  <c r="I80" i="41"/>
  <c r="I79" i="41"/>
  <c r="I78" i="41"/>
  <c r="I77" i="41"/>
  <c r="I76" i="41"/>
  <c r="I75" i="41"/>
  <c r="I74" i="41"/>
  <c r="I73" i="41"/>
  <c r="I72" i="41"/>
  <c r="I71" i="41"/>
  <c r="I70" i="41"/>
  <c r="I69" i="41"/>
  <c r="I68" i="41"/>
  <c r="I67" i="41"/>
  <c r="I66" i="41"/>
  <c r="I65" i="41"/>
  <c r="I64" i="41"/>
  <c r="I63" i="41"/>
  <c r="I62" i="41"/>
  <c r="I61" i="41"/>
  <c r="I60" i="41"/>
  <c r="I59" i="41"/>
  <c r="I58" i="41"/>
  <c r="I57" i="41"/>
  <c r="I56" i="41"/>
  <c r="I55" i="41"/>
  <c r="I54" i="41"/>
  <c r="I53" i="41"/>
  <c r="I52" i="41"/>
  <c r="I51" i="41"/>
  <c r="I50" i="41"/>
  <c r="I49" i="41"/>
  <c r="I48" i="41"/>
  <c r="I47" i="41"/>
  <c r="I46" i="41"/>
  <c r="I45" i="41"/>
  <c r="I44" i="41"/>
  <c r="I43" i="41"/>
  <c r="I42" i="41"/>
  <c r="I41" i="41"/>
  <c r="I40" i="41"/>
  <c r="I39" i="41"/>
  <c r="I38" i="41"/>
  <c r="I37" i="41"/>
  <c r="I36" i="41"/>
  <c r="I35" i="41"/>
  <c r="I34" i="41"/>
  <c r="I33" i="41"/>
  <c r="I32" i="41"/>
  <c r="I31" i="41"/>
  <c r="I30" i="41"/>
  <c r="I29" i="41"/>
  <c r="I28" i="41"/>
  <c r="I27" i="41"/>
  <c r="I26" i="41"/>
  <c r="I25" i="41"/>
  <c r="I24" i="41"/>
  <c r="I23" i="41"/>
  <c r="I22" i="41"/>
  <c r="I21" i="41"/>
  <c r="I20" i="41"/>
  <c r="I19" i="41"/>
  <c r="I18" i="41"/>
  <c r="I17" i="41"/>
  <c r="I16" i="41"/>
  <c r="I15" i="41"/>
  <c r="I14" i="41"/>
  <c r="I13" i="41"/>
  <c r="I12" i="41"/>
  <c r="I11" i="41"/>
  <c r="I10" i="41"/>
  <c r="I9" i="41"/>
  <c r="I8" i="41"/>
  <c r="I7" i="41"/>
  <c r="I6" i="41"/>
  <c r="I5" i="41"/>
  <c r="I4" i="41"/>
  <c r="I3" i="41"/>
  <c r="I2" i="41"/>
  <c r="D1153" i="41"/>
  <c r="D1152" i="41"/>
  <c r="D1151" i="41"/>
  <c r="D1150" i="41"/>
  <c r="D1149" i="41"/>
  <c r="D1148" i="41"/>
  <c r="D1147" i="41"/>
  <c r="D1146" i="41"/>
  <c r="D1145" i="41"/>
  <c r="D1144" i="41"/>
  <c r="D1143" i="41"/>
  <c r="D1142" i="41"/>
  <c r="D1141" i="41"/>
  <c r="D1140" i="41"/>
  <c r="D1139" i="41"/>
  <c r="D1138" i="41"/>
  <c r="D1137" i="41"/>
  <c r="D1136" i="41"/>
  <c r="D1135" i="41"/>
  <c r="D1134" i="41"/>
  <c r="D1133" i="41"/>
  <c r="D1132" i="41"/>
  <c r="D1131" i="41"/>
  <c r="D1130" i="41"/>
  <c r="D1129" i="41"/>
  <c r="D1128" i="41"/>
  <c r="D1127" i="41"/>
  <c r="D1126" i="41"/>
  <c r="D1125" i="41"/>
  <c r="D1124" i="41"/>
  <c r="D1123" i="41"/>
  <c r="D1122" i="41"/>
  <c r="D1121" i="41"/>
  <c r="D1120" i="41"/>
  <c r="D1119" i="41"/>
  <c r="D1118" i="41"/>
  <c r="D1117" i="41"/>
  <c r="D1116" i="41"/>
  <c r="D1115" i="41"/>
  <c r="D1114" i="41"/>
  <c r="D1113" i="41"/>
  <c r="D1112" i="41"/>
  <c r="D1111" i="41"/>
  <c r="D1110" i="41"/>
  <c r="D1109" i="41"/>
  <c r="D1108" i="41"/>
  <c r="D1107" i="41"/>
  <c r="D1106" i="41"/>
  <c r="D1105" i="41"/>
  <c r="D1104" i="41"/>
  <c r="D1103" i="41"/>
  <c r="D1102" i="41"/>
  <c r="D1101" i="41"/>
  <c r="D1100" i="41"/>
  <c r="D1099" i="41"/>
  <c r="D1098" i="41"/>
  <c r="D1097" i="41"/>
  <c r="D1096" i="41"/>
  <c r="D1095" i="41"/>
  <c r="D1094" i="41"/>
  <c r="D1093" i="41"/>
  <c r="D1092" i="41"/>
  <c r="D1091" i="41"/>
  <c r="D1090" i="41"/>
  <c r="D1089" i="41"/>
  <c r="D1088" i="41"/>
  <c r="D1087" i="41"/>
  <c r="D1086" i="41"/>
  <c r="D1085" i="41"/>
  <c r="D1084" i="41"/>
  <c r="D1083" i="41"/>
  <c r="D1082" i="41"/>
  <c r="D1081" i="41"/>
  <c r="D1080" i="41"/>
  <c r="D1079" i="41"/>
  <c r="D1078" i="41"/>
  <c r="D1077" i="41"/>
  <c r="D1076" i="41"/>
  <c r="D1075" i="41"/>
  <c r="D1074" i="41"/>
  <c r="D1073" i="41"/>
  <c r="D1072" i="41"/>
  <c r="D1071" i="41"/>
  <c r="D1070" i="41"/>
  <c r="D1069" i="41"/>
  <c r="D1068" i="41"/>
  <c r="D1067" i="41"/>
  <c r="D1066" i="41"/>
  <c r="D1065" i="41"/>
  <c r="D1064" i="41"/>
  <c r="D1063" i="41"/>
  <c r="D1062" i="41"/>
  <c r="D1061" i="41"/>
  <c r="D1060" i="41"/>
  <c r="D1059" i="41"/>
  <c r="D1058" i="41"/>
  <c r="D1057" i="41"/>
  <c r="D1056" i="41"/>
  <c r="D1055" i="41"/>
  <c r="D1054" i="41"/>
  <c r="D1053" i="41"/>
  <c r="D1052" i="41"/>
  <c r="D1051" i="41"/>
  <c r="D1050" i="41"/>
  <c r="D1049" i="41"/>
  <c r="D1048" i="41"/>
  <c r="D1047" i="41"/>
  <c r="D1046" i="41"/>
  <c r="D1045" i="41"/>
  <c r="D1044" i="41"/>
  <c r="D1043" i="41"/>
  <c r="D1042" i="41"/>
  <c r="D1041" i="41"/>
  <c r="D1040" i="41"/>
  <c r="D1039" i="41"/>
  <c r="D1038" i="41"/>
  <c r="D1037" i="41"/>
  <c r="D1036" i="41"/>
  <c r="D1035" i="41"/>
  <c r="D1034" i="41"/>
  <c r="D1033" i="41"/>
  <c r="D1032" i="41"/>
  <c r="D1031" i="41"/>
  <c r="D1030" i="41"/>
  <c r="D1029" i="41"/>
  <c r="D1028" i="41"/>
  <c r="D1027" i="41"/>
  <c r="D1026" i="41"/>
  <c r="D1025" i="41"/>
  <c r="D1024" i="41"/>
  <c r="D1023" i="41"/>
  <c r="D1022" i="41"/>
  <c r="D1021" i="41"/>
  <c r="D1020" i="41"/>
  <c r="D1019" i="41"/>
  <c r="D1018" i="41"/>
  <c r="D1017" i="41"/>
  <c r="D1016" i="41"/>
  <c r="D1015" i="41"/>
  <c r="D1014" i="41"/>
  <c r="D1013" i="41"/>
  <c r="D1012" i="41"/>
  <c r="D1011" i="41"/>
  <c r="D1010" i="41"/>
  <c r="D1009" i="41"/>
  <c r="D1008" i="41"/>
  <c r="D1007" i="41"/>
  <c r="D1006" i="41"/>
  <c r="D1005" i="41"/>
  <c r="D1004" i="41"/>
  <c r="D1003" i="41"/>
  <c r="D1002" i="41"/>
  <c r="D1001" i="41"/>
  <c r="D1000" i="41"/>
  <c r="D999" i="41"/>
  <c r="D998" i="41"/>
  <c r="D997" i="41"/>
  <c r="D996" i="41"/>
  <c r="D995" i="41"/>
  <c r="D994" i="41"/>
  <c r="D993" i="41"/>
  <c r="D992" i="41"/>
  <c r="D991" i="41"/>
  <c r="D990" i="41"/>
  <c r="D989" i="41"/>
  <c r="D988" i="41"/>
  <c r="D987" i="41"/>
  <c r="D986" i="41"/>
  <c r="D985" i="41"/>
  <c r="D984" i="41"/>
  <c r="D983" i="41"/>
  <c r="D982" i="41"/>
  <c r="D981" i="41"/>
  <c r="D980" i="41"/>
  <c r="D979" i="41"/>
  <c r="D978" i="41"/>
  <c r="D977" i="41"/>
  <c r="D976" i="41"/>
  <c r="D975" i="41"/>
  <c r="D974" i="41"/>
  <c r="D973" i="41"/>
  <c r="D972" i="41"/>
  <c r="D971" i="41"/>
  <c r="D970" i="41"/>
  <c r="D969" i="41"/>
  <c r="D968" i="41"/>
  <c r="D967" i="41"/>
  <c r="D966" i="41"/>
  <c r="D965" i="41"/>
  <c r="D964" i="41"/>
  <c r="D963" i="41"/>
  <c r="D962" i="41"/>
  <c r="D961" i="41"/>
  <c r="D960" i="41"/>
  <c r="D959" i="41"/>
  <c r="D958" i="41"/>
  <c r="D957" i="41"/>
  <c r="D956" i="41"/>
  <c r="D955" i="41"/>
  <c r="D954" i="41"/>
  <c r="D953" i="41"/>
  <c r="D952" i="41"/>
  <c r="D951" i="41"/>
  <c r="D950" i="41"/>
  <c r="D949" i="41"/>
  <c r="D948" i="41"/>
  <c r="D947" i="41"/>
  <c r="D946" i="41"/>
  <c r="D945" i="41"/>
  <c r="D944" i="41"/>
  <c r="D943" i="41"/>
  <c r="D942" i="41"/>
  <c r="D941" i="41"/>
  <c r="D940" i="41"/>
  <c r="D939" i="41"/>
  <c r="D938" i="41"/>
  <c r="D937" i="41"/>
  <c r="D936" i="41"/>
  <c r="D935" i="41"/>
  <c r="D934" i="41"/>
  <c r="D933" i="41"/>
  <c r="D932" i="41"/>
  <c r="D931" i="41"/>
  <c r="D930" i="41"/>
  <c r="D929" i="41"/>
  <c r="D928" i="41"/>
  <c r="D927" i="41"/>
  <c r="D926" i="41"/>
  <c r="D925" i="41"/>
  <c r="D924" i="41"/>
  <c r="D923" i="41"/>
  <c r="D922" i="41"/>
  <c r="D921" i="41"/>
  <c r="D920" i="41"/>
  <c r="D919" i="41"/>
  <c r="D918" i="41"/>
  <c r="D917" i="41"/>
  <c r="D916" i="41"/>
  <c r="D915" i="41"/>
  <c r="D914" i="41"/>
  <c r="D913" i="41"/>
  <c r="D912" i="41"/>
  <c r="D911" i="41"/>
  <c r="D910" i="41"/>
  <c r="D909" i="41"/>
  <c r="D908" i="41"/>
  <c r="D907" i="41"/>
  <c r="D906" i="41"/>
  <c r="D905" i="41"/>
  <c r="D904" i="41"/>
  <c r="D903" i="41"/>
  <c r="D902" i="41"/>
  <c r="D901" i="41"/>
  <c r="D900" i="41"/>
  <c r="D899" i="41"/>
  <c r="D898" i="41"/>
  <c r="D897" i="41"/>
  <c r="D896" i="41"/>
  <c r="D895" i="41"/>
  <c r="D894" i="41"/>
  <c r="D893" i="41"/>
  <c r="D892" i="41"/>
  <c r="D891" i="41"/>
  <c r="D890" i="41"/>
  <c r="D889" i="41"/>
  <c r="D888" i="41"/>
  <c r="D887" i="41"/>
  <c r="D886" i="41"/>
  <c r="D885" i="41"/>
  <c r="D884" i="41"/>
  <c r="D883" i="41"/>
  <c r="D882" i="41"/>
  <c r="D881" i="41"/>
  <c r="D880" i="41"/>
  <c r="D879" i="41"/>
  <c r="D878" i="41"/>
  <c r="D877" i="41"/>
  <c r="D876" i="41"/>
  <c r="D875" i="41"/>
  <c r="D874" i="41"/>
  <c r="D873" i="41"/>
  <c r="D872" i="41"/>
  <c r="D871" i="41"/>
  <c r="D870" i="41"/>
  <c r="D869" i="41"/>
  <c r="D868" i="41"/>
  <c r="D867" i="41"/>
  <c r="D866" i="41"/>
  <c r="D865" i="41"/>
  <c r="D864" i="41"/>
  <c r="D863" i="41"/>
  <c r="D862" i="41"/>
  <c r="D861" i="41"/>
  <c r="D860" i="41"/>
  <c r="D859" i="41"/>
  <c r="D858" i="41"/>
  <c r="D857" i="41"/>
  <c r="D856" i="41"/>
  <c r="D855" i="41"/>
  <c r="D854" i="41"/>
  <c r="D853" i="41"/>
  <c r="D852" i="41"/>
  <c r="D851" i="41"/>
  <c r="D850" i="41"/>
  <c r="D849" i="41"/>
  <c r="D848" i="41"/>
  <c r="D847" i="41"/>
  <c r="D846" i="41"/>
  <c r="D845" i="41"/>
  <c r="D844" i="41"/>
  <c r="D843" i="41"/>
  <c r="D842" i="41"/>
  <c r="D841" i="41"/>
  <c r="D840" i="41"/>
  <c r="D839" i="41"/>
  <c r="D838" i="41"/>
  <c r="D837" i="41"/>
  <c r="D836" i="41"/>
  <c r="D835" i="41"/>
  <c r="D834" i="41"/>
  <c r="D833" i="41"/>
  <c r="D832" i="41"/>
  <c r="D831" i="41"/>
  <c r="D830" i="41"/>
  <c r="D829" i="41"/>
  <c r="D828" i="41"/>
  <c r="D827" i="41"/>
  <c r="D826" i="41"/>
  <c r="D825" i="41"/>
  <c r="D824" i="41"/>
  <c r="D823" i="41"/>
  <c r="D822" i="41"/>
  <c r="D821" i="41"/>
  <c r="D820" i="41"/>
  <c r="D819" i="41"/>
  <c r="D818" i="41"/>
  <c r="D817" i="41"/>
  <c r="D816" i="41"/>
  <c r="D815" i="41"/>
  <c r="D814" i="41"/>
  <c r="D813" i="41"/>
  <c r="D812" i="41"/>
  <c r="D811" i="41"/>
  <c r="D810" i="41"/>
  <c r="D809" i="41"/>
  <c r="D808" i="41"/>
  <c r="D807" i="41"/>
  <c r="D806" i="41"/>
  <c r="D805" i="41"/>
  <c r="D804" i="41"/>
  <c r="D803" i="41"/>
  <c r="D802" i="41"/>
  <c r="D801" i="41"/>
  <c r="D800" i="41"/>
  <c r="D799" i="41"/>
  <c r="D798" i="41"/>
  <c r="D797" i="41"/>
  <c r="D796" i="41"/>
  <c r="D795" i="41"/>
  <c r="D794" i="41"/>
  <c r="D793" i="41"/>
  <c r="D792" i="41"/>
  <c r="D791" i="41"/>
  <c r="D790" i="41"/>
  <c r="D789" i="41"/>
  <c r="D788" i="41"/>
  <c r="D787" i="41"/>
  <c r="D786" i="41"/>
  <c r="D785" i="41"/>
  <c r="D784" i="41"/>
  <c r="D783" i="41"/>
  <c r="D782" i="41"/>
  <c r="D781" i="41"/>
  <c r="D780" i="41"/>
  <c r="D779" i="41"/>
  <c r="D778" i="41"/>
  <c r="D777" i="41"/>
  <c r="D776" i="41"/>
  <c r="D775" i="41"/>
  <c r="D774" i="41"/>
  <c r="D773" i="41"/>
  <c r="D772" i="41"/>
  <c r="D771" i="41"/>
  <c r="D770" i="41"/>
  <c r="D769" i="41"/>
  <c r="D768" i="41"/>
  <c r="D767" i="41"/>
  <c r="D766" i="41"/>
  <c r="D765" i="41"/>
  <c r="D764" i="41"/>
  <c r="D763" i="41"/>
  <c r="D762" i="41"/>
  <c r="D761" i="41"/>
  <c r="D760" i="41"/>
  <c r="D759" i="41"/>
  <c r="D758" i="41"/>
  <c r="D757" i="41"/>
  <c r="D756" i="41"/>
  <c r="D755" i="41"/>
  <c r="D754" i="41"/>
  <c r="D753" i="41"/>
  <c r="D752" i="41"/>
  <c r="D751" i="41"/>
  <c r="D750" i="41"/>
  <c r="D749" i="41"/>
  <c r="D748" i="41"/>
  <c r="D747" i="41"/>
  <c r="D746" i="41"/>
  <c r="D745" i="41"/>
  <c r="D744" i="41"/>
  <c r="D743" i="41"/>
  <c r="D742" i="41"/>
  <c r="D741" i="41"/>
  <c r="D740" i="41"/>
  <c r="D739" i="41"/>
  <c r="D738" i="41"/>
  <c r="D737" i="41"/>
  <c r="D736" i="41"/>
  <c r="D735" i="41"/>
  <c r="D734" i="41"/>
  <c r="D733" i="41"/>
  <c r="D732" i="41"/>
  <c r="D731" i="41"/>
  <c r="D730" i="41"/>
  <c r="D729" i="41"/>
  <c r="D728" i="41"/>
  <c r="D727" i="41"/>
  <c r="D726" i="41"/>
  <c r="D725" i="41"/>
  <c r="D724" i="41"/>
  <c r="D723" i="41"/>
  <c r="D722" i="41"/>
  <c r="D721" i="41"/>
  <c r="D720" i="41"/>
  <c r="D719" i="41"/>
  <c r="D718" i="41"/>
  <c r="D717" i="41"/>
  <c r="D716" i="41"/>
  <c r="D715" i="41"/>
  <c r="D714" i="41"/>
  <c r="D713" i="41"/>
  <c r="D712" i="41"/>
  <c r="D711" i="41"/>
  <c r="D710" i="41"/>
  <c r="D709" i="41"/>
  <c r="D708" i="41"/>
  <c r="D707" i="41"/>
  <c r="D706" i="41"/>
  <c r="D705" i="41"/>
  <c r="D704" i="41"/>
  <c r="D703" i="41"/>
  <c r="D702" i="41"/>
  <c r="D701" i="41"/>
  <c r="D700" i="41"/>
  <c r="D699" i="41"/>
  <c r="D698" i="41"/>
  <c r="D697" i="41"/>
  <c r="D696" i="41"/>
  <c r="D695" i="41"/>
  <c r="D694" i="41"/>
  <c r="D693" i="41"/>
  <c r="D692" i="41"/>
  <c r="D691" i="41"/>
  <c r="D690" i="41"/>
  <c r="D689" i="41"/>
  <c r="D688" i="41"/>
  <c r="D687" i="41"/>
  <c r="D686" i="41"/>
  <c r="D685" i="41"/>
  <c r="D684" i="41"/>
  <c r="D683" i="41"/>
  <c r="D682" i="41"/>
  <c r="D681" i="41"/>
  <c r="D680" i="41"/>
  <c r="D679" i="41"/>
  <c r="D678" i="41"/>
  <c r="D677" i="41"/>
  <c r="D676" i="41"/>
  <c r="D675" i="41"/>
  <c r="D674" i="41"/>
  <c r="D673" i="41"/>
  <c r="D672" i="41"/>
  <c r="D671" i="41"/>
  <c r="D670" i="41"/>
  <c r="D669" i="41"/>
  <c r="D668" i="41"/>
  <c r="D667" i="41"/>
  <c r="D666" i="41"/>
  <c r="D665" i="41"/>
  <c r="D664" i="41"/>
  <c r="D663" i="41"/>
  <c r="D662" i="41"/>
  <c r="D661" i="41"/>
  <c r="D660" i="41"/>
  <c r="D659" i="41"/>
  <c r="D658" i="41"/>
  <c r="D657" i="41"/>
  <c r="D656" i="41"/>
  <c r="D655" i="41"/>
  <c r="D654" i="41"/>
  <c r="D653" i="41"/>
  <c r="D652" i="41"/>
  <c r="D651" i="41"/>
  <c r="D650" i="41"/>
  <c r="D649" i="41"/>
  <c r="D648" i="41"/>
  <c r="D647" i="41"/>
  <c r="D646" i="41"/>
  <c r="D645" i="41"/>
  <c r="D644" i="41"/>
  <c r="D643" i="41"/>
  <c r="D642" i="41"/>
  <c r="D641" i="41"/>
  <c r="D640" i="41"/>
  <c r="D639" i="41"/>
  <c r="D638" i="41"/>
  <c r="D637" i="41"/>
  <c r="D636" i="41"/>
  <c r="D635" i="41"/>
  <c r="D634" i="41"/>
  <c r="D633" i="41"/>
  <c r="D632" i="41"/>
  <c r="D631" i="41"/>
  <c r="D630" i="41"/>
  <c r="D629" i="41"/>
  <c r="D628" i="41"/>
  <c r="D627" i="41"/>
  <c r="D626" i="41"/>
  <c r="D625" i="41"/>
  <c r="D624" i="41"/>
  <c r="D623" i="41"/>
  <c r="D622" i="41"/>
  <c r="D621" i="41"/>
  <c r="D620" i="41"/>
  <c r="D619" i="41"/>
  <c r="D618" i="41"/>
  <c r="D617" i="41"/>
  <c r="D616" i="41"/>
  <c r="D615" i="41"/>
  <c r="D614" i="41"/>
  <c r="D613" i="41"/>
  <c r="D612" i="41"/>
  <c r="D611" i="41"/>
  <c r="D610" i="41"/>
  <c r="D609" i="41"/>
  <c r="D608" i="41"/>
  <c r="D607" i="41"/>
  <c r="D606" i="41"/>
  <c r="D605" i="41"/>
  <c r="D604" i="41"/>
  <c r="D603" i="41"/>
  <c r="D602" i="41"/>
  <c r="D601" i="41"/>
  <c r="D600" i="41"/>
  <c r="D599" i="41"/>
  <c r="D598" i="41"/>
  <c r="D597" i="41"/>
  <c r="D596" i="41"/>
  <c r="D595" i="41"/>
  <c r="D594" i="41"/>
  <c r="D593" i="41"/>
  <c r="D592" i="41"/>
  <c r="D591" i="41"/>
  <c r="D590" i="41"/>
  <c r="D589" i="41"/>
  <c r="D588" i="41"/>
  <c r="D587" i="41"/>
  <c r="D586" i="41"/>
  <c r="D585" i="41"/>
  <c r="D584" i="41"/>
  <c r="D583" i="41"/>
  <c r="D582" i="41"/>
  <c r="D581" i="41"/>
  <c r="D580" i="41"/>
  <c r="D579" i="41"/>
  <c r="D578" i="41"/>
  <c r="D577" i="41"/>
  <c r="D576" i="41"/>
  <c r="D575" i="41"/>
  <c r="D574" i="41"/>
  <c r="D573" i="41"/>
  <c r="D572" i="41"/>
  <c r="D571" i="41"/>
  <c r="D570" i="41"/>
  <c r="D569" i="41"/>
  <c r="D568" i="41"/>
  <c r="D567" i="41"/>
  <c r="D566" i="41"/>
  <c r="D565" i="41"/>
  <c r="D564" i="41"/>
  <c r="D563" i="41"/>
  <c r="D562" i="41"/>
  <c r="D561" i="41"/>
  <c r="D560" i="41"/>
  <c r="D559" i="41"/>
  <c r="D558" i="41"/>
  <c r="D557" i="41"/>
  <c r="D556" i="41"/>
  <c r="D555" i="41"/>
  <c r="D554" i="41"/>
  <c r="D553" i="41"/>
  <c r="D552" i="41"/>
  <c r="D551" i="41"/>
  <c r="D550" i="41"/>
  <c r="D549" i="41"/>
  <c r="D548" i="41"/>
  <c r="D547" i="41"/>
  <c r="D546" i="41"/>
  <c r="D545" i="41"/>
  <c r="D544" i="41"/>
  <c r="D543" i="41"/>
  <c r="D542" i="41"/>
  <c r="D541" i="41"/>
  <c r="D540" i="41"/>
  <c r="D539" i="41"/>
  <c r="D538" i="41"/>
  <c r="D537" i="41"/>
  <c r="D536" i="41"/>
  <c r="D535" i="41"/>
  <c r="D534" i="41"/>
  <c r="D533" i="41"/>
  <c r="D532" i="41"/>
  <c r="D531" i="41"/>
  <c r="D530" i="41"/>
  <c r="D529" i="41"/>
  <c r="D528" i="41"/>
  <c r="D527" i="41"/>
  <c r="D526" i="41"/>
  <c r="D525" i="41"/>
  <c r="D524" i="41"/>
  <c r="D523" i="41"/>
  <c r="D522" i="41"/>
  <c r="D521" i="41"/>
  <c r="D520" i="41"/>
  <c r="D519" i="41"/>
  <c r="D518" i="41"/>
  <c r="D517" i="41"/>
  <c r="D516" i="41"/>
  <c r="D515" i="41"/>
  <c r="D514" i="41"/>
  <c r="D513" i="41"/>
  <c r="D512" i="41"/>
  <c r="D511" i="41"/>
  <c r="D510" i="41"/>
  <c r="D509" i="41"/>
  <c r="D508" i="41"/>
  <c r="D507" i="41"/>
  <c r="D506" i="41"/>
  <c r="D505" i="41"/>
  <c r="D504" i="41"/>
  <c r="D503" i="41"/>
  <c r="D502" i="41"/>
  <c r="D501" i="41"/>
  <c r="D500" i="41"/>
  <c r="D499" i="41"/>
  <c r="D498" i="41"/>
  <c r="D497" i="41"/>
  <c r="D496" i="41"/>
  <c r="D495" i="41"/>
  <c r="D494" i="41"/>
  <c r="D493" i="41"/>
  <c r="D492" i="41"/>
  <c r="D491" i="41"/>
  <c r="D490" i="41"/>
  <c r="D489" i="41"/>
  <c r="D488" i="41"/>
  <c r="D487" i="41"/>
  <c r="D486" i="41"/>
  <c r="D485" i="41"/>
  <c r="D484" i="41"/>
  <c r="D483" i="41"/>
  <c r="D482" i="41"/>
  <c r="D481" i="41"/>
  <c r="D480" i="41"/>
  <c r="D479" i="41"/>
  <c r="D478" i="41"/>
  <c r="D477" i="41"/>
  <c r="D476" i="41"/>
  <c r="D475" i="41"/>
  <c r="D474" i="41"/>
  <c r="D473" i="41"/>
  <c r="D472" i="41"/>
  <c r="D471" i="41"/>
  <c r="D470" i="41"/>
  <c r="D469" i="41"/>
  <c r="D468" i="41"/>
  <c r="D467" i="41"/>
  <c r="D466" i="41"/>
  <c r="D465" i="41"/>
  <c r="D464" i="41"/>
  <c r="D463" i="41"/>
  <c r="D462" i="41"/>
  <c r="D461" i="41"/>
  <c r="D460" i="41"/>
  <c r="D459" i="41"/>
  <c r="D458" i="41"/>
  <c r="D457" i="41"/>
  <c r="D456" i="41"/>
  <c r="D455" i="41"/>
  <c r="D454" i="41"/>
  <c r="D453" i="41"/>
  <c r="D452" i="41"/>
  <c r="D451" i="41"/>
  <c r="D450" i="41"/>
  <c r="D449" i="41"/>
  <c r="D448" i="41"/>
  <c r="D447" i="41"/>
  <c r="D446" i="41"/>
  <c r="D445" i="41"/>
  <c r="D444" i="41"/>
  <c r="D443" i="41"/>
  <c r="D442" i="41"/>
  <c r="D441" i="41"/>
  <c r="D440" i="41"/>
  <c r="D439" i="41"/>
  <c r="D438" i="41"/>
  <c r="D437" i="41"/>
  <c r="D436" i="41"/>
  <c r="D435" i="41"/>
  <c r="D434" i="41"/>
  <c r="D433" i="41"/>
  <c r="D432" i="41"/>
  <c r="D431" i="41"/>
  <c r="D430" i="41"/>
  <c r="D429" i="41"/>
  <c r="D428" i="41"/>
  <c r="D427" i="41"/>
  <c r="D426" i="41"/>
  <c r="D425" i="41"/>
  <c r="D424" i="41"/>
  <c r="D423" i="41"/>
  <c r="D422" i="41"/>
  <c r="D421" i="41"/>
  <c r="D420" i="41"/>
  <c r="D419" i="41"/>
  <c r="D418" i="41"/>
  <c r="D417" i="41"/>
  <c r="D416" i="41"/>
  <c r="D415" i="41"/>
  <c r="D414" i="41"/>
  <c r="D413" i="41"/>
  <c r="D412" i="41"/>
  <c r="D411" i="41"/>
  <c r="D410" i="41"/>
  <c r="D409" i="41"/>
  <c r="D408" i="41"/>
  <c r="D407" i="41"/>
  <c r="D406" i="41"/>
  <c r="D405" i="41"/>
  <c r="D404" i="41"/>
  <c r="D403" i="41"/>
  <c r="D402" i="41"/>
  <c r="D401" i="41"/>
  <c r="D400" i="41"/>
  <c r="D399" i="41"/>
  <c r="D398" i="41"/>
  <c r="D397" i="41"/>
  <c r="D396" i="41"/>
  <c r="D395" i="41"/>
  <c r="D394" i="41"/>
  <c r="D393" i="41"/>
  <c r="D392" i="41"/>
  <c r="D391" i="41"/>
  <c r="D390" i="41"/>
  <c r="D389" i="41"/>
  <c r="D388" i="41"/>
  <c r="D387" i="41"/>
  <c r="D386" i="41"/>
  <c r="D385" i="41"/>
  <c r="D384" i="41"/>
  <c r="D383" i="41"/>
  <c r="D382" i="41"/>
  <c r="D381" i="41"/>
  <c r="D380" i="41"/>
  <c r="D379" i="41"/>
  <c r="D378" i="41"/>
  <c r="D377" i="41"/>
  <c r="D376" i="41"/>
  <c r="D375" i="41"/>
  <c r="D374" i="41"/>
  <c r="D373" i="41"/>
  <c r="D372" i="41"/>
  <c r="D371" i="41"/>
  <c r="D370" i="41"/>
  <c r="D369" i="41"/>
  <c r="D367" i="41"/>
  <c r="D366" i="41"/>
  <c r="D365" i="41"/>
  <c r="D364" i="41"/>
  <c r="D363" i="41"/>
  <c r="D362" i="41"/>
  <c r="D361" i="41"/>
  <c r="D360" i="41"/>
  <c r="D359" i="41"/>
  <c r="D358" i="41"/>
  <c r="D357" i="41"/>
  <c r="D356" i="41"/>
  <c r="D355" i="41"/>
  <c r="D354" i="41"/>
  <c r="D353" i="41"/>
  <c r="D352" i="41"/>
  <c r="D351" i="41"/>
  <c r="D350" i="41"/>
  <c r="D349" i="41"/>
  <c r="D348" i="41"/>
  <c r="D347" i="41"/>
  <c r="D346" i="41"/>
  <c r="D345" i="41"/>
  <c r="D344" i="41"/>
  <c r="D343" i="41"/>
  <c r="D342" i="41"/>
  <c r="D341" i="41"/>
  <c r="D340" i="41"/>
  <c r="D339" i="41"/>
  <c r="D338" i="41"/>
  <c r="D337" i="41"/>
  <c r="D336" i="41"/>
  <c r="D335" i="41"/>
  <c r="D334" i="41"/>
  <c r="D333" i="41"/>
  <c r="D332" i="41"/>
  <c r="D331" i="41"/>
  <c r="D330" i="41"/>
  <c r="D329" i="41"/>
  <c r="D328" i="41"/>
  <c r="D327" i="41"/>
  <c r="D326" i="41"/>
  <c r="D325" i="41"/>
  <c r="D324" i="41"/>
  <c r="D323" i="41"/>
  <c r="D322" i="41"/>
  <c r="D321" i="41"/>
  <c r="D320" i="41"/>
  <c r="D319" i="41"/>
  <c r="D318" i="41"/>
  <c r="D317" i="41"/>
  <c r="D316" i="41"/>
  <c r="D315" i="41"/>
  <c r="D314" i="41"/>
  <c r="D313" i="41"/>
  <c r="D312" i="41"/>
  <c r="D311" i="41"/>
  <c r="D310" i="41"/>
  <c r="D309" i="41"/>
  <c r="D308" i="41"/>
  <c r="D307" i="41"/>
  <c r="D306" i="41"/>
  <c r="D305" i="41"/>
  <c r="D304" i="41"/>
  <c r="D303" i="41"/>
  <c r="D302" i="41"/>
  <c r="D301" i="41"/>
  <c r="D300" i="41"/>
  <c r="D299" i="41"/>
  <c r="D298" i="41"/>
  <c r="D297" i="41"/>
  <c r="D296" i="41"/>
  <c r="D295" i="41"/>
  <c r="D294" i="41"/>
  <c r="D293" i="41"/>
  <c r="D292" i="41"/>
  <c r="D291" i="41"/>
  <c r="D290" i="41"/>
  <c r="D289" i="41"/>
  <c r="D288" i="41"/>
  <c r="D287" i="41"/>
  <c r="D286" i="41"/>
  <c r="D285" i="41"/>
  <c r="D284" i="41"/>
  <c r="D283" i="41"/>
  <c r="D282" i="41"/>
  <c r="D281" i="41"/>
  <c r="D280" i="41"/>
  <c r="D279" i="41"/>
  <c r="D278" i="41"/>
  <c r="D277" i="41"/>
  <c r="D276" i="41"/>
  <c r="D275" i="41"/>
  <c r="D274" i="41"/>
  <c r="D273" i="41"/>
  <c r="D272" i="41"/>
  <c r="D271" i="41"/>
  <c r="D270" i="41"/>
  <c r="D269" i="41"/>
  <c r="D268" i="41"/>
  <c r="D267" i="41"/>
  <c r="D266" i="41"/>
  <c r="D265" i="41"/>
  <c r="D264" i="41"/>
  <c r="D263" i="41"/>
  <c r="D262" i="41"/>
  <c r="D261" i="41"/>
  <c r="D260" i="41"/>
  <c r="D259" i="41"/>
  <c r="D258" i="41"/>
  <c r="D257" i="41"/>
  <c r="D256" i="41"/>
  <c r="D255" i="41"/>
  <c r="D254" i="41"/>
  <c r="D253" i="41"/>
  <c r="D252" i="41"/>
  <c r="D251" i="41"/>
  <c r="D250" i="41"/>
  <c r="D249" i="41"/>
  <c r="D248" i="41"/>
  <c r="D247" i="41"/>
  <c r="D246" i="41"/>
  <c r="D245" i="41"/>
  <c r="D244" i="41"/>
  <c r="D243" i="41"/>
  <c r="D242" i="41"/>
  <c r="D241" i="41"/>
  <c r="D240" i="41"/>
  <c r="D239" i="41"/>
  <c r="D238" i="41"/>
  <c r="D237" i="41"/>
  <c r="D236" i="41"/>
  <c r="D235" i="41"/>
  <c r="D234" i="41"/>
  <c r="D233" i="41"/>
  <c r="D232" i="41"/>
  <c r="D231" i="41"/>
  <c r="D230" i="41"/>
  <c r="D229" i="41"/>
  <c r="D228" i="41"/>
  <c r="D227" i="41"/>
  <c r="D226" i="41"/>
  <c r="D225" i="41"/>
  <c r="D224" i="41"/>
  <c r="D223" i="41"/>
  <c r="D222" i="41"/>
  <c r="D221" i="41"/>
  <c r="D220" i="41"/>
  <c r="D219" i="41"/>
  <c r="D218" i="41"/>
  <c r="D217" i="41"/>
  <c r="D216" i="41"/>
  <c r="D215" i="41"/>
  <c r="D214" i="41"/>
  <c r="D213" i="41"/>
  <c r="D212" i="41"/>
  <c r="D211" i="41"/>
  <c r="D210" i="41"/>
  <c r="D209" i="41"/>
  <c r="D208" i="41"/>
  <c r="D207" i="41"/>
  <c r="D206" i="41"/>
  <c r="D205" i="41"/>
  <c r="D204" i="41"/>
  <c r="D203" i="41"/>
  <c r="D202" i="41"/>
  <c r="D201" i="41"/>
  <c r="D200" i="41"/>
  <c r="D199" i="41"/>
  <c r="D198" i="41"/>
  <c r="D197" i="41"/>
  <c r="D196" i="41"/>
  <c r="D195" i="41"/>
  <c r="D194" i="41"/>
  <c r="D193" i="41"/>
  <c r="D192" i="41"/>
  <c r="D191" i="41"/>
  <c r="D190" i="41"/>
  <c r="D189" i="41"/>
  <c r="D188" i="41"/>
  <c r="D187" i="41"/>
  <c r="D186" i="41"/>
  <c r="D185" i="41"/>
  <c r="D184" i="41"/>
  <c r="D183" i="41"/>
  <c r="D182" i="41"/>
  <c r="D181" i="41"/>
  <c r="D180" i="41"/>
  <c r="D179" i="41"/>
  <c r="D178" i="41"/>
  <c r="D177" i="41"/>
  <c r="D176" i="41"/>
  <c r="D175" i="41"/>
  <c r="D174" i="41"/>
  <c r="D173" i="41"/>
  <c r="D172" i="41"/>
  <c r="D171" i="41"/>
  <c r="D170" i="41"/>
  <c r="D169" i="41"/>
  <c r="D168" i="41"/>
  <c r="D167" i="41"/>
  <c r="D166" i="41"/>
  <c r="D165" i="41"/>
  <c r="D164" i="41"/>
  <c r="D163" i="41"/>
  <c r="D162" i="41"/>
  <c r="D161" i="41"/>
  <c r="D160" i="41"/>
  <c r="D159" i="41"/>
  <c r="D158" i="41"/>
  <c r="D157" i="41"/>
  <c r="D156" i="41"/>
  <c r="D155" i="41"/>
  <c r="D154" i="41"/>
  <c r="D153" i="41"/>
  <c r="D152" i="41"/>
  <c r="D151" i="41"/>
  <c r="D150" i="41"/>
  <c r="D149" i="41"/>
  <c r="D148" i="41"/>
  <c r="D147" i="41"/>
  <c r="D146" i="41"/>
  <c r="D145" i="41"/>
  <c r="D144" i="41"/>
  <c r="D143" i="41"/>
  <c r="D142" i="41"/>
  <c r="D141" i="41"/>
  <c r="D140" i="41"/>
  <c r="D139" i="41"/>
  <c r="D138" i="41"/>
  <c r="D137" i="41"/>
  <c r="D136" i="41"/>
  <c r="D135" i="41"/>
  <c r="D134" i="41"/>
  <c r="D133" i="41"/>
  <c r="D132" i="41"/>
  <c r="D131" i="41"/>
  <c r="D130" i="41"/>
  <c r="D129" i="41"/>
  <c r="D128" i="41"/>
  <c r="D127" i="41"/>
  <c r="D126" i="41"/>
  <c r="D125" i="41"/>
  <c r="D124" i="41"/>
  <c r="D123" i="41"/>
  <c r="D122" i="41"/>
  <c r="D121" i="41"/>
  <c r="D120" i="41"/>
  <c r="D119" i="41"/>
  <c r="D118" i="41"/>
  <c r="D117" i="41"/>
  <c r="D116" i="41"/>
  <c r="D115" i="41"/>
  <c r="D114" i="41"/>
  <c r="D113" i="41"/>
  <c r="D112" i="41"/>
  <c r="D111" i="41"/>
  <c r="D110" i="41"/>
  <c r="D109" i="41"/>
  <c r="D108" i="41"/>
  <c r="D107" i="41"/>
  <c r="D106" i="41"/>
  <c r="D105" i="41"/>
  <c r="D104" i="41"/>
  <c r="D103" i="41"/>
  <c r="D102" i="41"/>
  <c r="D101" i="41"/>
  <c r="D100" i="41"/>
  <c r="D99" i="41"/>
  <c r="D98" i="41"/>
  <c r="D97" i="41"/>
  <c r="D96" i="41"/>
  <c r="D95" i="41"/>
  <c r="D94" i="41"/>
  <c r="D93" i="41"/>
  <c r="D92" i="41"/>
  <c r="D91" i="41"/>
  <c r="D90" i="41"/>
  <c r="D89" i="41"/>
  <c r="D88" i="41"/>
  <c r="D87" i="41"/>
  <c r="D86" i="41"/>
  <c r="D85" i="41"/>
  <c r="D84" i="41"/>
  <c r="D83" i="41"/>
  <c r="D82" i="41"/>
  <c r="D81" i="41"/>
  <c r="D80" i="41"/>
  <c r="D79" i="41"/>
  <c r="D78" i="41"/>
  <c r="D77" i="41"/>
  <c r="D76" i="41"/>
  <c r="D75" i="41"/>
  <c r="D74" i="41"/>
  <c r="D73" i="41"/>
  <c r="D72" i="41"/>
  <c r="D71" i="41"/>
  <c r="D70" i="41"/>
  <c r="D69" i="41"/>
  <c r="D68" i="41"/>
  <c r="D67" i="41"/>
  <c r="D66" i="41"/>
  <c r="D65" i="41"/>
  <c r="D64" i="41"/>
  <c r="D63" i="41"/>
  <c r="D62" i="41"/>
  <c r="D61" i="41"/>
  <c r="D60" i="41"/>
  <c r="D59" i="41"/>
  <c r="D58" i="41"/>
  <c r="D57" i="41"/>
  <c r="D56" i="41"/>
  <c r="D55" i="41"/>
  <c r="D54" i="41"/>
  <c r="D53" i="41"/>
  <c r="D52" i="41"/>
  <c r="D51" i="41"/>
  <c r="D50" i="41"/>
  <c r="D49" i="41"/>
  <c r="D48" i="41"/>
  <c r="D47" i="41"/>
  <c r="D46" i="41"/>
  <c r="D45" i="41"/>
  <c r="D44" i="41"/>
  <c r="D43" i="41"/>
  <c r="D42" i="41"/>
  <c r="D41" i="41"/>
  <c r="D40" i="41"/>
  <c r="D39" i="41"/>
  <c r="D38" i="41"/>
  <c r="D37" i="41"/>
  <c r="D36" i="41"/>
  <c r="D35" i="41"/>
  <c r="D34" i="41"/>
  <c r="D33" i="41"/>
  <c r="D32" i="41"/>
  <c r="D31" i="41"/>
  <c r="D30" i="41"/>
  <c r="D29" i="41"/>
  <c r="D28" i="41"/>
  <c r="D27" i="41"/>
  <c r="D26" i="41"/>
  <c r="D25" i="41"/>
  <c r="D24" i="41"/>
  <c r="D23" i="41"/>
  <c r="D22" i="41"/>
  <c r="D21" i="41"/>
  <c r="D20" i="41"/>
  <c r="D19" i="41"/>
  <c r="D18" i="41"/>
  <c r="D17" i="41"/>
  <c r="D16" i="41"/>
  <c r="D15" i="41"/>
  <c r="D14" i="41"/>
  <c r="D13" i="41"/>
  <c r="D12" i="41"/>
  <c r="D11" i="41"/>
  <c r="D10" i="41"/>
  <c r="D9" i="41"/>
  <c r="D8" i="41"/>
  <c r="D7" i="41"/>
  <c r="D6" i="41"/>
  <c r="D5" i="41"/>
  <c r="D4" i="41"/>
  <c r="D3" i="41"/>
  <c r="D2" i="41"/>
  <c r="I1153" i="40"/>
  <c r="D1153" i="40"/>
  <c r="I1152" i="40"/>
  <c r="D1152" i="40"/>
  <c r="I1151" i="40"/>
  <c r="D1151" i="40"/>
  <c r="I1150" i="40"/>
  <c r="D1150" i="40"/>
  <c r="I1149" i="40"/>
  <c r="D1149" i="40"/>
  <c r="I1148" i="40"/>
  <c r="D1148" i="40"/>
  <c r="I1147" i="40"/>
  <c r="D1147" i="40"/>
  <c r="I1146" i="40"/>
  <c r="D1146" i="40"/>
  <c r="I1145" i="40"/>
  <c r="D1145" i="40"/>
  <c r="I1144" i="40"/>
  <c r="D1144" i="40"/>
  <c r="I1143" i="40"/>
  <c r="D1143" i="40"/>
  <c r="I1142" i="40"/>
  <c r="D1142" i="40"/>
  <c r="I1141" i="40"/>
  <c r="D1141" i="40"/>
  <c r="I1140" i="40"/>
  <c r="D1140" i="40"/>
  <c r="I1139" i="40"/>
  <c r="D1139" i="40"/>
  <c r="I1138" i="40"/>
  <c r="D1138" i="40"/>
  <c r="I1137" i="40"/>
  <c r="D1137" i="40"/>
  <c r="I1136" i="40"/>
  <c r="D1136" i="40"/>
  <c r="I1135" i="40"/>
  <c r="D1135" i="40"/>
  <c r="I1134" i="40"/>
  <c r="D1134" i="40"/>
  <c r="I1133" i="40"/>
  <c r="D1133" i="40"/>
  <c r="I1132" i="40"/>
  <c r="D1132" i="40"/>
  <c r="I1131" i="40"/>
  <c r="D1131" i="40"/>
  <c r="I1130" i="40"/>
  <c r="D1130" i="40"/>
  <c r="I1129" i="40"/>
  <c r="D1129" i="40"/>
  <c r="I1128" i="40"/>
  <c r="D1128" i="40"/>
  <c r="I1127" i="40"/>
  <c r="D1127" i="40"/>
  <c r="I1126" i="40"/>
  <c r="D1126" i="40"/>
  <c r="I1125" i="40"/>
  <c r="D1125" i="40"/>
  <c r="I1124" i="40"/>
  <c r="D1124" i="40"/>
  <c r="I1123" i="40"/>
  <c r="D1123" i="40"/>
  <c r="I1122" i="40"/>
  <c r="D1122" i="40"/>
  <c r="I1121" i="40"/>
  <c r="D1121" i="40"/>
  <c r="I1120" i="40"/>
  <c r="D1120" i="40"/>
  <c r="I1119" i="40"/>
  <c r="D1119" i="40"/>
  <c r="I1118" i="40"/>
  <c r="D1118" i="40"/>
  <c r="I1117" i="40"/>
  <c r="D1117" i="40"/>
  <c r="I1116" i="40"/>
  <c r="D1116" i="40"/>
  <c r="I1115" i="40"/>
  <c r="D1115" i="40"/>
  <c r="I1114" i="40"/>
  <c r="D1114" i="40"/>
  <c r="I1113" i="40"/>
  <c r="D1113" i="40"/>
  <c r="I1112" i="40"/>
  <c r="D1112" i="40"/>
  <c r="I1111" i="40"/>
  <c r="D1111" i="40"/>
  <c r="I1110" i="40"/>
  <c r="D1110" i="40"/>
  <c r="I1109" i="40"/>
  <c r="D1109" i="40"/>
  <c r="I1108" i="40"/>
  <c r="D1108" i="40"/>
  <c r="I1107" i="40"/>
  <c r="D1107" i="40"/>
  <c r="I1106" i="40"/>
  <c r="D1106" i="40"/>
  <c r="I1105" i="40"/>
  <c r="D1105" i="40"/>
  <c r="I1104" i="40"/>
  <c r="D1104" i="40"/>
  <c r="I1103" i="40"/>
  <c r="D1103" i="40"/>
  <c r="I1102" i="40"/>
  <c r="D1102" i="40"/>
  <c r="I1101" i="40"/>
  <c r="D1101" i="40"/>
  <c r="I1100" i="40"/>
  <c r="D1100" i="40"/>
  <c r="I1099" i="40"/>
  <c r="D1099" i="40"/>
  <c r="I1098" i="40"/>
  <c r="D1098" i="40"/>
  <c r="I1097" i="40"/>
  <c r="D1097" i="40"/>
  <c r="I1096" i="40"/>
  <c r="D1096" i="40"/>
  <c r="I1095" i="40"/>
  <c r="D1095" i="40"/>
  <c r="I1094" i="40"/>
  <c r="D1094" i="40"/>
  <c r="I1093" i="40"/>
  <c r="D1093" i="40"/>
  <c r="I1092" i="40"/>
  <c r="D1092" i="40"/>
  <c r="I1091" i="40"/>
  <c r="D1091" i="40"/>
  <c r="I1090" i="40"/>
  <c r="D1090" i="40"/>
  <c r="I1089" i="40"/>
  <c r="D1089" i="40"/>
  <c r="I1088" i="40"/>
  <c r="D1088" i="40"/>
  <c r="I1087" i="40"/>
  <c r="D1087" i="40"/>
  <c r="I1086" i="40"/>
  <c r="D1086" i="40"/>
  <c r="I1085" i="40"/>
  <c r="D1085" i="40"/>
  <c r="I1084" i="40"/>
  <c r="D1084" i="40"/>
  <c r="I1083" i="40"/>
  <c r="D1083" i="40"/>
  <c r="I1082" i="40"/>
  <c r="D1082" i="40"/>
  <c r="I1081" i="40"/>
  <c r="D1081" i="40"/>
  <c r="I1080" i="40"/>
  <c r="D1080" i="40"/>
  <c r="I1079" i="40"/>
  <c r="D1079" i="40"/>
  <c r="I1078" i="40"/>
  <c r="D1078" i="40"/>
  <c r="I1077" i="40"/>
  <c r="D1077" i="40"/>
  <c r="I1076" i="40"/>
  <c r="D1076" i="40"/>
  <c r="I1075" i="40"/>
  <c r="D1075" i="40"/>
  <c r="I1074" i="40"/>
  <c r="D1074" i="40"/>
  <c r="I1073" i="40"/>
  <c r="D1073" i="40"/>
  <c r="I1072" i="40"/>
  <c r="D1072" i="40"/>
  <c r="I1071" i="40"/>
  <c r="D1071" i="40"/>
  <c r="I1070" i="40"/>
  <c r="D1070" i="40"/>
  <c r="I1069" i="40"/>
  <c r="D1069" i="40"/>
  <c r="I1068" i="40"/>
  <c r="D1068" i="40"/>
  <c r="I1067" i="40"/>
  <c r="D1067" i="40"/>
  <c r="I1066" i="40"/>
  <c r="D1066" i="40"/>
  <c r="I1065" i="40"/>
  <c r="D1065" i="40"/>
  <c r="I1064" i="40"/>
  <c r="D1064" i="40"/>
  <c r="I1063" i="40"/>
  <c r="D1063" i="40"/>
  <c r="I1062" i="40"/>
  <c r="D1062" i="40"/>
  <c r="I1061" i="40"/>
  <c r="D1061" i="40"/>
  <c r="I1060" i="40"/>
  <c r="D1060" i="40"/>
  <c r="I1059" i="40"/>
  <c r="D1059" i="40"/>
  <c r="I1058" i="40"/>
  <c r="D1058" i="40"/>
  <c r="I1057" i="40"/>
  <c r="D1057" i="40"/>
  <c r="I1056" i="40"/>
  <c r="D1056" i="40"/>
  <c r="I1055" i="40"/>
  <c r="D1055" i="40"/>
  <c r="I1054" i="40"/>
  <c r="D1054" i="40"/>
  <c r="I1053" i="40"/>
  <c r="D1053" i="40"/>
  <c r="I1052" i="40"/>
  <c r="D1052" i="40"/>
  <c r="I1051" i="40"/>
  <c r="D1051" i="40"/>
  <c r="I1050" i="40"/>
  <c r="D1050" i="40"/>
  <c r="I1049" i="40"/>
  <c r="D1049" i="40"/>
  <c r="I1048" i="40"/>
  <c r="D1048" i="40"/>
  <c r="I1047" i="40"/>
  <c r="D1047" i="40"/>
  <c r="I1046" i="40"/>
  <c r="D1046" i="40"/>
  <c r="I1045" i="40"/>
  <c r="D1045" i="40"/>
  <c r="I1044" i="40"/>
  <c r="D1044" i="40"/>
  <c r="I1043" i="40"/>
  <c r="D1043" i="40"/>
  <c r="I1042" i="40"/>
  <c r="D1042" i="40"/>
  <c r="I1041" i="40"/>
  <c r="D1041" i="40"/>
  <c r="I1040" i="40"/>
  <c r="D1040" i="40"/>
  <c r="I1039" i="40"/>
  <c r="D1039" i="40"/>
  <c r="I1038" i="40"/>
  <c r="D1038" i="40"/>
  <c r="I1037" i="40"/>
  <c r="D1037" i="40"/>
  <c r="I1036" i="40"/>
  <c r="D1036" i="40"/>
  <c r="I1035" i="40"/>
  <c r="D1035" i="40"/>
  <c r="I1034" i="40"/>
  <c r="D1034" i="40"/>
  <c r="I1033" i="40"/>
  <c r="D1033" i="40"/>
  <c r="I1032" i="40"/>
  <c r="D1032" i="40"/>
  <c r="I1031" i="40"/>
  <c r="D1031" i="40"/>
  <c r="I1030" i="40"/>
  <c r="D1030" i="40"/>
  <c r="I1029" i="40"/>
  <c r="D1029" i="40"/>
  <c r="I1028" i="40"/>
  <c r="D1028" i="40"/>
  <c r="I1027" i="40"/>
  <c r="D1027" i="40"/>
  <c r="I1026" i="40"/>
  <c r="D1026" i="40"/>
  <c r="I1025" i="40"/>
  <c r="D1025" i="40"/>
  <c r="I1024" i="40"/>
  <c r="D1024" i="40"/>
  <c r="I1023" i="40"/>
  <c r="D1023" i="40"/>
  <c r="I1022" i="40"/>
  <c r="D1022" i="40"/>
  <c r="I1021" i="40"/>
  <c r="D1021" i="40"/>
  <c r="I1020" i="40"/>
  <c r="D1020" i="40"/>
  <c r="I1019" i="40"/>
  <c r="D1019" i="40"/>
  <c r="I1018" i="40"/>
  <c r="D1018" i="40"/>
  <c r="I1017" i="40"/>
  <c r="D1017" i="40"/>
  <c r="I1016" i="40"/>
  <c r="D1016" i="40"/>
  <c r="I1015" i="40"/>
  <c r="D1015" i="40"/>
  <c r="I1014" i="40"/>
  <c r="D1014" i="40"/>
  <c r="I1013" i="40"/>
  <c r="D1013" i="40"/>
  <c r="I1012" i="40"/>
  <c r="D1012" i="40"/>
  <c r="I1011" i="40"/>
  <c r="D1011" i="40"/>
  <c r="I1010" i="40"/>
  <c r="D1010" i="40"/>
  <c r="I1009" i="40"/>
  <c r="D1009" i="40"/>
  <c r="I1008" i="40"/>
  <c r="D1008" i="40"/>
  <c r="I1007" i="40"/>
  <c r="D1007" i="40"/>
  <c r="I1006" i="40"/>
  <c r="D1006" i="40"/>
  <c r="I1005" i="40"/>
  <c r="D1005" i="40"/>
  <c r="I1004" i="40"/>
  <c r="D1004" i="40"/>
  <c r="I1003" i="40"/>
  <c r="D1003" i="40"/>
  <c r="I1002" i="40"/>
  <c r="D1002" i="40"/>
  <c r="I1001" i="40"/>
  <c r="D1001" i="40"/>
  <c r="I1000" i="40"/>
  <c r="D1000" i="40"/>
  <c r="I999" i="40"/>
  <c r="D999" i="40"/>
  <c r="I998" i="40"/>
  <c r="D998" i="40"/>
  <c r="I997" i="40"/>
  <c r="D997" i="40"/>
  <c r="I996" i="40"/>
  <c r="D996" i="40"/>
  <c r="I995" i="40"/>
  <c r="D995" i="40"/>
  <c r="I994" i="40"/>
  <c r="D994" i="40"/>
  <c r="I993" i="40"/>
  <c r="D993" i="40"/>
  <c r="I992" i="40"/>
  <c r="D992" i="40"/>
  <c r="I991" i="40"/>
  <c r="D991" i="40"/>
  <c r="I990" i="40"/>
  <c r="D990" i="40"/>
  <c r="I989" i="40"/>
  <c r="D989" i="40"/>
  <c r="I988" i="40"/>
  <c r="D988" i="40"/>
  <c r="I987" i="40"/>
  <c r="D987" i="40"/>
  <c r="I986" i="40"/>
  <c r="D986" i="40"/>
  <c r="I985" i="40"/>
  <c r="D985" i="40"/>
  <c r="I984" i="40"/>
  <c r="D984" i="40"/>
  <c r="I983" i="40"/>
  <c r="D983" i="40"/>
  <c r="I982" i="40"/>
  <c r="D982" i="40"/>
  <c r="I981" i="40"/>
  <c r="D981" i="40"/>
  <c r="I980" i="40"/>
  <c r="D980" i="40"/>
  <c r="I979" i="40"/>
  <c r="D979" i="40"/>
  <c r="I978" i="40"/>
  <c r="D978" i="40"/>
  <c r="I977" i="40"/>
  <c r="D977" i="40"/>
  <c r="I976" i="40"/>
  <c r="D976" i="40"/>
  <c r="I975" i="40"/>
  <c r="D975" i="40"/>
  <c r="I974" i="40"/>
  <c r="D974" i="40"/>
  <c r="I973" i="40"/>
  <c r="D973" i="40"/>
  <c r="I972" i="40"/>
  <c r="D972" i="40"/>
  <c r="I971" i="40"/>
  <c r="D971" i="40"/>
  <c r="I970" i="40"/>
  <c r="D970" i="40"/>
  <c r="I969" i="40"/>
  <c r="D969" i="40"/>
  <c r="I968" i="40"/>
  <c r="D968" i="40"/>
  <c r="I967" i="40"/>
  <c r="D967" i="40"/>
  <c r="I966" i="40"/>
  <c r="D966" i="40"/>
  <c r="I965" i="40"/>
  <c r="D965" i="40"/>
  <c r="I964" i="40"/>
  <c r="D964" i="40"/>
  <c r="I963" i="40"/>
  <c r="D963" i="40"/>
  <c r="I962" i="40"/>
  <c r="D962" i="40"/>
  <c r="I961" i="40"/>
  <c r="D961" i="40"/>
  <c r="I960" i="40"/>
  <c r="D960" i="40"/>
  <c r="I959" i="40"/>
  <c r="D959" i="40"/>
  <c r="I958" i="40"/>
  <c r="D958" i="40"/>
  <c r="I957" i="40"/>
  <c r="D957" i="40"/>
  <c r="I956" i="40"/>
  <c r="D956" i="40"/>
  <c r="I955" i="40"/>
  <c r="D955" i="40"/>
  <c r="I954" i="40"/>
  <c r="D954" i="40"/>
  <c r="I953" i="40"/>
  <c r="D953" i="40"/>
  <c r="I952" i="40"/>
  <c r="D952" i="40"/>
  <c r="I951" i="40"/>
  <c r="D951" i="40"/>
  <c r="I950" i="40"/>
  <c r="D950" i="40"/>
  <c r="I949" i="40"/>
  <c r="D949" i="40"/>
  <c r="I948" i="40"/>
  <c r="D948" i="40"/>
  <c r="I947" i="40"/>
  <c r="D947" i="40"/>
  <c r="I946" i="40"/>
  <c r="D946" i="40"/>
  <c r="I945" i="40"/>
  <c r="D945" i="40"/>
  <c r="I944" i="40"/>
  <c r="D944" i="40"/>
  <c r="I943" i="40"/>
  <c r="D943" i="40"/>
  <c r="I942" i="40"/>
  <c r="D942" i="40"/>
  <c r="I941" i="40"/>
  <c r="D941" i="40"/>
  <c r="I940" i="40"/>
  <c r="D940" i="40"/>
  <c r="I939" i="40"/>
  <c r="D939" i="40"/>
  <c r="I938" i="40"/>
  <c r="D938" i="40"/>
  <c r="I937" i="40"/>
  <c r="D937" i="40"/>
  <c r="I936" i="40"/>
  <c r="D936" i="40"/>
  <c r="I935" i="40"/>
  <c r="D935" i="40"/>
  <c r="I934" i="40"/>
  <c r="D934" i="40"/>
  <c r="I933" i="40"/>
  <c r="D933" i="40"/>
  <c r="I932" i="40"/>
  <c r="D932" i="40"/>
  <c r="I931" i="40"/>
  <c r="D931" i="40"/>
  <c r="I930" i="40"/>
  <c r="D930" i="40"/>
  <c r="I929" i="40"/>
  <c r="D929" i="40"/>
  <c r="I928" i="40"/>
  <c r="D928" i="40"/>
  <c r="I927" i="40"/>
  <c r="D927" i="40"/>
  <c r="I926" i="40"/>
  <c r="D926" i="40"/>
  <c r="I925" i="40"/>
  <c r="D925" i="40"/>
  <c r="I924" i="40"/>
  <c r="D924" i="40"/>
  <c r="I923" i="40"/>
  <c r="D923" i="40"/>
  <c r="I922" i="40"/>
  <c r="D922" i="40"/>
  <c r="I921" i="40"/>
  <c r="D921" i="40"/>
  <c r="I920" i="40"/>
  <c r="D920" i="40"/>
  <c r="I919" i="40"/>
  <c r="D919" i="40"/>
  <c r="I918" i="40"/>
  <c r="D918" i="40"/>
  <c r="I917" i="40"/>
  <c r="D917" i="40"/>
  <c r="I916" i="40"/>
  <c r="D916" i="40"/>
  <c r="I915" i="40"/>
  <c r="D915" i="40"/>
  <c r="I914" i="40"/>
  <c r="D914" i="40"/>
  <c r="I913" i="40"/>
  <c r="D913" i="40"/>
  <c r="I912" i="40"/>
  <c r="D912" i="40"/>
  <c r="I911" i="40"/>
  <c r="D911" i="40"/>
  <c r="I910" i="40"/>
  <c r="D910" i="40"/>
  <c r="I909" i="40"/>
  <c r="D909" i="40"/>
  <c r="I908" i="40"/>
  <c r="D908" i="40"/>
  <c r="I907" i="40"/>
  <c r="D907" i="40"/>
  <c r="I906" i="40"/>
  <c r="D906" i="40"/>
  <c r="I905" i="40"/>
  <c r="D905" i="40"/>
  <c r="I904" i="40"/>
  <c r="D904" i="40"/>
  <c r="I903" i="40"/>
  <c r="D903" i="40"/>
  <c r="I902" i="40"/>
  <c r="D902" i="40"/>
  <c r="I901" i="40"/>
  <c r="D901" i="40"/>
  <c r="I900" i="40"/>
  <c r="D900" i="40"/>
  <c r="I899" i="40"/>
  <c r="D899" i="40"/>
  <c r="I898" i="40"/>
  <c r="D898" i="40"/>
  <c r="I897" i="40"/>
  <c r="D897" i="40"/>
  <c r="I896" i="40"/>
  <c r="D896" i="40"/>
  <c r="I895" i="40"/>
  <c r="D895" i="40"/>
  <c r="I894" i="40"/>
  <c r="D894" i="40"/>
  <c r="I893" i="40"/>
  <c r="D893" i="40"/>
  <c r="I892" i="40"/>
  <c r="D892" i="40"/>
  <c r="I891" i="40"/>
  <c r="D891" i="40"/>
  <c r="I890" i="40"/>
  <c r="D890" i="40"/>
  <c r="I889" i="40"/>
  <c r="D889" i="40"/>
  <c r="I888" i="40"/>
  <c r="D888" i="40"/>
  <c r="I887" i="40"/>
  <c r="D887" i="40"/>
  <c r="I886" i="40"/>
  <c r="D886" i="40"/>
  <c r="I885" i="40"/>
  <c r="D885" i="40"/>
  <c r="I884" i="40"/>
  <c r="D884" i="40"/>
  <c r="I883" i="40"/>
  <c r="D883" i="40"/>
  <c r="I882" i="40"/>
  <c r="D882" i="40"/>
  <c r="I881" i="40"/>
  <c r="D881" i="40"/>
  <c r="I880" i="40"/>
  <c r="D880" i="40"/>
  <c r="I879" i="40"/>
  <c r="D879" i="40"/>
  <c r="I878" i="40"/>
  <c r="D878" i="40"/>
  <c r="I877" i="40"/>
  <c r="D877" i="40"/>
  <c r="I876" i="40"/>
  <c r="D876" i="40"/>
  <c r="I875" i="40"/>
  <c r="D875" i="40"/>
  <c r="I874" i="40"/>
  <c r="D874" i="40"/>
  <c r="I873" i="40"/>
  <c r="D873" i="40"/>
  <c r="I872" i="40"/>
  <c r="D872" i="40"/>
  <c r="I871" i="40"/>
  <c r="D871" i="40"/>
  <c r="I870" i="40"/>
  <c r="D870" i="40"/>
  <c r="I869" i="40"/>
  <c r="D869" i="40"/>
  <c r="I868" i="40"/>
  <c r="D868" i="40"/>
  <c r="I867" i="40"/>
  <c r="D867" i="40"/>
  <c r="I866" i="40"/>
  <c r="D866" i="40"/>
  <c r="I865" i="40"/>
  <c r="D865" i="40"/>
  <c r="I864" i="40"/>
  <c r="D864" i="40"/>
  <c r="I863" i="40"/>
  <c r="D863" i="40"/>
  <c r="I862" i="40"/>
  <c r="D862" i="40"/>
  <c r="I861" i="40"/>
  <c r="D861" i="40"/>
  <c r="I860" i="40"/>
  <c r="D860" i="40"/>
  <c r="I859" i="40"/>
  <c r="D859" i="40"/>
  <c r="I858" i="40"/>
  <c r="D858" i="40"/>
  <c r="I857" i="40"/>
  <c r="D857" i="40"/>
  <c r="I856" i="40"/>
  <c r="D856" i="40"/>
  <c r="I855" i="40"/>
  <c r="D855" i="40"/>
  <c r="I854" i="40"/>
  <c r="D854" i="40"/>
  <c r="I853" i="40"/>
  <c r="D853" i="40"/>
  <c r="I852" i="40"/>
  <c r="D852" i="40"/>
  <c r="I851" i="40"/>
  <c r="D851" i="40"/>
  <c r="I850" i="40"/>
  <c r="D850" i="40"/>
  <c r="I849" i="40"/>
  <c r="D849" i="40"/>
  <c r="I848" i="40"/>
  <c r="D848" i="40"/>
  <c r="I847" i="40"/>
  <c r="D847" i="40"/>
  <c r="I846" i="40"/>
  <c r="D846" i="40"/>
  <c r="I845" i="40"/>
  <c r="D845" i="40"/>
  <c r="I844" i="40"/>
  <c r="D844" i="40"/>
  <c r="I843" i="40"/>
  <c r="D843" i="40"/>
  <c r="I842" i="40"/>
  <c r="D842" i="40"/>
  <c r="I841" i="40"/>
  <c r="D841" i="40"/>
  <c r="I840" i="40"/>
  <c r="D840" i="40"/>
  <c r="I839" i="40"/>
  <c r="D839" i="40"/>
  <c r="I838" i="40"/>
  <c r="D838" i="40"/>
  <c r="I837" i="40"/>
  <c r="D837" i="40"/>
  <c r="I836" i="40"/>
  <c r="D836" i="40"/>
  <c r="I835" i="40"/>
  <c r="D835" i="40"/>
  <c r="I834" i="40"/>
  <c r="D834" i="40"/>
  <c r="I833" i="40"/>
  <c r="D833" i="40"/>
  <c r="I832" i="40"/>
  <c r="D832" i="40"/>
  <c r="I831" i="40"/>
  <c r="D831" i="40"/>
  <c r="I830" i="40"/>
  <c r="D830" i="40"/>
  <c r="I829" i="40"/>
  <c r="D829" i="40"/>
  <c r="I828" i="40"/>
  <c r="D828" i="40"/>
  <c r="I827" i="40"/>
  <c r="D827" i="40"/>
  <c r="I826" i="40"/>
  <c r="D826" i="40"/>
  <c r="I825" i="40"/>
  <c r="D825" i="40"/>
  <c r="I824" i="40"/>
  <c r="D824" i="40"/>
  <c r="I823" i="40"/>
  <c r="D823" i="40"/>
  <c r="I822" i="40"/>
  <c r="D822" i="40"/>
  <c r="I821" i="40"/>
  <c r="D821" i="40"/>
  <c r="I820" i="40"/>
  <c r="D820" i="40"/>
  <c r="I819" i="40"/>
  <c r="D819" i="40"/>
  <c r="I818" i="40"/>
  <c r="D818" i="40"/>
  <c r="I817" i="40"/>
  <c r="D817" i="40"/>
  <c r="I816" i="40"/>
  <c r="D816" i="40"/>
  <c r="I815" i="40"/>
  <c r="D815" i="40"/>
  <c r="I814" i="40"/>
  <c r="D814" i="40"/>
  <c r="I813" i="40"/>
  <c r="D813" i="40"/>
  <c r="I812" i="40"/>
  <c r="D812" i="40"/>
  <c r="I811" i="40"/>
  <c r="D811" i="40"/>
  <c r="I810" i="40"/>
  <c r="D810" i="40"/>
  <c r="I809" i="40"/>
  <c r="D809" i="40"/>
  <c r="I808" i="40"/>
  <c r="D808" i="40"/>
  <c r="I807" i="40"/>
  <c r="D807" i="40"/>
  <c r="I806" i="40"/>
  <c r="D806" i="40"/>
  <c r="I805" i="40"/>
  <c r="D805" i="40"/>
  <c r="I804" i="40"/>
  <c r="D804" i="40"/>
  <c r="I803" i="40"/>
  <c r="D803" i="40"/>
  <c r="I802" i="40"/>
  <c r="D802" i="40"/>
  <c r="I801" i="40"/>
  <c r="D801" i="40"/>
  <c r="I800" i="40"/>
  <c r="D800" i="40"/>
  <c r="I799" i="40"/>
  <c r="D799" i="40"/>
  <c r="I798" i="40"/>
  <c r="D798" i="40"/>
  <c r="I797" i="40"/>
  <c r="D797" i="40"/>
  <c r="I796" i="40"/>
  <c r="D796" i="40"/>
  <c r="I795" i="40"/>
  <c r="D795" i="40"/>
  <c r="I794" i="40"/>
  <c r="D794" i="40"/>
  <c r="I793" i="40"/>
  <c r="D793" i="40"/>
  <c r="I792" i="40"/>
  <c r="D792" i="40"/>
  <c r="I791" i="40"/>
  <c r="D791" i="40"/>
  <c r="I790" i="40"/>
  <c r="D790" i="40"/>
  <c r="I789" i="40"/>
  <c r="D789" i="40"/>
  <c r="I788" i="40"/>
  <c r="D788" i="40"/>
  <c r="I787" i="40"/>
  <c r="D787" i="40"/>
  <c r="I786" i="40"/>
  <c r="D786" i="40"/>
  <c r="I785" i="40"/>
  <c r="D785" i="40"/>
  <c r="I784" i="40"/>
  <c r="D784" i="40"/>
  <c r="I783" i="40"/>
  <c r="D783" i="40"/>
  <c r="I782" i="40"/>
  <c r="D782" i="40"/>
  <c r="I781" i="40"/>
  <c r="D781" i="40"/>
  <c r="I780" i="40"/>
  <c r="D780" i="40"/>
  <c r="I779" i="40"/>
  <c r="D779" i="40"/>
  <c r="I778" i="40"/>
  <c r="D778" i="40"/>
  <c r="I777" i="40"/>
  <c r="D777" i="40"/>
  <c r="I776" i="40"/>
  <c r="D776" i="40"/>
  <c r="I775" i="40"/>
  <c r="D775" i="40"/>
  <c r="I774" i="40"/>
  <c r="D774" i="40"/>
  <c r="I773" i="40"/>
  <c r="D773" i="40"/>
  <c r="I772" i="40"/>
  <c r="D772" i="40"/>
  <c r="I771" i="40"/>
  <c r="D771" i="40"/>
  <c r="I770" i="40"/>
  <c r="D770" i="40"/>
  <c r="I769" i="40"/>
  <c r="D769" i="40"/>
  <c r="I768" i="40"/>
  <c r="D768" i="40"/>
  <c r="I767" i="40"/>
  <c r="D767" i="40"/>
  <c r="I766" i="40"/>
  <c r="D766" i="40"/>
  <c r="I765" i="40"/>
  <c r="D765" i="40"/>
  <c r="I764" i="40"/>
  <c r="D764" i="40"/>
  <c r="I763" i="40"/>
  <c r="D763" i="40"/>
  <c r="I762" i="40"/>
  <c r="D762" i="40"/>
  <c r="I761" i="40"/>
  <c r="D761" i="40"/>
  <c r="I760" i="40"/>
  <c r="D760" i="40"/>
  <c r="I759" i="40"/>
  <c r="D759" i="40"/>
  <c r="I758" i="40"/>
  <c r="D758" i="40"/>
  <c r="I757" i="40"/>
  <c r="D757" i="40"/>
  <c r="I756" i="40"/>
  <c r="D756" i="40"/>
  <c r="I755" i="40"/>
  <c r="D755" i="40"/>
  <c r="I754" i="40"/>
  <c r="D754" i="40"/>
  <c r="I753" i="40"/>
  <c r="D753" i="40"/>
  <c r="I752" i="40"/>
  <c r="D752" i="40"/>
  <c r="I751" i="40"/>
  <c r="D751" i="40"/>
  <c r="I750" i="40"/>
  <c r="D750" i="40"/>
  <c r="I749" i="40"/>
  <c r="D749" i="40"/>
  <c r="I748" i="40"/>
  <c r="D748" i="40"/>
  <c r="I747" i="40"/>
  <c r="D747" i="40"/>
  <c r="I746" i="40"/>
  <c r="D746" i="40"/>
  <c r="I745" i="40"/>
  <c r="D745" i="40"/>
  <c r="I744" i="40"/>
  <c r="D744" i="40"/>
  <c r="I743" i="40"/>
  <c r="D743" i="40"/>
  <c r="I742" i="40"/>
  <c r="D742" i="40"/>
  <c r="I741" i="40"/>
  <c r="D741" i="40"/>
  <c r="I740" i="40"/>
  <c r="D740" i="40"/>
  <c r="I739" i="40"/>
  <c r="D739" i="40"/>
  <c r="I738" i="40"/>
  <c r="D738" i="40"/>
  <c r="I737" i="40"/>
  <c r="D737" i="40"/>
  <c r="I736" i="40"/>
  <c r="D736" i="40"/>
  <c r="I735" i="40"/>
  <c r="D735" i="40"/>
  <c r="I734" i="40"/>
  <c r="D734" i="40"/>
  <c r="I733" i="40"/>
  <c r="D733" i="40"/>
  <c r="I732" i="40"/>
  <c r="D732" i="40"/>
  <c r="I731" i="40"/>
  <c r="D731" i="40"/>
  <c r="I730" i="40"/>
  <c r="D730" i="40"/>
  <c r="I729" i="40"/>
  <c r="D729" i="40"/>
  <c r="I728" i="40"/>
  <c r="D728" i="40"/>
  <c r="I727" i="40"/>
  <c r="D727" i="40"/>
  <c r="I726" i="40"/>
  <c r="D726" i="40"/>
  <c r="I725" i="40"/>
  <c r="D725" i="40"/>
  <c r="I724" i="40"/>
  <c r="D724" i="40"/>
  <c r="I723" i="40"/>
  <c r="D723" i="40"/>
  <c r="I722" i="40"/>
  <c r="D722" i="40"/>
  <c r="I721" i="40"/>
  <c r="D721" i="40"/>
  <c r="I720" i="40"/>
  <c r="D720" i="40"/>
  <c r="I719" i="40"/>
  <c r="D719" i="40"/>
  <c r="I718" i="40"/>
  <c r="D718" i="40"/>
  <c r="I717" i="40"/>
  <c r="D717" i="40"/>
  <c r="I716" i="40"/>
  <c r="D716" i="40"/>
  <c r="I715" i="40"/>
  <c r="D715" i="40"/>
  <c r="I714" i="40"/>
  <c r="D714" i="40"/>
  <c r="I713" i="40"/>
  <c r="D713" i="40"/>
  <c r="I712" i="40"/>
  <c r="D712" i="40"/>
  <c r="I711" i="40"/>
  <c r="D711" i="40"/>
  <c r="I710" i="40"/>
  <c r="D710" i="40"/>
  <c r="I709" i="40"/>
  <c r="D709" i="40"/>
  <c r="I708" i="40"/>
  <c r="D708" i="40"/>
  <c r="I707" i="40"/>
  <c r="D707" i="40"/>
  <c r="I706" i="40"/>
  <c r="D706" i="40"/>
  <c r="I705" i="40"/>
  <c r="D705" i="40"/>
  <c r="I704" i="40"/>
  <c r="D704" i="40"/>
  <c r="I703" i="40"/>
  <c r="D703" i="40"/>
  <c r="I702" i="40"/>
  <c r="D702" i="40"/>
  <c r="I701" i="40"/>
  <c r="D701" i="40"/>
  <c r="I700" i="40"/>
  <c r="D700" i="40"/>
  <c r="I699" i="40"/>
  <c r="D699" i="40"/>
  <c r="I698" i="40"/>
  <c r="D698" i="40"/>
  <c r="I697" i="40"/>
  <c r="D697" i="40"/>
  <c r="I696" i="40"/>
  <c r="D696" i="40"/>
  <c r="I695" i="40"/>
  <c r="D695" i="40"/>
  <c r="I694" i="40"/>
  <c r="D694" i="40"/>
  <c r="I693" i="40"/>
  <c r="D693" i="40"/>
  <c r="I692" i="40"/>
  <c r="D692" i="40"/>
  <c r="I691" i="40"/>
  <c r="D691" i="40"/>
  <c r="I690" i="40"/>
  <c r="D690" i="40"/>
  <c r="I689" i="40"/>
  <c r="D689" i="40"/>
  <c r="I688" i="40"/>
  <c r="D688" i="40"/>
  <c r="I687" i="40"/>
  <c r="D687" i="40"/>
  <c r="I686" i="40"/>
  <c r="D686" i="40"/>
  <c r="I685" i="40"/>
  <c r="D685" i="40"/>
  <c r="I684" i="40"/>
  <c r="D684" i="40"/>
  <c r="I683" i="40"/>
  <c r="D683" i="40"/>
  <c r="I682" i="40"/>
  <c r="D682" i="40"/>
  <c r="I681" i="40"/>
  <c r="D681" i="40"/>
  <c r="I680" i="40"/>
  <c r="D680" i="40"/>
  <c r="I679" i="40"/>
  <c r="D679" i="40"/>
  <c r="I678" i="40"/>
  <c r="D678" i="40"/>
  <c r="I677" i="40"/>
  <c r="D677" i="40"/>
  <c r="I676" i="40"/>
  <c r="D676" i="40"/>
  <c r="I675" i="40"/>
  <c r="D675" i="40"/>
  <c r="I674" i="40"/>
  <c r="D674" i="40"/>
  <c r="I673" i="40"/>
  <c r="D673" i="40"/>
  <c r="I672" i="40"/>
  <c r="D672" i="40"/>
  <c r="I671" i="40"/>
  <c r="D671" i="40"/>
  <c r="I670" i="40"/>
  <c r="D670" i="40"/>
  <c r="I669" i="40"/>
  <c r="D669" i="40"/>
  <c r="I668" i="40"/>
  <c r="D668" i="40"/>
  <c r="I667" i="40"/>
  <c r="D667" i="40"/>
  <c r="I666" i="40"/>
  <c r="D666" i="40"/>
  <c r="I665" i="40"/>
  <c r="D665" i="40"/>
  <c r="I664" i="40"/>
  <c r="D664" i="40"/>
  <c r="I663" i="40"/>
  <c r="D663" i="40"/>
  <c r="I662" i="40"/>
  <c r="D662" i="40"/>
  <c r="I661" i="40"/>
  <c r="D661" i="40"/>
  <c r="I660" i="40"/>
  <c r="D660" i="40"/>
  <c r="I659" i="40"/>
  <c r="D659" i="40"/>
  <c r="I658" i="40"/>
  <c r="D658" i="40"/>
  <c r="I657" i="40"/>
  <c r="D657" i="40"/>
  <c r="I656" i="40"/>
  <c r="D656" i="40"/>
  <c r="I655" i="40"/>
  <c r="D655" i="40"/>
  <c r="I654" i="40"/>
  <c r="D654" i="40"/>
  <c r="I653" i="40"/>
  <c r="D653" i="40"/>
  <c r="I652" i="40"/>
  <c r="D652" i="40"/>
  <c r="I651" i="40"/>
  <c r="D651" i="40"/>
  <c r="I650" i="40"/>
  <c r="D650" i="40"/>
  <c r="I649" i="40"/>
  <c r="D649" i="40"/>
  <c r="I648" i="40"/>
  <c r="D648" i="40"/>
  <c r="I647" i="40"/>
  <c r="D647" i="40"/>
  <c r="I646" i="40"/>
  <c r="D646" i="40"/>
  <c r="I645" i="40"/>
  <c r="D645" i="40"/>
  <c r="I644" i="40"/>
  <c r="D644" i="40"/>
  <c r="I643" i="40"/>
  <c r="D643" i="40"/>
  <c r="I642" i="40"/>
  <c r="D642" i="40"/>
  <c r="I641" i="40"/>
  <c r="D641" i="40"/>
  <c r="I640" i="40"/>
  <c r="D640" i="40"/>
  <c r="I639" i="40"/>
  <c r="D639" i="40"/>
  <c r="I638" i="40"/>
  <c r="D638" i="40"/>
  <c r="I637" i="40"/>
  <c r="D637" i="40"/>
  <c r="I636" i="40"/>
  <c r="D636" i="40"/>
  <c r="I635" i="40"/>
  <c r="D635" i="40"/>
  <c r="I634" i="40"/>
  <c r="D634" i="40"/>
  <c r="I633" i="40"/>
  <c r="D633" i="40"/>
  <c r="I632" i="40"/>
  <c r="D632" i="40"/>
  <c r="I631" i="40"/>
  <c r="D631" i="40"/>
  <c r="I630" i="40"/>
  <c r="D630" i="40"/>
  <c r="I629" i="40"/>
  <c r="D629" i="40"/>
  <c r="I628" i="40"/>
  <c r="D628" i="40"/>
  <c r="I627" i="40"/>
  <c r="D627" i="40"/>
  <c r="I626" i="40"/>
  <c r="D626" i="40"/>
  <c r="I625" i="40"/>
  <c r="D625" i="40"/>
  <c r="I624" i="40"/>
  <c r="D624" i="40"/>
  <c r="I623" i="40"/>
  <c r="D623" i="40"/>
  <c r="I622" i="40"/>
  <c r="D622" i="40"/>
  <c r="I621" i="40"/>
  <c r="D621" i="40"/>
  <c r="I620" i="40"/>
  <c r="D620" i="40"/>
  <c r="I619" i="40"/>
  <c r="D619" i="40"/>
  <c r="I618" i="40"/>
  <c r="D618" i="40"/>
  <c r="I617" i="40"/>
  <c r="D617" i="40"/>
  <c r="I616" i="40"/>
  <c r="D616" i="40"/>
  <c r="I615" i="40"/>
  <c r="D615" i="40"/>
  <c r="I614" i="40"/>
  <c r="D614" i="40"/>
  <c r="I613" i="40"/>
  <c r="D613" i="40"/>
  <c r="I612" i="40"/>
  <c r="D612" i="40"/>
  <c r="I611" i="40"/>
  <c r="D611" i="40"/>
  <c r="I610" i="40"/>
  <c r="D610" i="40"/>
  <c r="I609" i="40"/>
  <c r="D609" i="40"/>
  <c r="I608" i="40"/>
  <c r="D608" i="40"/>
  <c r="I607" i="40"/>
  <c r="D607" i="40"/>
  <c r="I606" i="40"/>
  <c r="D606" i="40"/>
  <c r="I605" i="40"/>
  <c r="D605" i="40"/>
  <c r="I604" i="40"/>
  <c r="D604" i="40"/>
  <c r="I603" i="40"/>
  <c r="D603" i="40"/>
  <c r="I602" i="40"/>
  <c r="D602" i="40"/>
  <c r="I601" i="40"/>
  <c r="D601" i="40"/>
  <c r="I600" i="40"/>
  <c r="D600" i="40"/>
  <c r="I599" i="40"/>
  <c r="D599" i="40"/>
  <c r="I598" i="40"/>
  <c r="D598" i="40"/>
  <c r="I597" i="40"/>
  <c r="D597" i="40"/>
  <c r="I596" i="40"/>
  <c r="D596" i="40"/>
  <c r="I595" i="40"/>
  <c r="D595" i="40"/>
  <c r="I594" i="40"/>
  <c r="D594" i="40"/>
  <c r="I593" i="40"/>
  <c r="D593" i="40"/>
  <c r="I592" i="40"/>
  <c r="D592" i="40"/>
  <c r="I591" i="40"/>
  <c r="D591" i="40"/>
  <c r="I590" i="40"/>
  <c r="D590" i="40"/>
  <c r="I589" i="40"/>
  <c r="D589" i="40"/>
  <c r="I588" i="40"/>
  <c r="D588" i="40"/>
  <c r="I587" i="40"/>
  <c r="D587" i="40"/>
  <c r="I586" i="40"/>
  <c r="D586" i="40"/>
  <c r="I585" i="40"/>
  <c r="D585" i="40"/>
  <c r="I584" i="40"/>
  <c r="D584" i="40"/>
  <c r="I583" i="40"/>
  <c r="D583" i="40"/>
  <c r="I582" i="40"/>
  <c r="D582" i="40"/>
  <c r="I581" i="40"/>
  <c r="D581" i="40"/>
  <c r="I580" i="40"/>
  <c r="D580" i="40"/>
  <c r="I579" i="40"/>
  <c r="D579" i="40"/>
  <c r="I578" i="40"/>
  <c r="D578" i="40"/>
  <c r="I577" i="40"/>
  <c r="D577" i="40"/>
  <c r="I576" i="40"/>
  <c r="D576" i="40"/>
  <c r="I575" i="40"/>
  <c r="D575" i="40"/>
  <c r="I574" i="40"/>
  <c r="D574" i="40"/>
  <c r="I573" i="40"/>
  <c r="D573" i="40"/>
  <c r="I572" i="40"/>
  <c r="D572" i="40"/>
  <c r="I571" i="40"/>
  <c r="D571" i="40"/>
  <c r="I570" i="40"/>
  <c r="D570" i="40"/>
  <c r="I569" i="40"/>
  <c r="D569" i="40"/>
  <c r="I568" i="40"/>
  <c r="D568" i="40"/>
  <c r="I567" i="40"/>
  <c r="D567" i="40"/>
  <c r="I566" i="40"/>
  <c r="D566" i="40"/>
  <c r="I565" i="40"/>
  <c r="D565" i="40"/>
  <c r="I564" i="40"/>
  <c r="D564" i="40"/>
  <c r="I563" i="40"/>
  <c r="D563" i="40"/>
  <c r="I562" i="40"/>
  <c r="D562" i="40"/>
  <c r="I561" i="40"/>
  <c r="D561" i="40"/>
  <c r="I560" i="40"/>
  <c r="D560" i="40"/>
  <c r="I559" i="40"/>
  <c r="D559" i="40"/>
  <c r="I558" i="40"/>
  <c r="D558" i="40"/>
  <c r="I557" i="40"/>
  <c r="D557" i="40"/>
  <c r="I556" i="40"/>
  <c r="D556" i="40"/>
  <c r="I555" i="40"/>
  <c r="D555" i="40"/>
  <c r="I554" i="40"/>
  <c r="D554" i="40"/>
  <c r="I553" i="40"/>
  <c r="D553" i="40"/>
  <c r="I552" i="40"/>
  <c r="D552" i="40"/>
  <c r="I551" i="40"/>
  <c r="D551" i="40"/>
  <c r="I550" i="40"/>
  <c r="D550" i="40"/>
  <c r="I549" i="40"/>
  <c r="D549" i="40"/>
  <c r="I548" i="40"/>
  <c r="D548" i="40"/>
  <c r="I547" i="40"/>
  <c r="D547" i="40"/>
  <c r="I546" i="40"/>
  <c r="D546" i="40"/>
  <c r="I545" i="40"/>
  <c r="D545" i="40"/>
  <c r="I544" i="40"/>
  <c r="D544" i="40"/>
  <c r="I543" i="40"/>
  <c r="D543" i="40"/>
  <c r="I542" i="40"/>
  <c r="D542" i="40"/>
  <c r="I541" i="40"/>
  <c r="D541" i="40"/>
  <c r="I540" i="40"/>
  <c r="D540" i="40"/>
  <c r="I539" i="40"/>
  <c r="D539" i="40"/>
  <c r="I538" i="40"/>
  <c r="D538" i="40"/>
  <c r="I537" i="40"/>
  <c r="D537" i="40"/>
  <c r="I536" i="40"/>
  <c r="D536" i="40"/>
  <c r="I535" i="40"/>
  <c r="D535" i="40"/>
  <c r="I534" i="40"/>
  <c r="D534" i="40"/>
  <c r="I533" i="40"/>
  <c r="D533" i="40"/>
  <c r="I532" i="40"/>
  <c r="D532" i="40"/>
  <c r="I531" i="40"/>
  <c r="D531" i="40"/>
  <c r="I530" i="40"/>
  <c r="D530" i="40"/>
  <c r="I529" i="40"/>
  <c r="D529" i="40"/>
  <c r="I528" i="40"/>
  <c r="D528" i="40"/>
  <c r="I527" i="40"/>
  <c r="D527" i="40"/>
  <c r="I526" i="40"/>
  <c r="D526" i="40"/>
  <c r="I525" i="40"/>
  <c r="D525" i="40"/>
  <c r="I524" i="40"/>
  <c r="D524" i="40"/>
  <c r="I523" i="40"/>
  <c r="D523" i="40"/>
  <c r="I522" i="40"/>
  <c r="D522" i="40"/>
  <c r="I521" i="40"/>
  <c r="D521" i="40"/>
  <c r="I520" i="40"/>
  <c r="D520" i="40"/>
  <c r="I519" i="40"/>
  <c r="D519" i="40"/>
  <c r="I518" i="40"/>
  <c r="D518" i="40"/>
  <c r="I517" i="40"/>
  <c r="D517" i="40"/>
  <c r="I516" i="40"/>
  <c r="D516" i="40"/>
  <c r="I515" i="40"/>
  <c r="D515" i="40"/>
  <c r="I514" i="40"/>
  <c r="D514" i="40"/>
  <c r="I513" i="40"/>
  <c r="D513" i="40"/>
  <c r="I512" i="40"/>
  <c r="D512" i="40"/>
  <c r="I511" i="40"/>
  <c r="D511" i="40"/>
  <c r="I510" i="40"/>
  <c r="D510" i="40"/>
  <c r="I509" i="40"/>
  <c r="D509" i="40"/>
  <c r="I508" i="40"/>
  <c r="D508" i="40"/>
  <c r="I507" i="40"/>
  <c r="D507" i="40"/>
  <c r="I506" i="40"/>
  <c r="D506" i="40"/>
  <c r="I505" i="40"/>
  <c r="D505" i="40"/>
  <c r="I504" i="40"/>
  <c r="D504" i="40"/>
  <c r="I503" i="40"/>
  <c r="D503" i="40"/>
  <c r="I502" i="40"/>
  <c r="D502" i="40"/>
  <c r="I501" i="40"/>
  <c r="D501" i="40"/>
  <c r="I500" i="40"/>
  <c r="D500" i="40"/>
  <c r="I499" i="40"/>
  <c r="D499" i="40"/>
  <c r="I498" i="40"/>
  <c r="D498" i="40"/>
  <c r="I497" i="40"/>
  <c r="D497" i="40"/>
  <c r="I496" i="40"/>
  <c r="D496" i="40"/>
  <c r="I495" i="40"/>
  <c r="D495" i="40"/>
  <c r="I494" i="40"/>
  <c r="D494" i="40"/>
  <c r="I493" i="40"/>
  <c r="D493" i="40"/>
  <c r="I492" i="40"/>
  <c r="D492" i="40"/>
  <c r="I491" i="40"/>
  <c r="D491" i="40"/>
  <c r="I490" i="40"/>
  <c r="D490" i="40"/>
  <c r="I489" i="40"/>
  <c r="D489" i="40"/>
  <c r="I488" i="40"/>
  <c r="D488" i="40"/>
  <c r="I487" i="40"/>
  <c r="D487" i="40"/>
  <c r="I486" i="40"/>
  <c r="D486" i="40"/>
  <c r="I485" i="40"/>
  <c r="D485" i="40"/>
  <c r="I484" i="40"/>
  <c r="D484" i="40"/>
  <c r="I483" i="40"/>
  <c r="D483" i="40"/>
  <c r="I482" i="40"/>
  <c r="D482" i="40"/>
  <c r="I481" i="40"/>
  <c r="D481" i="40"/>
  <c r="I480" i="40"/>
  <c r="D480" i="40"/>
  <c r="I479" i="40"/>
  <c r="D479" i="40"/>
  <c r="I478" i="40"/>
  <c r="D478" i="40"/>
  <c r="I477" i="40"/>
  <c r="D477" i="40"/>
  <c r="I476" i="40"/>
  <c r="D476" i="40"/>
  <c r="I475" i="40"/>
  <c r="D475" i="40"/>
  <c r="I474" i="40"/>
  <c r="D474" i="40"/>
  <c r="I473" i="40"/>
  <c r="D473" i="40"/>
  <c r="I472" i="40"/>
  <c r="D472" i="40"/>
  <c r="I471" i="40"/>
  <c r="D471" i="40"/>
  <c r="I470" i="40"/>
  <c r="D470" i="40"/>
  <c r="I469" i="40"/>
  <c r="D469" i="40"/>
  <c r="I468" i="40"/>
  <c r="D468" i="40"/>
  <c r="I467" i="40"/>
  <c r="D467" i="40"/>
  <c r="I466" i="40"/>
  <c r="D466" i="40"/>
  <c r="I465" i="40"/>
  <c r="D465" i="40"/>
  <c r="I464" i="40"/>
  <c r="D464" i="40"/>
  <c r="I463" i="40"/>
  <c r="D463" i="40"/>
  <c r="I462" i="40"/>
  <c r="D462" i="40"/>
  <c r="I461" i="40"/>
  <c r="D461" i="40"/>
  <c r="I460" i="40"/>
  <c r="D460" i="40"/>
  <c r="I459" i="40"/>
  <c r="D459" i="40"/>
  <c r="I458" i="40"/>
  <c r="D458" i="40"/>
  <c r="I457" i="40"/>
  <c r="D457" i="40"/>
  <c r="I456" i="40"/>
  <c r="D456" i="40"/>
  <c r="I455" i="40"/>
  <c r="D455" i="40"/>
  <c r="I454" i="40"/>
  <c r="D454" i="40"/>
  <c r="I453" i="40"/>
  <c r="D453" i="40"/>
  <c r="I452" i="40"/>
  <c r="D452" i="40"/>
  <c r="I451" i="40"/>
  <c r="D451" i="40"/>
  <c r="I450" i="40"/>
  <c r="D450" i="40"/>
  <c r="I449" i="40"/>
  <c r="D449" i="40"/>
  <c r="I448" i="40"/>
  <c r="D448" i="40"/>
  <c r="I447" i="40"/>
  <c r="D447" i="40"/>
  <c r="I446" i="40"/>
  <c r="D446" i="40"/>
  <c r="I445" i="40"/>
  <c r="D445" i="40"/>
  <c r="I444" i="40"/>
  <c r="D444" i="40"/>
  <c r="I443" i="40"/>
  <c r="D443" i="40"/>
  <c r="I442" i="40"/>
  <c r="D442" i="40"/>
  <c r="I441" i="40"/>
  <c r="D441" i="40"/>
  <c r="I440" i="40"/>
  <c r="D440" i="40"/>
  <c r="I439" i="40"/>
  <c r="D439" i="40"/>
  <c r="I438" i="40"/>
  <c r="D438" i="40"/>
  <c r="I437" i="40"/>
  <c r="D437" i="40"/>
  <c r="I436" i="40"/>
  <c r="D436" i="40"/>
  <c r="I435" i="40"/>
  <c r="D435" i="40"/>
  <c r="I434" i="40"/>
  <c r="D434" i="40"/>
  <c r="I433" i="40"/>
  <c r="D433" i="40"/>
  <c r="I432" i="40"/>
  <c r="D432" i="40"/>
  <c r="I431" i="40"/>
  <c r="D431" i="40"/>
  <c r="I430" i="40"/>
  <c r="D430" i="40"/>
  <c r="I429" i="40"/>
  <c r="D429" i="40"/>
  <c r="I428" i="40"/>
  <c r="D428" i="40"/>
  <c r="I427" i="40"/>
  <c r="D427" i="40"/>
  <c r="I426" i="40"/>
  <c r="D426" i="40"/>
  <c r="I425" i="40"/>
  <c r="D425" i="40"/>
  <c r="I424" i="40"/>
  <c r="D424" i="40"/>
  <c r="I423" i="40"/>
  <c r="D423" i="40"/>
  <c r="I422" i="40"/>
  <c r="D422" i="40"/>
  <c r="I421" i="40"/>
  <c r="D421" i="40"/>
  <c r="I420" i="40"/>
  <c r="D420" i="40"/>
  <c r="I419" i="40"/>
  <c r="D419" i="40"/>
  <c r="I418" i="40"/>
  <c r="D418" i="40"/>
  <c r="I417" i="40"/>
  <c r="D417" i="40"/>
  <c r="I416" i="40"/>
  <c r="D416" i="40"/>
  <c r="I415" i="40"/>
  <c r="D415" i="40"/>
  <c r="I414" i="40"/>
  <c r="D414" i="40"/>
  <c r="I413" i="40"/>
  <c r="D413" i="40"/>
  <c r="I412" i="40"/>
  <c r="D412" i="40"/>
  <c r="I411" i="40"/>
  <c r="D411" i="40"/>
  <c r="I410" i="40"/>
  <c r="D410" i="40"/>
  <c r="I409" i="40"/>
  <c r="D409" i="40"/>
  <c r="I408" i="40"/>
  <c r="D408" i="40"/>
  <c r="I407" i="40"/>
  <c r="D407" i="40"/>
  <c r="I406" i="40"/>
  <c r="D406" i="40"/>
  <c r="I405" i="40"/>
  <c r="D405" i="40"/>
  <c r="I404" i="40"/>
  <c r="D404" i="40"/>
  <c r="I403" i="40"/>
  <c r="D403" i="40"/>
  <c r="I402" i="40"/>
  <c r="D402" i="40"/>
  <c r="I401" i="40"/>
  <c r="D401" i="40"/>
  <c r="I400" i="40"/>
  <c r="D400" i="40"/>
  <c r="I399" i="40"/>
  <c r="D399" i="40"/>
  <c r="I398" i="40"/>
  <c r="D398" i="40"/>
  <c r="I397" i="40"/>
  <c r="D397" i="40"/>
  <c r="I396" i="40"/>
  <c r="D396" i="40"/>
  <c r="I395" i="40"/>
  <c r="D395" i="40"/>
  <c r="I394" i="40"/>
  <c r="D394" i="40"/>
  <c r="I393" i="40"/>
  <c r="D393" i="40"/>
  <c r="I392" i="40"/>
  <c r="D392" i="40"/>
  <c r="I391" i="40"/>
  <c r="D391" i="40"/>
  <c r="I390" i="40"/>
  <c r="D390" i="40"/>
  <c r="I389" i="40"/>
  <c r="D389" i="40"/>
  <c r="I388" i="40"/>
  <c r="D388" i="40"/>
  <c r="I387" i="40"/>
  <c r="D387" i="40"/>
  <c r="I386" i="40"/>
  <c r="D386" i="40"/>
  <c r="I385" i="40"/>
  <c r="D385" i="40"/>
  <c r="I384" i="40"/>
  <c r="D384" i="40"/>
  <c r="I383" i="40"/>
  <c r="D383" i="40"/>
  <c r="I382" i="40"/>
  <c r="D382" i="40"/>
  <c r="I381" i="40"/>
  <c r="D381" i="40"/>
  <c r="I380" i="40"/>
  <c r="D380" i="40"/>
  <c r="I379" i="40"/>
  <c r="D379" i="40"/>
  <c r="I378" i="40"/>
  <c r="D378" i="40"/>
  <c r="I377" i="40"/>
  <c r="D377" i="40"/>
  <c r="I376" i="40"/>
  <c r="D376" i="40"/>
  <c r="I375" i="40"/>
  <c r="D375" i="40"/>
  <c r="I374" i="40"/>
  <c r="D374" i="40"/>
  <c r="I373" i="40"/>
  <c r="D373" i="40"/>
  <c r="I372" i="40"/>
  <c r="D372" i="40"/>
  <c r="I371" i="40"/>
  <c r="D371" i="40"/>
  <c r="I370" i="40"/>
  <c r="D370" i="40"/>
  <c r="I369" i="40"/>
  <c r="D369" i="40"/>
  <c r="I368" i="40"/>
  <c r="D368" i="40"/>
  <c r="I367" i="40"/>
  <c r="D367" i="40"/>
  <c r="I366" i="40"/>
  <c r="D366" i="40"/>
  <c r="I365" i="40"/>
  <c r="D365" i="40"/>
  <c r="I364" i="40"/>
  <c r="D364" i="40"/>
  <c r="I363" i="40"/>
  <c r="D363" i="40"/>
  <c r="I362" i="40"/>
  <c r="D362" i="40"/>
  <c r="I361" i="40"/>
  <c r="D361" i="40"/>
  <c r="I360" i="40"/>
  <c r="D360" i="40"/>
  <c r="I359" i="40"/>
  <c r="D359" i="40"/>
  <c r="I358" i="40"/>
  <c r="D358" i="40"/>
  <c r="I357" i="40"/>
  <c r="D357" i="40"/>
  <c r="I356" i="40"/>
  <c r="D356" i="40"/>
  <c r="I355" i="40"/>
  <c r="D355" i="40"/>
  <c r="I354" i="40"/>
  <c r="D354" i="40"/>
  <c r="I353" i="40"/>
  <c r="D353" i="40"/>
  <c r="I352" i="40"/>
  <c r="D352" i="40"/>
  <c r="I351" i="40"/>
  <c r="D351" i="40"/>
  <c r="I350" i="40"/>
  <c r="D350" i="40"/>
  <c r="I349" i="40"/>
  <c r="D349" i="40"/>
  <c r="I348" i="40"/>
  <c r="D348" i="40"/>
  <c r="I347" i="40"/>
  <c r="D347" i="40"/>
  <c r="I346" i="40"/>
  <c r="D346" i="40"/>
  <c r="I345" i="40"/>
  <c r="D345" i="40"/>
  <c r="I344" i="40"/>
  <c r="D344" i="40"/>
  <c r="I343" i="40"/>
  <c r="D343" i="40"/>
  <c r="I342" i="40"/>
  <c r="D342" i="40"/>
  <c r="I341" i="40"/>
  <c r="D341" i="40"/>
  <c r="I340" i="40"/>
  <c r="D340" i="40"/>
  <c r="I339" i="40"/>
  <c r="D339" i="40"/>
  <c r="I338" i="40"/>
  <c r="D338" i="40"/>
  <c r="I337" i="40"/>
  <c r="D337" i="40"/>
  <c r="I336" i="40"/>
  <c r="D336" i="40"/>
  <c r="I335" i="40"/>
  <c r="D335" i="40"/>
  <c r="I334" i="40"/>
  <c r="D334" i="40"/>
  <c r="I333" i="40"/>
  <c r="D333" i="40"/>
  <c r="I332" i="40"/>
  <c r="D332" i="40"/>
  <c r="I331" i="40"/>
  <c r="D331" i="40"/>
  <c r="I330" i="40"/>
  <c r="D330" i="40"/>
  <c r="I329" i="40"/>
  <c r="D329" i="40"/>
  <c r="I328" i="40"/>
  <c r="D328" i="40"/>
  <c r="I327" i="40"/>
  <c r="D327" i="40"/>
  <c r="I326" i="40"/>
  <c r="D326" i="40"/>
  <c r="I325" i="40"/>
  <c r="D325" i="40"/>
  <c r="I324" i="40"/>
  <c r="D324" i="40"/>
  <c r="I323" i="40"/>
  <c r="D323" i="40"/>
  <c r="I322" i="40"/>
  <c r="D322" i="40"/>
  <c r="I321" i="40"/>
  <c r="D321" i="40"/>
  <c r="I320" i="40"/>
  <c r="D320" i="40"/>
  <c r="I319" i="40"/>
  <c r="D319" i="40"/>
  <c r="I318" i="40"/>
  <c r="D318" i="40"/>
  <c r="I317" i="40"/>
  <c r="D317" i="40"/>
  <c r="I316" i="40"/>
  <c r="D316" i="40"/>
  <c r="I315" i="40"/>
  <c r="D315" i="40"/>
  <c r="I314" i="40"/>
  <c r="D314" i="40"/>
  <c r="I313" i="40"/>
  <c r="D313" i="40"/>
  <c r="I312" i="40"/>
  <c r="D312" i="40"/>
  <c r="I311" i="40"/>
  <c r="D311" i="40"/>
  <c r="I310" i="40"/>
  <c r="D310" i="40"/>
  <c r="I309" i="40"/>
  <c r="D309" i="40"/>
  <c r="I308" i="40"/>
  <c r="D308" i="40"/>
  <c r="I307" i="40"/>
  <c r="D307" i="40"/>
  <c r="I306" i="40"/>
  <c r="D306" i="40"/>
  <c r="I305" i="40"/>
  <c r="D305" i="40"/>
  <c r="I304" i="40"/>
  <c r="D304" i="40"/>
  <c r="I303" i="40"/>
  <c r="D303" i="40"/>
  <c r="I302" i="40"/>
  <c r="D302" i="40"/>
  <c r="I301" i="40"/>
  <c r="D301" i="40"/>
  <c r="I299" i="40"/>
  <c r="D299" i="40"/>
  <c r="I298" i="40"/>
  <c r="D298" i="40"/>
  <c r="I297" i="40"/>
  <c r="D297" i="40"/>
  <c r="I296" i="40"/>
  <c r="D296" i="40"/>
  <c r="I295" i="40"/>
  <c r="D295" i="40"/>
  <c r="I294" i="40"/>
  <c r="D294" i="40"/>
  <c r="I293" i="40"/>
  <c r="D293" i="40"/>
  <c r="I292" i="40"/>
  <c r="D292" i="40"/>
  <c r="I291" i="40"/>
  <c r="D291" i="40"/>
  <c r="I290" i="40"/>
  <c r="D290" i="40"/>
  <c r="I289" i="40"/>
  <c r="D289" i="40"/>
  <c r="I288" i="40"/>
  <c r="D288" i="40"/>
  <c r="I287" i="40"/>
  <c r="D287" i="40"/>
  <c r="I286" i="40"/>
  <c r="D286" i="40"/>
  <c r="I285" i="40"/>
  <c r="D285" i="40"/>
  <c r="I284" i="40"/>
  <c r="D284" i="40"/>
  <c r="I283" i="40"/>
  <c r="D283" i="40"/>
  <c r="I282" i="40"/>
  <c r="D282" i="40"/>
  <c r="I281" i="40"/>
  <c r="D281" i="40"/>
  <c r="I280" i="40"/>
  <c r="D280" i="40"/>
  <c r="I279" i="40"/>
  <c r="D279" i="40"/>
  <c r="I278" i="40"/>
  <c r="D278" i="40"/>
  <c r="I277" i="40"/>
  <c r="D277" i="40"/>
  <c r="I276" i="40"/>
  <c r="D276" i="40"/>
  <c r="I275" i="40"/>
  <c r="D275" i="40"/>
  <c r="I274" i="40"/>
  <c r="D274" i="40"/>
  <c r="I273" i="40"/>
  <c r="D273" i="40"/>
  <c r="I272" i="40"/>
  <c r="D272" i="40"/>
  <c r="I271" i="40"/>
  <c r="D271" i="40"/>
  <c r="I270" i="40"/>
  <c r="D270" i="40"/>
  <c r="I269" i="40"/>
  <c r="D269" i="40"/>
  <c r="I268" i="40"/>
  <c r="D268" i="40"/>
  <c r="I267" i="40"/>
  <c r="D267" i="40"/>
  <c r="I266" i="40"/>
  <c r="D266" i="40"/>
  <c r="I265" i="40"/>
  <c r="D265" i="40"/>
  <c r="I264" i="40"/>
  <c r="D264" i="40"/>
  <c r="I263" i="40"/>
  <c r="D263" i="40"/>
  <c r="I262" i="40"/>
  <c r="D262" i="40"/>
  <c r="I261" i="40"/>
  <c r="D261" i="40"/>
  <c r="I260" i="40"/>
  <c r="D260" i="40"/>
  <c r="I259" i="40"/>
  <c r="D259" i="40"/>
  <c r="I258" i="40"/>
  <c r="D258" i="40"/>
  <c r="I257" i="40"/>
  <c r="D257" i="40"/>
  <c r="I256" i="40"/>
  <c r="D256" i="40"/>
  <c r="I255" i="40"/>
  <c r="D255" i="40"/>
  <c r="I254" i="40"/>
  <c r="D254" i="40"/>
  <c r="I253" i="40"/>
  <c r="D253" i="40"/>
  <c r="I252" i="40"/>
  <c r="D252" i="40"/>
  <c r="I251" i="40"/>
  <c r="D251" i="40"/>
  <c r="I250" i="40"/>
  <c r="D250" i="40"/>
  <c r="I249" i="40"/>
  <c r="D249" i="40"/>
  <c r="I248" i="40"/>
  <c r="D248" i="40"/>
  <c r="I247" i="40"/>
  <c r="D247" i="40"/>
  <c r="I246" i="40"/>
  <c r="D246" i="40"/>
  <c r="I245" i="40"/>
  <c r="D245" i="40"/>
  <c r="I244" i="40"/>
  <c r="D244" i="40"/>
  <c r="I243" i="40"/>
  <c r="D243" i="40"/>
  <c r="I242" i="40"/>
  <c r="D242" i="40"/>
  <c r="I241" i="40"/>
  <c r="D241" i="40"/>
  <c r="I240" i="40"/>
  <c r="D240" i="40"/>
  <c r="I239" i="40"/>
  <c r="D239" i="40"/>
  <c r="I238" i="40"/>
  <c r="D238" i="40"/>
  <c r="I237" i="40"/>
  <c r="D237" i="40"/>
  <c r="I236" i="40"/>
  <c r="D236" i="40"/>
  <c r="I235" i="40"/>
  <c r="D235" i="40"/>
  <c r="I234" i="40"/>
  <c r="D234" i="40"/>
  <c r="I233" i="40"/>
  <c r="D233" i="40"/>
  <c r="I232" i="40"/>
  <c r="D232" i="40"/>
  <c r="I231" i="40"/>
  <c r="D231" i="40"/>
  <c r="I230" i="40"/>
  <c r="D230" i="40"/>
  <c r="I229" i="40"/>
  <c r="D229" i="40"/>
  <c r="I228" i="40"/>
  <c r="D228" i="40"/>
  <c r="I227" i="40"/>
  <c r="D227" i="40"/>
  <c r="I226" i="40"/>
  <c r="D226" i="40"/>
  <c r="I225" i="40"/>
  <c r="D225" i="40"/>
  <c r="I224" i="40"/>
  <c r="D224" i="40"/>
  <c r="I223" i="40"/>
  <c r="D223" i="40"/>
  <c r="I222" i="40"/>
  <c r="D222" i="40"/>
  <c r="I221" i="40"/>
  <c r="D221" i="40"/>
  <c r="I220" i="40"/>
  <c r="D220" i="40"/>
  <c r="I219" i="40"/>
  <c r="D219" i="40"/>
  <c r="I218" i="40"/>
  <c r="D218" i="40"/>
  <c r="I217" i="40"/>
  <c r="D217" i="40"/>
  <c r="I216" i="40"/>
  <c r="D216" i="40"/>
  <c r="I215" i="40"/>
  <c r="D215" i="40"/>
  <c r="I214" i="40"/>
  <c r="D214" i="40"/>
  <c r="I213" i="40"/>
  <c r="D213" i="40"/>
  <c r="I212" i="40"/>
  <c r="D212" i="40"/>
  <c r="I211" i="40"/>
  <c r="D211" i="40"/>
  <c r="I210" i="40"/>
  <c r="D210" i="40"/>
  <c r="I209" i="40"/>
  <c r="D209" i="40"/>
  <c r="I208" i="40"/>
  <c r="D208" i="40"/>
  <c r="I207" i="40"/>
  <c r="D207" i="40"/>
  <c r="I206" i="40"/>
  <c r="D206" i="40"/>
  <c r="I205" i="40"/>
  <c r="D205" i="40"/>
  <c r="I204" i="40"/>
  <c r="D204" i="40"/>
  <c r="I203" i="40"/>
  <c r="D203" i="40"/>
  <c r="I202" i="40"/>
  <c r="D202" i="40"/>
  <c r="I201" i="40"/>
  <c r="D201" i="40"/>
  <c r="I200" i="40"/>
  <c r="D200" i="40"/>
  <c r="I199" i="40"/>
  <c r="D199" i="40"/>
  <c r="I198" i="40"/>
  <c r="D198" i="40"/>
  <c r="I197" i="40"/>
  <c r="D197" i="40"/>
  <c r="I196" i="40"/>
  <c r="D196" i="40"/>
  <c r="I195" i="40"/>
  <c r="D195" i="40"/>
  <c r="I194" i="40"/>
  <c r="D194" i="40"/>
  <c r="I193" i="40"/>
  <c r="D193" i="40"/>
  <c r="I192" i="40"/>
  <c r="D192" i="40"/>
  <c r="I191" i="40"/>
  <c r="D191" i="40"/>
  <c r="I190" i="40"/>
  <c r="D190" i="40"/>
  <c r="I189" i="40"/>
  <c r="D189" i="40"/>
  <c r="I188" i="40"/>
  <c r="D188" i="40"/>
  <c r="I187" i="40"/>
  <c r="D187" i="40"/>
  <c r="I186" i="40"/>
  <c r="D186" i="40"/>
  <c r="I185" i="40"/>
  <c r="D185" i="40"/>
  <c r="I184" i="40"/>
  <c r="D184" i="40"/>
  <c r="I183" i="40"/>
  <c r="D183" i="40"/>
  <c r="I182" i="40"/>
  <c r="D182" i="40"/>
  <c r="I181" i="40"/>
  <c r="D181" i="40"/>
  <c r="I180" i="40"/>
  <c r="D180" i="40"/>
  <c r="I179" i="40"/>
  <c r="D179" i="40"/>
  <c r="I178" i="40"/>
  <c r="D178" i="40"/>
  <c r="I177" i="40"/>
  <c r="D177" i="40"/>
  <c r="I176" i="40"/>
  <c r="D176" i="40"/>
  <c r="I175" i="40"/>
  <c r="D175" i="40"/>
  <c r="I174" i="40"/>
  <c r="D174" i="40"/>
  <c r="I173" i="40"/>
  <c r="D173" i="40"/>
  <c r="I172" i="40"/>
  <c r="D172" i="40"/>
  <c r="I171" i="40"/>
  <c r="D171" i="40"/>
  <c r="I170" i="40"/>
  <c r="D170" i="40"/>
  <c r="I169" i="40"/>
  <c r="D169" i="40"/>
  <c r="I168" i="40"/>
  <c r="D168" i="40"/>
  <c r="I167" i="40"/>
  <c r="D167" i="40"/>
  <c r="I166" i="40"/>
  <c r="D166" i="40"/>
  <c r="I165" i="40"/>
  <c r="D165" i="40"/>
  <c r="I164" i="40"/>
  <c r="D164" i="40"/>
  <c r="I163" i="40"/>
  <c r="D163" i="40"/>
  <c r="I162" i="40"/>
  <c r="D162" i="40"/>
  <c r="I161" i="40"/>
  <c r="D161" i="40"/>
  <c r="I160" i="40"/>
  <c r="D160" i="40"/>
  <c r="I159" i="40"/>
  <c r="D159" i="40"/>
  <c r="I158" i="40"/>
  <c r="D158" i="40"/>
  <c r="I157" i="40"/>
  <c r="D157" i="40"/>
  <c r="I156" i="40"/>
  <c r="D156" i="40"/>
  <c r="I155" i="40"/>
  <c r="D155" i="40"/>
  <c r="I154" i="40"/>
  <c r="D154" i="40"/>
  <c r="I153" i="40"/>
  <c r="D153" i="40"/>
  <c r="I152" i="40"/>
  <c r="D152" i="40"/>
  <c r="I151" i="40"/>
  <c r="D151" i="40"/>
  <c r="I150" i="40"/>
  <c r="D150" i="40"/>
  <c r="I149" i="40"/>
  <c r="D149" i="40"/>
  <c r="I148" i="40"/>
  <c r="D148" i="40"/>
  <c r="I147" i="40"/>
  <c r="D147" i="40"/>
  <c r="I146" i="40"/>
  <c r="D146" i="40"/>
  <c r="I145" i="40"/>
  <c r="D145" i="40"/>
  <c r="I144" i="40"/>
  <c r="D144" i="40"/>
  <c r="I143" i="40"/>
  <c r="D143" i="40"/>
  <c r="I142" i="40"/>
  <c r="D142" i="40"/>
  <c r="I141" i="40"/>
  <c r="D141" i="40"/>
  <c r="I140" i="40"/>
  <c r="D140" i="40"/>
  <c r="I139" i="40"/>
  <c r="D139" i="40"/>
  <c r="I138" i="40"/>
  <c r="D138" i="40"/>
  <c r="I137" i="40"/>
  <c r="D137" i="40"/>
  <c r="I136" i="40"/>
  <c r="D136" i="40"/>
  <c r="I135" i="40"/>
  <c r="D135" i="40"/>
  <c r="I134" i="40"/>
  <c r="D134" i="40"/>
  <c r="I133" i="40"/>
  <c r="D133" i="40"/>
  <c r="I132" i="40"/>
  <c r="D132" i="40"/>
  <c r="I131" i="40"/>
  <c r="D131" i="40"/>
  <c r="I130" i="40"/>
  <c r="D130" i="40"/>
  <c r="I129" i="40"/>
  <c r="D129" i="40"/>
  <c r="I128" i="40"/>
  <c r="D128" i="40"/>
  <c r="I127" i="40"/>
  <c r="D127" i="40"/>
  <c r="I126" i="40"/>
  <c r="D126" i="40"/>
  <c r="I125" i="40"/>
  <c r="D125" i="40"/>
  <c r="I124" i="40"/>
  <c r="D124" i="40"/>
  <c r="I123" i="40"/>
  <c r="D123" i="40"/>
  <c r="I122" i="40"/>
  <c r="D122" i="40"/>
  <c r="I121" i="40"/>
  <c r="D121" i="40"/>
  <c r="I120" i="40"/>
  <c r="D120" i="40"/>
  <c r="I119" i="40"/>
  <c r="D119" i="40"/>
  <c r="I118" i="40"/>
  <c r="D118" i="40"/>
  <c r="I117" i="40"/>
  <c r="D117" i="40"/>
  <c r="I116" i="40"/>
  <c r="D116" i="40"/>
  <c r="I115" i="40"/>
  <c r="D115" i="40"/>
  <c r="I114" i="40"/>
  <c r="D114" i="40"/>
  <c r="I113" i="40"/>
  <c r="D113" i="40"/>
  <c r="I112" i="40"/>
  <c r="D112" i="40"/>
  <c r="I111" i="40"/>
  <c r="D111" i="40"/>
  <c r="I110" i="40"/>
  <c r="D110" i="40"/>
  <c r="I109" i="40"/>
  <c r="D109" i="40"/>
  <c r="I108" i="40"/>
  <c r="D108" i="40"/>
  <c r="I107" i="40"/>
  <c r="D107" i="40"/>
  <c r="I106" i="40"/>
  <c r="D106" i="40"/>
  <c r="I105" i="40"/>
  <c r="D105" i="40"/>
  <c r="I104" i="40"/>
  <c r="D104" i="40"/>
  <c r="I103" i="40"/>
  <c r="D103" i="40"/>
  <c r="I102" i="40"/>
  <c r="D102" i="40"/>
  <c r="I101" i="40"/>
  <c r="D101" i="40"/>
  <c r="I100" i="40"/>
  <c r="D100" i="40"/>
  <c r="I99" i="40"/>
  <c r="D99" i="40"/>
  <c r="I98" i="40"/>
  <c r="D98" i="40"/>
  <c r="I97" i="40"/>
  <c r="D97" i="40"/>
  <c r="I96" i="40"/>
  <c r="D96" i="40"/>
  <c r="I95" i="40"/>
  <c r="D95" i="40"/>
  <c r="I94" i="40"/>
  <c r="D94" i="40"/>
  <c r="I93" i="40"/>
  <c r="D93" i="40"/>
  <c r="I92" i="40"/>
  <c r="D92" i="40"/>
  <c r="I91" i="40"/>
  <c r="D91" i="40"/>
  <c r="I90" i="40"/>
  <c r="D90" i="40"/>
  <c r="I89" i="40"/>
  <c r="D89" i="40"/>
  <c r="I88" i="40"/>
  <c r="D88" i="40"/>
  <c r="I87" i="40"/>
  <c r="D87" i="40"/>
  <c r="I86" i="40"/>
  <c r="D86" i="40"/>
  <c r="I85" i="40"/>
  <c r="D85" i="40"/>
  <c r="I84" i="40"/>
  <c r="D84" i="40"/>
  <c r="I83" i="40"/>
  <c r="D83" i="40"/>
  <c r="I82" i="40"/>
  <c r="D82" i="40"/>
  <c r="I81" i="40"/>
  <c r="D81" i="40"/>
  <c r="I80" i="40"/>
  <c r="D80" i="40"/>
  <c r="I79" i="40"/>
  <c r="D79" i="40"/>
  <c r="I78" i="40"/>
  <c r="D78" i="40"/>
  <c r="I77" i="40"/>
  <c r="D77" i="40"/>
  <c r="I76" i="40"/>
  <c r="D76" i="40"/>
  <c r="I75" i="40"/>
  <c r="D75" i="40"/>
  <c r="I74" i="40"/>
  <c r="D74" i="40"/>
  <c r="I73" i="40"/>
  <c r="D73" i="40"/>
  <c r="I72" i="40"/>
  <c r="D72" i="40"/>
  <c r="I71" i="40"/>
  <c r="D71" i="40"/>
  <c r="I70" i="40"/>
  <c r="D70" i="40"/>
  <c r="I69" i="40"/>
  <c r="D69" i="40"/>
  <c r="I68" i="40"/>
  <c r="D68" i="40"/>
  <c r="I67" i="40"/>
  <c r="D67" i="40"/>
  <c r="I66" i="40"/>
  <c r="D66" i="40"/>
  <c r="I65" i="40"/>
  <c r="D65" i="40"/>
  <c r="I64" i="40"/>
  <c r="D64" i="40"/>
  <c r="I63" i="40"/>
  <c r="D63" i="40"/>
  <c r="I62" i="40"/>
  <c r="D62" i="40"/>
  <c r="I61" i="40"/>
  <c r="D61" i="40"/>
  <c r="I60" i="40"/>
  <c r="D60" i="40"/>
  <c r="I59" i="40"/>
  <c r="D59" i="40"/>
  <c r="I58" i="40"/>
  <c r="D58" i="40"/>
  <c r="I57" i="40"/>
  <c r="D57" i="40"/>
  <c r="I56" i="40"/>
  <c r="D56" i="40"/>
  <c r="I55" i="40"/>
  <c r="D55" i="40"/>
  <c r="I54" i="40"/>
  <c r="D54" i="40"/>
  <c r="I53" i="40"/>
  <c r="D53" i="40"/>
  <c r="I52" i="40"/>
  <c r="D52" i="40"/>
  <c r="I51" i="40"/>
  <c r="D51" i="40"/>
  <c r="I50" i="40"/>
  <c r="D50" i="40"/>
  <c r="I49" i="40"/>
  <c r="D49" i="40"/>
  <c r="I48" i="40"/>
  <c r="D48" i="40"/>
  <c r="I47" i="40"/>
  <c r="D47" i="40"/>
  <c r="I46" i="40"/>
  <c r="D46" i="40"/>
  <c r="I45" i="40"/>
  <c r="D45" i="40"/>
  <c r="I44" i="40"/>
  <c r="D44" i="40"/>
  <c r="I43" i="40"/>
  <c r="D43" i="40"/>
  <c r="I42" i="40"/>
  <c r="D42" i="40"/>
  <c r="I41" i="40"/>
  <c r="D41" i="40"/>
  <c r="I40" i="40"/>
  <c r="D40" i="40"/>
  <c r="I39" i="40"/>
  <c r="D39" i="40"/>
  <c r="I38" i="40"/>
  <c r="D38" i="40"/>
  <c r="I37" i="40"/>
  <c r="D37" i="40"/>
  <c r="I36" i="40"/>
  <c r="D36" i="40"/>
  <c r="I35" i="40"/>
  <c r="D35" i="40"/>
  <c r="I34" i="40"/>
  <c r="D34" i="40"/>
  <c r="I33" i="40"/>
  <c r="D33" i="40"/>
  <c r="I32" i="40"/>
  <c r="D32" i="40"/>
  <c r="I31" i="40"/>
  <c r="D31" i="40"/>
  <c r="I30" i="40"/>
  <c r="D30" i="40"/>
  <c r="I29" i="40"/>
  <c r="D29" i="40"/>
  <c r="I28" i="40"/>
  <c r="D28" i="40"/>
  <c r="I27" i="40"/>
  <c r="D27" i="40"/>
  <c r="I26" i="40"/>
  <c r="D26" i="40"/>
  <c r="I25" i="40"/>
  <c r="D25" i="40"/>
  <c r="I24" i="40"/>
  <c r="D24" i="40"/>
  <c r="I23" i="40"/>
  <c r="D23" i="40"/>
  <c r="I22" i="40"/>
  <c r="D22" i="40"/>
  <c r="I21" i="40"/>
  <c r="D21" i="40"/>
  <c r="I20" i="40"/>
  <c r="D20" i="40"/>
  <c r="I19" i="40"/>
  <c r="D19" i="40"/>
  <c r="I18" i="40"/>
  <c r="D18" i="40"/>
  <c r="I17" i="40"/>
  <c r="D17" i="40"/>
  <c r="I16" i="40"/>
  <c r="D16" i="40"/>
  <c r="I15" i="40"/>
  <c r="D15" i="40"/>
  <c r="I14" i="40"/>
  <c r="D14" i="40"/>
  <c r="I13" i="40"/>
  <c r="D13" i="40"/>
  <c r="I12" i="40"/>
  <c r="D12" i="40"/>
  <c r="I11" i="40"/>
  <c r="D11" i="40"/>
  <c r="I10" i="40"/>
  <c r="D10" i="40"/>
  <c r="I9" i="40"/>
  <c r="D9" i="40"/>
  <c r="I8" i="40"/>
  <c r="D8" i="40"/>
  <c r="I7" i="40"/>
  <c r="D7" i="40"/>
  <c r="I6" i="40"/>
  <c r="D6" i="40"/>
  <c r="I5" i="40"/>
  <c r="D5" i="40"/>
  <c r="I4" i="40"/>
  <c r="D4" i="40"/>
  <c r="I3" i="40"/>
  <c r="D3" i="40"/>
  <c r="I2" i="40"/>
  <c r="D2" i="40"/>
  <c r="D3" i="35" l="1"/>
  <c r="D6" i="35"/>
  <c r="D7" i="35"/>
  <c r="D4" i="35"/>
  <c r="D5" i="35"/>
  <c r="D8" i="35"/>
  <c r="D9" i="35"/>
  <c r="D10" i="35"/>
  <c r="D11" i="35"/>
  <c r="D12" i="35"/>
  <c r="D13" i="35"/>
  <c r="D14" i="35"/>
  <c r="D15" i="35"/>
  <c r="D16" i="35"/>
  <c r="D17" i="35"/>
  <c r="D18" i="35"/>
  <c r="D19" i="35"/>
  <c r="D21" i="35"/>
  <c r="D22" i="35"/>
  <c r="D23" i="35"/>
  <c r="D25" i="35"/>
  <c r="D20" i="35"/>
  <c r="D24" i="35"/>
  <c r="D26" i="35"/>
  <c r="D27" i="35"/>
  <c r="D28" i="35"/>
  <c r="D29" i="35"/>
  <c r="D30" i="35"/>
  <c r="D31" i="35"/>
  <c r="D32" i="35"/>
  <c r="D33" i="35"/>
  <c r="D34" i="35"/>
  <c r="D35" i="35"/>
  <c r="D36" i="35"/>
  <c r="D37" i="35"/>
  <c r="D38" i="35"/>
  <c r="D39" i="35"/>
  <c r="D40" i="35"/>
  <c r="D41" i="35"/>
  <c r="D42" i="35"/>
  <c r="D43" i="35"/>
  <c r="D44" i="35"/>
  <c r="D45" i="35"/>
  <c r="D46" i="35"/>
  <c r="D47" i="35"/>
  <c r="D48" i="35"/>
  <c r="D49" i="35"/>
  <c r="D50" i="35"/>
  <c r="D51" i="35"/>
  <c r="D52" i="35"/>
  <c r="D53" i="35"/>
  <c r="D54" i="35"/>
  <c r="D55" i="35"/>
  <c r="D2" i="35"/>
  <c r="C24" i="48" l="1"/>
  <c r="C23" i="48"/>
  <c r="C22" i="48"/>
  <c r="C21" i="48"/>
  <c r="C20" i="48"/>
  <c r="C19" i="48"/>
  <c r="C18" i="48"/>
  <c r="C17" i="48"/>
  <c r="C16" i="48"/>
  <c r="C15" i="48"/>
  <c r="C14" i="48"/>
  <c r="C13" i="48"/>
  <c r="C12" i="48"/>
  <c r="C11" i="48"/>
  <c r="C10" i="48"/>
  <c r="C9" i="48"/>
  <c r="C8" i="48"/>
  <c r="C7" i="48"/>
  <c r="C6" i="48"/>
  <c r="C5" i="48"/>
  <c r="C4" i="48"/>
  <c r="C3" i="48"/>
  <c r="C2" i="48"/>
  <c r="F406" i="56"/>
  <c r="E406" i="56"/>
  <c r="F405" i="56"/>
  <c r="E405" i="56"/>
  <c r="E404" i="56"/>
  <c r="F404" i="56"/>
  <c r="E403" i="56"/>
  <c r="F403" i="56"/>
  <c r="E402" i="56"/>
  <c r="F402" i="56"/>
  <c r="E401" i="56"/>
  <c r="F401" i="56"/>
  <c r="E400" i="56"/>
  <c r="F400" i="56"/>
  <c r="E399" i="56"/>
  <c r="F399" i="56"/>
  <c r="E398" i="56"/>
  <c r="F398" i="56"/>
  <c r="E397" i="56"/>
  <c r="F397" i="56"/>
  <c r="E396" i="56"/>
  <c r="F396" i="56"/>
  <c r="E395" i="56"/>
  <c r="F395" i="56"/>
  <c r="E394" i="56"/>
  <c r="F394" i="56"/>
  <c r="E393" i="56"/>
  <c r="F393" i="56"/>
  <c r="E392" i="56"/>
  <c r="F392" i="56"/>
  <c r="E391" i="56"/>
  <c r="F391" i="56"/>
  <c r="E390" i="56"/>
  <c r="F390" i="56"/>
  <c r="E389" i="56"/>
  <c r="F389" i="56"/>
  <c r="E388" i="56"/>
  <c r="F388" i="56"/>
  <c r="E387" i="56"/>
  <c r="F387" i="56"/>
  <c r="E386" i="56"/>
  <c r="F386" i="56"/>
  <c r="E385" i="56"/>
  <c r="F385" i="56"/>
  <c r="E384" i="56"/>
  <c r="F384" i="56"/>
  <c r="E383" i="56"/>
  <c r="F383" i="56"/>
  <c r="E382" i="56"/>
  <c r="F382" i="56"/>
  <c r="E381" i="56"/>
  <c r="F381" i="56"/>
  <c r="E380" i="56"/>
  <c r="F380" i="56"/>
  <c r="E379" i="56"/>
  <c r="F379" i="56"/>
  <c r="E378" i="56"/>
  <c r="F378" i="56"/>
  <c r="E377" i="56"/>
  <c r="F377" i="56"/>
  <c r="E376" i="56"/>
  <c r="F376" i="56"/>
  <c r="E375" i="56"/>
  <c r="F375" i="56"/>
  <c r="E374" i="56"/>
  <c r="F374" i="56"/>
  <c r="E373" i="56"/>
  <c r="F373" i="56"/>
  <c r="E372" i="56"/>
  <c r="F372" i="56"/>
  <c r="E371" i="56"/>
  <c r="F371" i="56"/>
  <c r="E370" i="56"/>
  <c r="F370" i="56"/>
  <c r="E369" i="56"/>
  <c r="F369" i="56"/>
  <c r="E368" i="56"/>
  <c r="F368" i="56"/>
  <c r="E367" i="56"/>
  <c r="F367" i="56"/>
  <c r="E366" i="56"/>
  <c r="F366" i="56"/>
  <c r="E365" i="56"/>
  <c r="F365" i="56"/>
  <c r="E364" i="56"/>
  <c r="F364" i="56"/>
  <c r="E363" i="56"/>
  <c r="F363" i="56"/>
  <c r="E362" i="56"/>
  <c r="F362" i="56"/>
  <c r="E361" i="56"/>
  <c r="F361" i="56"/>
  <c r="E360" i="56"/>
  <c r="F360" i="56"/>
  <c r="E359" i="56"/>
  <c r="F359" i="56"/>
  <c r="E358" i="56"/>
  <c r="F358" i="56"/>
  <c r="E357" i="56"/>
  <c r="F357" i="56"/>
  <c r="E356" i="56"/>
  <c r="F356" i="56"/>
  <c r="E355" i="56"/>
  <c r="F355" i="56"/>
  <c r="E354" i="56"/>
  <c r="F354" i="56"/>
  <c r="E353" i="56"/>
  <c r="F353" i="56"/>
  <c r="E352" i="56"/>
  <c r="F352" i="56"/>
  <c r="E351" i="56"/>
  <c r="F351" i="56"/>
  <c r="E350" i="56"/>
  <c r="F350" i="56"/>
  <c r="E349" i="56"/>
  <c r="F349" i="56"/>
  <c r="E348" i="56"/>
  <c r="F348" i="56"/>
  <c r="E347" i="56"/>
  <c r="F347" i="56"/>
  <c r="E346" i="56"/>
  <c r="F346" i="56"/>
  <c r="E345" i="56"/>
  <c r="F345" i="56"/>
  <c r="E344" i="56"/>
  <c r="F344" i="56"/>
  <c r="E343" i="56"/>
  <c r="F343" i="56"/>
  <c r="E342" i="56"/>
  <c r="F342" i="56"/>
  <c r="E341" i="56"/>
  <c r="F341" i="56"/>
  <c r="E340" i="56"/>
  <c r="F340" i="56"/>
  <c r="E339" i="56"/>
  <c r="F339" i="56"/>
  <c r="E338" i="56"/>
  <c r="F338" i="56"/>
  <c r="E337" i="56"/>
  <c r="F337" i="56"/>
  <c r="E336" i="56"/>
  <c r="F336" i="56"/>
  <c r="E335" i="56"/>
  <c r="F335" i="56"/>
  <c r="E334" i="56"/>
  <c r="F334" i="56"/>
  <c r="E333" i="56"/>
  <c r="F333" i="56"/>
  <c r="E332" i="56"/>
  <c r="F332" i="56"/>
  <c r="E331" i="56"/>
  <c r="F331" i="56"/>
  <c r="E330" i="56"/>
  <c r="F330" i="56"/>
  <c r="E329" i="56"/>
  <c r="F329" i="56"/>
  <c r="E328" i="56"/>
  <c r="F328" i="56"/>
  <c r="E327" i="56"/>
  <c r="F327" i="56"/>
  <c r="E326" i="56"/>
  <c r="F326" i="56"/>
  <c r="E325" i="56"/>
  <c r="F325" i="56"/>
  <c r="E324" i="56"/>
  <c r="F324" i="56"/>
  <c r="E323" i="56"/>
  <c r="F323" i="56"/>
  <c r="E322" i="56"/>
  <c r="F322" i="56"/>
  <c r="E321" i="56"/>
  <c r="F321" i="56"/>
  <c r="E320" i="56"/>
  <c r="F320" i="56"/>
  <c r="E319" i="56"/>
  <c r="F319" i="56"/>
  <c r="E318" i="56"/>
  <c r="F318" i="56"/>
  <c r="E317" i="56"/>
  <c r="F317" i="56"/>
  <c r="E316" i="56"/>
  <c r="F316" i="56"/>
  <c r="E315" i="56"/>
  <c r="F315" i="56"/>
  <c r="E314" i="56"/>
  <c r="F314" i="56"/>
  <c r="E313" i="56"/>
  <c r="F313" i="56"/>
  <c r="E312" i="56"/>
  <c r="F312" i="56"/>
  <c r="E311" i="56"/>
  <c r="F311" i="56"/>
  <c r="E310" i="56"/>
  <c r="F310" i="56"/>
  <c r="E309" i="56"/>
  <c r="F309" i="56"/>
  <c r="E308" i="56"/>
  <c r="F308" i="56"/>
  <c r="E307" i="56"/>
  <c r="F307" i="56"/>
  <c r="E306" i="56"/>
  <c r="F306" i="56"/>
  <c r="E305" i="56"/>
  <c r="F305" i="56"/>
  <c r="E304" i="56"/>
  <c r="F304" i="56"/>
  <c r="E303" i="56"/>
  <c r="F303" i="56"/>
  <c r="E302" i="56"/>
  <c r="F302" i="56"/>
  <c r="E301" i="56"/>
  <c r="F301" i="56"/>
  <c r="E300" i="56"/>
  <c r="F300" i="56"/>
  <c r="E299" i="56"/>
  <c r="F299" i="56"/>
  <c r="E298" i="56"/>
  <c r="F298" i="56"/>
  <c r="E297" i="56"/>
  <c r="F297" i="56"/>
  <c r="E296" i="56"/>
  <c r="F296" i="56"/>
  <c r="E295" i="56"/>
  <c r="F295" i="56"/>
  <c r="E294" i="56"/>
  <c r="F294" i="56"/>
  <c r="E293" i="56"/>
  <c r="F293" i="56"/>
  <c r="E292" i="56"/>
  <c r="F292" i="56"/>
  <c r="E291" i="56"/>
  <c r="F291" i="56"/>
  <c r="E290" i="56"/>
  <c r="F290" i="56"/>
  <c r="E289" i="56"/>
  <c r="F289" i="56"/>
  <c r="E288" i="56"/>
  <c r="F288" i="56"/>
  <c r="E287" i="56"/>
  <c r="F287" i="56"/>
  <c r="E286" i="56"/>
  <c r="F286" i="56"/>
  <c r="E285" i="56"/>
  <c r="F285" i="56"/>
  <c r="E284" i="56"/>
  <c r="F284" i="56"/>
  <c r="E283" i="56"/>
  <c r="F283" i="56"/>
  <c r="E282" i="56"/>
  <c r="F282" i="56"/>
  <c r="E281" i="56"/>
  <c r="F281" i="56"/>
  <c r="E280" i="56"/>
  <c r="F280" i="56"/>
  <c r="E279" i="56"/>
  <c r="F279" i="56"/>
  <c r="E278" i="56"/>
  <c r="F278" i="56"/>
  <c r="E277" i="56"/>
  <c r="F277" i="56"/>
  <c r="E276" i="56"/>
  <c r="F276" i="56"/>
  <c r="E275" i="56"/>
  <c r="F275" i="56"/>
  <c r="E274" i="56"/>
  <c r="F274" i="56"/>
  <c r="E273" i="56"/>
  <c r="F273" i="56"/>
  <c r="E272" i="56"/>
  <c r="F272" i="56"/>
  <c r="E271" i="56"/>
  <c r="F271" i="56"/>
  <c r="E270" i="56"/>
  <c r="F270" i="56"/>
  <c r="E269" i="56"/>
  <c r="F269" i="56"/>
  <c r="E268" i="56"/>
  <c r="F268" i="56"/>
  <c r="E267" i="56"/>
  <c r="F267" i="56"/>
  <c r="E266" i="56"/>
  <c r="F266" i="56"/>
  <c r="E265" i="56"/>
  <c r="F265" i="56"/>
  <c r="E264" i="56"/>
  <c r="F264" i="56"/>
  <c r="E263" i="56"/>
  <c r="F263" i="56"/>
  <c r="E262" i="56"/>
  <c r="F262" i="56"/>
  <c r="E261" i="56"/>
  <c r="F261" i="56"/>
  <c r="E260" i="56"/>
  <c r="F260" i="56"/>
  <c r="E259" i="56"/>
  <c r="F259" i="56"/>
  <c r="E258" i="56"/>
  <c r="F258" i="56"/>
  <c r="E257" i="56"/>
  <c r="F257" i="56"/>
  <c r="E256" i="56"/>
  <c r="F256" i="56"/>
  <c r="E255" i="56"/>
  <c r="F255" i="56"/>
  <c r="E254" i="56"/>
  <c r="F254" i="56"/>
  <c r="E253" i="56"/>
  <c r="F253" i="56"/>
  <c r="E252" i="56"/>
  <c r="F252" i="56"/>
  <c r="E251" i="56"/>
  <c r="F251" i="56"/>
  <c r="E250" i="56"/>
  <c r="F250" i="56"/>
  <c r="E249" i="56"/>
  <c r="F249" i="56"/>
  <c r="E248" i="56"/>
  <c r="F248" i="56"/>
  <c r="E247" i="56"/>
  <c r="F247" i="56"/>
  <c r="E246" i="56"/>
  <c r="F246" i="56"/>
  <c r="E245" i="56"/>
  <c r="F245" i="56"/>
  <c r="E244" i="56"/>
  <c r="F244" i="56"/>
  <c r="E243" i="56"/>
  <c r="F243" i="56"/>
  <c r="E242" i="56"/>
  <c r="F242" i="56"/>
  <c r="E241" i="56"/>
  <c r="F241" i="56"/>
  <c r="E240" i="56"/>
  <c r="F240" i="56"/>
  <c r="E239" i="56"/>
  <c r="F239" i="56"/>
  <c r="E238" i="56"/>
  <c r="F238" i="56"/>
  <c r="E237" i="56"/>
  <c r="F237" i="56"/>
  <c r="E236" i="56"/>
  <c r="F236" i="56"/>
  <c r="E235" i="56"/>
  <c r="F235" i="56"/>
  <c r="E234" i="56"/>
  <c r="F234" i="56"/>
  <c r="E233" i="56"/>
  <c r="F233" i="56"/>
  <c r="E232" i="56"/>
  <c r="F232" i="56"/>
  <c r="E231" i="56"/>
  <c r="F231" i="56"/>
  <c r="E230" i="56"/>
  <c r="F230" i="56"/>
  <c r="E229" i="56"/>
  <c r="F229" i="56"/>
  <c r="E228" i="56"/>
  <c r="F228" i="56"/>
  <c r="E227" i="56"/>
  <c r="F227" i="56"/>
  <c r="E226" i="56"/>
  <c r="F226" i="56"/>
  <c r="E225" i="56"/>
  <c r="F225" i="56"/>
  <c r="E224" i="56"/>
  <c r="F224" i="56"/>
  <c r="E223" i="56"/>
  <c r="F223" i="56"/>
  <c r="E222" i="56"/>
  <c r="F222" i="56"/>
  <c r="E221" i="56"/>
  <c r="F221" i="56"/>
  <c r="E220" i="56"/>
  <c r="F220" i="56"/>
  <c r="E219" i="56"/>
  <c r="F219" i="56"/>
  <c r="E218" i="56"/>
  <c r="F218" i="56"/>
  <c r="E217" i="56"/>
  <c r="F217" i="56"/>
  <c r="E216" i="56"/>
  <c r="F216" i="56"/>
  <c r="E215" i="56"/>
  <c r="F215" i="56"/>
  <c r="E214" i="56"/>
  <c r="F214" i="56"/>
  <c r="E213" i="56"/>
  <c r="F213" i="56"/>
  <c r="E212" i="56"/>
  <c r="F212" i="56"/>
  <c r="E211" i="56"/>
  <c r="F211" i="56"/>
  <c r="E210" i="56"/>
  <c r="F210" i="56"/>
  <c r="E209" i="56"/>
  <c r="F209" i="56"/>
  <c r="E208" i="56"/>
  <c r="F208" i="56"/>
  <c r="E207" i="56"/>
  <c r="F207" i="56"/>
  <c r="E206" i="56"/>
  <c r="F206" i="56"/>
  <c r="E205" i="56"/>
  <c r="F205" i="56"/>
  <c r="E204" i="56"/>
  <c r="F204" i="56"/>
  <c r="E203" i="56"/>
  <c r="F203" i="56"/>
  <c r="E202" i="56"/>
  <c r="F202" i="56"/>
  <c r="E201" i="56"/>
  <c r="F201" i="56"/>
  <c r="E200" i="56"/>
  <c r="F200" i="56"/>
  <c r="E199" i="56"/>
  <c r="F199" i="56"/>
  <c r="E198" i="56"/>
  <c r="F198" i="56"/>
  <c r="E197" i="56"/>
  <c r="F197" i="56"/>
  <c r="E196" i="56"/>
  <c r="F196" i="56"/>
  <c r="E195" i="56"/>
  <c r="F195" i="56"/>
  <c r="E194" i="56"/>
  <c r="F194" i="56"/>
  <c r="E193" i="56"/>
  <c r="F193" i="56"/>
  <c r="E192" i="56"/>
  <c r="F192" i="56"/>
  <c r="E191" i="56"/>
  <c r="F191" i="56"/>
  <c r="E190" i="56"/>
  <c r="F190" i="56"/>
  <c r="E189" i="56"/>
  <c r="F189" i="56"/>
  <c r="E188" i="56"/>
  <c r="F188" i="56"/>
  <c r="E187" i="56"/>
  <c r="F187" i="56"/>
  <c r="E186" i="56"/>
  <c r="F186" i="56"/>
  <c r="E185" i="56"/>
  <c r="F185" i="56"/>
  <c r="E184" i="56"/>
  <c r="F184" i="56"/>
  <c r="E183" i="56"/>
  <c r="F183" i="56"/>
  <c r="E182" i="56"/>
  <c r="F182" i="56"/>
  <c r="E181" i="56"/>
  <c r="F181" i="56"/>
  <c r="E180" i="56"/>
  <c r="F180" i="56"/>
  <c r="E179" i="56"/>
  <c r="F179" i="56"/>
  <c r="E178" i="56"/>
  <c r="F178" i="56"/>
  <c r="E177" i="56"/>
  <c r="F177" i="56"/>
  <c r="E176" i="56"/>
  <c r="F176" i="56"/>
  <c r="E175" i="56"/>
  <c r="F175" i="56"/>
  <c r="E174" i="56"/>
  <c r="F174" i="56"/>
  <c r="E173" i="56"/>
  <c r="F173" i="56"/>
  <c r="E172" i="56"/>
  <c r="F172" i="56"/>
  <c r="E171" i="56"/>
  <c r="F171" i="56"/>
  <c r="E170" i="56"/>
  <c r="F170" i="56"/>
  <c r="E169" i="56"/>
  <c r="F169" i="56"/>
  <c r="E168" i="56"/>
  <c r="F168" i="56"/>
  <c r="E167" i="56"/>
  <c r="F167" i="56"/>
  <c r="E166" i="56"/>
  <c r="F166" i="56"/>
  <c r="E165" i="56"/>
  <c r="F165" i="56"/>
  <c r="E164" i="56"/>
  <c r="F164" i="56"/>
  <c r="E163" i="56"/>
  <c r="F163" i="56"/>
  <c r="E162" i="56"/>
  <c r="F162" i="56"/>
  <c r="E161" i="56"/>
  <c r="F161" i="56"/>
  <c r="E160" i="56"/>
  <c r="F160" i="56"/>
  <c r="E159" i="56"/>
  <c r="F159" i="56"/>
  <c r="E158" i="56"/>
  <c r="F158" i="56"/>
  <c r="E157" i="56"/>
  <c r="F157" i="56"/>
  <c r="E156" i="56"/>
  <c r="F156" i="56"/>
  <c r="E155" i="56"/>
  <c r="F155" i="56"/>
  <c r="E154" i="56"/>
  <c r="F154" i="56"/>
  <c r="E153" i="56"/>
  <c r="F153" i="56"/>
  <c r="E152" i="56"/>
  <c r="F152" i="56"/>
  <c r="E151" i="56"/>
  <c r="F151" i="56"/>
  <c r="E150" i="56"/>
  <c r="F150" i="56"/>
  <c r="E149" i="56"/>
  <c r="F149" i="56"/>
  <c r="E148" i="56"/>
  <c r="F148" i="56"/>
  <c r="E147" i="56"/>
  <c r="F147" i="56"/>
  <c r="E146" i="56"/>
  <c r="F146" i="56"/>
  <c r="E145" i="56"/>
  <c r="F145" i="56"/>
  <c r="E144" i="56"/>
  <c r="F144" i="56"/>
  <c r="E143" i="56"/>
  <c r="F143" i="56"/>
  <c r="E142" i="56"/>
  <c r="F142" i="56"/>
  <c r="E141" i="56"/>
  <c r="F141" i="56"/>
  <c r="E140" i="56"/>
  <c r="F140" i="56"/>
  <c r="E139" i="56"/>
  <c r="F139" i="56"/>
  <c r="E138" i="56"/>
  <c r="F138" i="56"/>
  <c r="E137" i="56"/>
  <c r="F137" i="56"/>
  <c r="E136" i="56"/>
  <c r="F136" i="56"/>
  <c r="E135" i="56"/>
  <c r="F135" i="56"/>
  <c r="E134" i="56"/>
  <c r="F134" i="56"/>
  <c r="E133" i="56"/>
  <c r="F133" i="56"/>
  <c r="E132" i="56"/>
  <c r="F132" i="56"/>
  <c r="E131" i="56"/>
  <c r="F131" i="56"/>
  <c r="E130" i="56"/>
  <c r="F130" i="56"/>
  <c r="E129" i="56"/>
  <c r="F129" i="56"/>
  <c r="E128" i="56"/>
  <c r="F128" i="56"/>
  <c r="E127" i="56"/>
  <c r="F127" i="56"/>
  <c r="E126" i="56"/>
  <c r="F126" i="56"/>
  <c r="E125" i="56"/>
  <c r="F125" i="56"/>
  <c r="E124" i="56"/>
  <c r="F124" i="56"/>
  <c r="E123" i="56"/>
  <c r="F123" i="56"/>
  <c r="E122" i="56"/>
  <c r="F122" i="56"/>
  <c r="E121" i="56"/>
  <c r="F121" i="56"/>
  <c r="E120" i="56"/>
  <c r="F120" i="56"/>
  <c r="E119" i="56"/>
  <c r="F119" i="56"/>
  <c r="E118" i="56"/>
  <c r="F118" i="56"/>
  <c r="E117" i="56"/>
  <c r="F117" i="56"/>
  <c r="E116" i="56"/>
  <c r="F116" i="56"/>
  <c r="E115" i="56"/>
  <c r="F115" i="56"/>
  <c r="E114" i="56"/>
  <c r="F114" i="56"/>
  <c r="E113" i="56"/>
  <c r="F113" i="56"/>
  <c r="E112" i="56"/>
  <c r="F112" i="56"/>
  <c r="E111" i="56"/>
  <c r="F111" i="56"/>
  <c r="E110" i="56"/>
  <c r="F110" i="56"/>
  <c r="E109" i="56"/>
  <c r="F109" i="56"/>
  <c r="E108" i="56"/>
  <c r="F108" i="56"/>
  <c r="E107" i="56"/>
  <c r="F107" i="56"/>
  <c r="E106" i="56"/>
  <c r="F106" i="56"/>
  <c r="E105" i="56"/>
  <c r="F105" i="56"/>
  <c r="E104" i="56"/>
  <c r="F104" i="56"/>
  <c r="E103" i="56"/>
  <c r="F103" i="56"/>
  <c r="E102" i="56"/>
  <c r="F102" i="56"/>
  <c r="E101" i="56"/>
  <c r="F101" i="56"/>
  <c r="E100" i="56"/>
  <c r="F100" i="56"/>
  <c r="E99" i="56"/>
  <c r="F99" i="56"/>
  <c r="E98" i="56"/>
  <c r="F98" i="56"/>
  <c r="E97" i="56"/>
  <c r="F97" i="56"/>
  <c r="E96" i="56"/>
  <c r="F96" i="56"/>
  <c r="E95" i="56"/>
  <c r="F95" i="56"/>
  <c r="E94" i="56"/>
  <c r="F94" i="56"/>
  <c r="E93" i="56"/>
  <c r="F93" i="56"/>
  <c r="E92" i="56"/>
  <c r="F92" i="56"/>
  <c r="E91" i="56"/>
  <c r="F91" i="56"/>
  <c r="E90" i="56"/>
  <c r="F90" i="56"/>
  <c r="E89" i="56"/>
  <c r="F89" i="56"/>
  <c r="E88" i="56"/>
  <c r="F88" i="56"/>
  <c r="E87" i="56"/>
  <c r="F87" i="56"/>
  <c r="E86" i="56"/>
  <c r="F86" i="56"/>
  <c r="E85" i="56"/>
  <c r="F85" i="56"/>
  <c r="E84" i="56"/>
  <c r="F84" i="56"/>
  <c r="E83" i="56"/>
  <c r="F83" i="56"/>
  <c r="E82" i="56"/>
  <c r="F82" i="56"/>
  <c r="E81" i="56"/>
  <c r="F81" i="56"/>
  <c r="E80" i="56"/>
  <c r="F80" i="56"/>
  <c r="E79" i="56"/>
  <c r="F79" i="56"/>
  <c r="E78" i="56"/>
  <c r="F78" i="56"/>
  <c r="E77" i="56"/>
  <c r="F77" i="56"/>
  <c r="E76" i="56"/>
  <c r="F76" i="56"/>
  <c r="E75" i="56"/>
  <c r="F75" i="56"/>
  <c r="E74" i="56"/>
  <c r="F74" i="56"/>
  <c r="E73" i="56"/>
  <c r="F73" i="56"/>
  <c r="E72" i="56"/>
  <c r="F72" i="56"/>
  <c r="E71" i="56"/>
  <c r="F71" i="56"/>
  <c r="E70" i="56"/>
  <c r="F70" i="56"/>
  <c r="E69" i="56"/>
  <c r="F69" i="56"/>
  <c r="E68" i="56"/>
  <c r="F68" i="56"/>
  <c r="E67" i="56"/>
  <c r="F67" i="56"/>
  <c r="E66" i="56"/>
  <c r="F66" i="56"/>
  <c r="E65" i="56"/>
  <c r="F65" i="56"/>
  <c r="F64" i="56"/>
  <c r="E64" i="56"/>
  <c r="F63" i="56"/>
  <c r="E63" i="56"/>
  <c r="F62" i="56"/>
  <c r="E62" i="56"/>
  <c r="F61" i="56"/>
  <c r="E61" i="56"/>
  <c r="F60" i="56"/>
  <c r="E60" i="56"/>
  <c r="F59" i="56"/>
  <c r="E59" i="56"/>
  <c r="F58" i="56"/>
  <c r="E58" i="56"/>
  <c r="F57" i="56"/>
  <c r="E57" i="56"/>
  <c r="F56" i="56"/>
  <c r="E56" i="56"/>
  <c r="F55" i="56"/>
  <c r="E55" i="56"/>
  <c r="F54" i="56"/>
  <c r="E54" i="56"/>
  <c r="F53" i="56"/>
  <c r="E53" i="56"/>
  <c r="F52" i="56"/>
  <c r="E52" i="56"/>
  <c r="F51" i="56"/>
  <c r="E51" i="56"/>
  <c r="F50" i="56"/>
  <c r="E50" i="56"/>
  <c r="F49" i="56"/>
  <c r="E49" i="56"/>
  <c r="F48" i="56"/>
  <c r="E48" i="56"/>
  <c r="F47" i="56"/>
  <c r="E47" i="56"/>
  <c r="F46" i="56"/>
  <c r="E46" i="56"/>
  <c r="F45" i="56"/>
  <c r="E45" i="56"/>
  <c r="F44" i="56"/>
  <c r="E44" i="56"/>
  <c r="F43" i="56"/>
  <c r="E43" i="56"/>
  <c r="F42" i="56"/>
  <c r="E42" i="56"/>
  <c r="F41" i="56"/>
  <c r="E41" i="56"/>
  <c r="F40" i="56"/>
  <c r="E40" i="56"/>
  <c r="F39" i="56"/>
  <c r="E39" i="56"/>
  <c r="F38" i="56"/>
  <c r="E38" i="56"/>
  <c r="F37" i="56"/>
  <c r="E37" i="56"/>
  <c r="F36" i="56"/>
  <c r="E36" i="56"/>
  <c r="F35" i="56"/>
  <c r="E35" i="56"/>
  <c r="F34" i="56"/>
  <c r="E34" i="56"/>
  <c r="E33" i="56"/>
  <c r="F33" i="56"/>
  <c r="E32" i="56"/>
  <c r="F32" i="56"/>
  <c r="E31" i="56"/>
  <c r="F31" i="56"/>
  <c r="E30" i="56"/>
  <c r="F30" i="56"/>
  <c r="E29" i="56"/>
  <c r="F29" i="56"/>
  <c r="E28" i="56"/>
  <c r="F28" i="56"/>
  <c r="E27" i="56"/>
  <c r="F27" i="56"/>
  <c r="E26" i="56"/>
  <c r="F26" i="56"/>
  <c r="E25" i="56"/>
  <c r="F25" i="56"/>
  <c r="E24" i="56"/>
  <c r="F24" i="56"/>
  <c r="E23" i="56"/>
  <c r="F23" i="56"/>
  <c r="E22" i="56"/>
  <c r="F22" i="56"/>
  <c r="E21" i="56"/>
  <c r="F21" i="56"/>
  <c r="E20" i="56"/>
  <c r="F20" i="56"/>
  <c r="E19" i="56"/>
  <c r="F19" i="56"/>
  <c r="E18" i="56"/>
  <c r="F18" i="56"/>
  <c r="E17" i="56"/>
  <c r="F17" i="56"/>
  <c r="E16" i="56"/>
  <c r="F16" i="56"/>
  <c r="E15" i="56"/>
  <c r="F15" i="56"/>
  <c r="E14" i="56"/>
  <c r="F14" i="56"/>
  <c r="E13" i="56"/>
  <c r="F13" i="56"/>
  <c r="E12" i="56"/>
  <c r="F12" i="56"/>
  <c r="E11" i="56"/>
  <c r="F11" i="56"/>
  <c r="E10" i="56"/>
  <c r="F10" i="56"/>
  <c r="E9" i="56"/>
  <c r="F9" i="56"/>
  <c r="E8" i="56"/>
  <c r="F8" i="56"/>
  <c r="E7" i="56"/>
  <c r="F7" i="56"/>
  <c r="E6" i="56"/>
  <c r="F6" i="56"/>
  <c r="E5" i="56"/>
  <c r="F5" i="56"/>
  <c r="E4" i="56"/>
  <c r="F4" i="56"/>
  <c r="E3" i="56"/>
  <c r="F3" i="56"/>
  <c r="E2" i="56"/>
  <c r="F2" i="56"/>
  <c r="B39" i="50"/>
  <c r="B38" i="50"/>
  <c r="B37" i="50"/>
  <c r="B36" i="50"/>
  <c r="B35" i="50"/>
  <c r="B34" i="50"/>
  <c r="B33" i="50"/>
  <c r="B32" i="50"/>
  <c r="B31" i="50"/>
  <c r="B30" i="50"/>
  <c r="B29" i="50"/>
  <c r="B28" i="50"/>
  <c r="B27" i="50"/>
  <c r="B26" i="50"/>
  <c r="B25" i="50"/>
  <c r="B24" i="50"/>
  <c r="B23" i="50"/>
  <c r="B22" i="50"/>
  <c r="B21" i="50"/>
  <c r="B20" i="50"/>
  <c r="B19" i="50"/>
  <c r="B18" i="50"/>
  <c r="B17" i="50"/>
  <c r="B16" i="50"/>
  <c r="B15" i="50"/>
  <c r="B14" i="50"/>
  <c r="B13" i="50"/>
  <c r="B12" i="50"/>
  <c r="B11" i="50"/>
  <c r="B10" i="50"/>
  <c r="B9" i="50"/>
  <c r="B8" i="50"/>
  <c r="B7" i="50"/>
  <c r="B6" i="50"/>
  <c r="B5" i="50"/>
  <c r="B4" i="50"/>
  <c r="B3" i="50"/>
  <c r="B2" i="50"/>
  <c r="B196" i="37"/>
  <c r="B195" i="37"/>
  <c r="B194" i="37"/>
  <c r="B193" i="37"/>
  <c r="B192" i="37"/>
  <c r="B191" i="37"/>
  <c r="B190" i="37"/>
  <c r="B189" i="37"/>
  <c r="B188" i="37"/>
  <c r="B187" i="37"/>
  <c r="B186" i="37"/>
  <c r="B185" i="37"/>
  <c r="B184" i="37"/>
  <c r="B183" i="37"/>
  <c r="B182" i="37"/>
  <c r="B181" i="37"/>
  <c r="B180" i="37"/>
  <c r="B179" i="37"/>
  <c r="B178" i="37"/>
  <c r="B177" i="37"/>
  <c r="B176" i="37"/>
  <c r="B175" i="37"/>
  <c r="B174" i="37"/>
  <c r="B173" i="37"/>
  <c r="B172" i="37"/>
  <c r="B171" i="37"/>
  <c r="B170" i="37"/>
  <c r="B169" i="37"/>
  <c r="B168" i="37"/>
  <c r="B167" i="37"/>
  <c r="B166" i="37"/>
  <c r="B165" i="37"/>
  <c r="B164" i="37"/>
  <c r="B163" i="37"/>
  <c r="B162" i="37"/>
  <c r="B161" i="37"/>
  <c r="B160" i="37"/>
  <c r="B159" i="37"/>
  <c r="B158" i="37"/>
  <c r="B157" i="37"/>
  <c r="B156" i="37"/>
  <c r="B155" i="37"/>
  <c r="B154" i="37"/>
  <c r="B153" i="37"/>
  <c r="B152" i="37"/>
  <c r="B151" i="37"/>
  <c r="B150" i="37"/>
  <c r="B149" i="37"/>
  <c r="B148" i="37"/>
  <c r="B147" i="37"/>
  <c r="B146" i="37"/>
  <c r="B145" i="37"/>
  <c r="B144" i="37"/>
  <c r="B143" i="37"/>
  <c r="B142" i="37"/>
  <c r="B141" i="37"/>
  <c r="B140" i="37"/>
  <c r="B139" i="37"/>
  <c r="B138" i="37"/>
  <c r="B137" i="37"/>
  <c r="B136" i="37"/>
  <c r="B135" i="37"/>
  <c r="B134" i="37"/>
  <c r="B133" i="37"/>
  <c r="B132" i="37"/>
  <c r="B131" i="37"/>
  <c r="B130" i="37"/>
  <c r="B129" i="37"/>
  <c r="B128" i="37"/>
  <c r="B127" i="37"/>
  <c r="B126" i="37"/>
  <c r="B125" i="37"/>
  <c r="B124" i="37"/>
  <c r="B123" i="37"/>
  <c r="B122" i="37"/>
  <c r="B121" i="37"/>
  <c r="B120" i="37"/>
  <c r="B119" i="37"/>
  <c r="B118" i="37"/>
  <c r="B117" i="37"/>
  <c r="B116" i="37"/>
  <c r="B115" i="37"/>
  <c r="B114" i="37"/>
  <c r="B113" i="37"/>
  <c r="B112" i="37"/>
  <c r="B111" i="37"/>
  <c r="B110" i="37"/>
  <c r="B109" i="37"/>
  <c r="B108" i="37"/>
  <c r="B107" i="37"/>
  <c r="B106" i="37"/>
  <c r="B105" i="37"/>
  <c r="B104" i="37"/>
  <c r="B103" i="37"/>
  <c r="B102" i="37"/>
  <c r="B101" i="37"/>
  <c r="B100" i="37"/>
  <c r="B99" i="37"/>
  <c r="B98" i="37"/>
  <c r="B97" i="37"/>
  <c r="B96" i="37"/>
  <c r="B95" i="37"/>
  <c r="B94" i="37"/>
  <c r="B93" i="37"/>
  <c r="B92" i="37"/>
  <c r="B91" i="37"/>
  <c r="B90" i="37"/>
  <c r="B89" i="37"/>
  <c r="B88" i="37"/>
  <c r="B87" i="37"/>
  <c r="B86" i="37"/>
  <c r="B85" i="37"/>
  <c r="B84" i="37"/>
  <c r="B83" i="37"/>
  <c r="B82" i="37"/>
  <c r="B81" i="37"/>
  <c r="B80" i="37"/>
  <c r="B79" i="37"/>
  <c r="B78" i="37"/>
  <c r="B77" i="37"/>
  <c r="B76" i="37"/>
  <c r="B75" i="37"/>
  <c r="B74" i="37"/>
  <c r="B73" i="37"/>
  <c r="B72" i="37"/>
  <c r="B71" i="37"/>
  <c r="B70" i="37"/>
  <c r="B69" i="37"/>
  <c r="B68" i="37"/>
  <c r="B67" i="37"/>
  <c r="B66" i="37"/>
  <c r="B65" i="37"/>
  <c r="B64" i="37"/>
  <c r="B63" i="37"/>
  <c r="B62" i="37"/>
  <c r="B61" i="37"/>
  <c r="B60" i="37"/>
  <c r="B59" i="37"/>
  <c r="B58" i="37"/>
  <c r="B57" i="37"/>
  <c r="B56" i="37"/>
  <c r="B55" i="37"/>
  <c r="B54" i="37"/>
  <c r="B53" i="37"/>
  <c r="B52" i="37"/>
  <c r="B51" i="37"/>
  <c r="B50" i="37"/>
  <c r="B49" i="37"/>
  <c r="B48" i="37"/>
  <c r="B47" i="37"/>
  <c r="B46" i="37"/>
  <c r="B45" i="37"/>
  <c r="B44" i="37"/>
  <c r="B43" i="37"/>
  <c r="B42" i="37"/>
  <c r="B41" i="37"/>
  <c r="B40" i="37"/>
  <c r="B39" i="37"/>
  <c r="B38" i="37"/>
  <c r="B37" i="37"/>
  <c r="B36" i="37"/>
  <c r="B35" i="37"/>
  <c r="B34" i="37"/>
  <c r="B33" i="37"/>
  <c r="B32" i="37"/>
  <c r="B31" i="37"/>
  <c r="B30" i="37"/>
  <c r="B29" i="37"/>
  <c r="B28" i="37"/>
  <c r="B27" i="37"/>
  <c r="B26" i="37"/>
  <c r="B25" i="37"/>
  <c r="B24" i="37"/>
  <c r="B23" i="37"/>
  <c r="B22" i="37"/>
  <c r="B21" i="37"/>
  <c r="B20" i="37"/>
  <c r="B19" i="37"/>
  <c r="B18" i="37"/>
  <c r="B17" i="37"/>
  <c r="B16" i="37"/>
  <c r="B15" i="37"/>
  <c r="B14" i="37"/>
  <c r="B13" i="37"/>
  <c r="B12" i="37"/>
  <c r="B11" i="37"/>
  <c r="B10" i="37"/>
  <c r="B9" i="37"/>
  <c r="B8" i="37"/>
  <c r="B7" i="37"/>
  <c r="B6" i="37"/>
  <c r="B5" i="37"/>
  <c r="B4" i="37"/>
  <c r="B3" i="37"/>
  <c r="B2" i="37"/>
  <c r="O27" i="17"/>
  <c r="N31" i="2"/>
  <c r="O30" i="2"/>
  <c r="N30" i="2"/>
  <c r="O29" i="2"/>
  <c r="N29" i="2"/>
  <c r="N23" i="2"/>
  <c r="N22" i="2"/>
  <c r="N25" i="2" l="1"/>
  <c r="N26" i="2"/>
  <c r="M2" i="40"/>
  <c r="M65" i="40"/>
  <c r="M69" i="40"/>
  <c r="M77" i="40"/>
  <c r="M81" i="40"/>
  <c r="M89" i="40"/>
  <c r="M97" i="40"/>
  <c r="M105" i="40"/>
  <c r="M113" i="40"/>
  <c r="M121" i="40"/>
  <c r="M137" i="40"/>
  <c r="M141" i="40"/>
  <c r="M145" i="40"/>
  <c r="M149" i="40"/>
  <c r="M153" i="40"/>
  <c r="M157" i="40"/>
  <c r="M161" i="40"/>
  <c r="M165" i="40"/>
  <c r="M169" i="40"/>
  <c r="M173" i="40"/>
  <c r="M177" i="40"/>
  <c r="M181" i="40"/>
  <c r="M185" i="40"/>
  <c r="M189" i="40"/>
  <c r="M193" i="40"/>
  <c r="M197" i="40"/>
  <c r="M201" i="40"/>
  <c r="M205" i="40"/>
  <c r="M209" i="40"/>
  <c r="M213" i="40"/>
  <c r="M217" i="40"/>
  <c r="M221" i="40"/>
  <c r="M225" i="40"/>
  <c r="M229" i="40"/>
  <c r="M233" i="40"/>
  <c r="M237" i="40"/>
  <c r="M241" i="40"/>
  <c r="M245" i="40"/>
  <c r="M249" i="40"/>
  <c r="M253" i="40"/>
  <c r="M257" i="40"/>
  <c r="M261" i="40"/>
  <c r="M265" i="40"/>
  <c r="M269" i="40"/>
  <c r="M273" i="40"/>
  <c r="M277" i="40"/>
  <c r="M281" i="40"/>
  <c r="M285" i="40"/>
  <c r="M289" i="40"/>
  <c r="M293" i="40"/>
  <c r="M297" i="40"/>
  <c r="M302" i="40"/>
  <c r="M306" i="40"/>
  <c r="M310" i="40"/>
  <c r="M314" i="40"/>
  <c r="M318" i="40"/>
  <c r="M322" i="40"/>
  <c r="M326" i="40"/>
  <c r="M330" i="40"/>
  <c r="M334" i="40"/>
  <c r="M338" i="40"/>
  <c r="M342" i="40"/>
  <c r="M346" i="40"/>
  <c r="M350" i="40"/>
  <c r="M354" i="40"/>
  <c r="M358" i="40"/>
  <c r="M362" i="40"/>
  <c r="M366" i="40"/>
  <c r="M370" i="40"/>
  <c r="M374" i="40"/>
  <c r="M378" i="40"/>
  <c r="M382" i="40"/>
  <c r="M386" i="40"/>
  <c r="M390" i="40"/>
  <c r="M394" i="40"/>
  <c r="M398" i="40"/>
  <c r="M402" i="40"/>
  <c r="M406" i="40"/>
  <c r="M410" i="40"/>
  <c r="M414" i="40"/>
  <c r="M418" i="40"/>
  <c r="M422" i="40"/>
  <c r="M426" i="40"/>
  <c r="M430" i="40"/>
  <c r="M434" i="40"/>
  <c r="M438" i="40"/>
  <c r="M442" i="40"/>
  <c r="M446" i="40"/>
  <c r="M450" i="40"/>
  <c r="M454" i="40"/>
  <c r="M458" i="40"/>
  <c r="M462" i="40"/>
  <c r="M466" i="40"/>
  <c r="M470" i="40"/>
  <c r="M474" i="40"/>
  <c r="M478" i="40"/>
  <c r="M482" i="40"/>
  <c r="M486" i="40"/>
  <c r="M490" i="40"/>
  <c r="M494" i="40"/>
  <c r="M498" i="40"/>
  <c r="M502" i="40"/>
  <c r="M506" i="40"/>
  <c r="M510" i="40"/>
  <c r="M514" i="40"/>
  <c r="M518" i="40"/>
  <c r="M522" i="40"/>
  <c r="M526" i="40"/>
  <c r="M530" i="40"/>
  <c r="M534" i="40"/>
  <c r="M538" i="40"/>
  <c r="M542" i="40"/>
  <c r="M546" i="40"/>
  <c r="M550" i="40"/>
  <c r="M554" i="40"/>
  <c r="M558" i="40"/>
  <c r="M562" i="40"/>
  <c r="M566" i="40"/>
  <c r="M570" i="40"/>
  <c r="M574" i="40"/>
  <c r="M578" i="40"/>
  <c r="M582" i="40"/>
  <c r="M586" i="40"/>
  <c r="M590" i="40"/>
  <c r="M594" i="40"/>
  <c r="M598" i="40"/>
  <c r="M602" i="40"/>
  <c r="M606" i="40"/>
  <c r="M610" i="40"/>
  <c r="M614" i="40"/>
  <c r="M618" i="40"/>
  <c r="M622" i="40"/>
  <c r="M626" i="40"/>
  <c r="M630" i="40"/>
  <c r="M634" i="40"/>
  <c r="M638" i="40"/>
  <c r="M642" i="40"/>
  <c r="M646" i="40"/>
  <c r="M650" i="40"/>
  <c r="M654" i="40"/>
  <c r="M658" i="40"/>
  <c r="M662" i="40"/>
  <c r="M666" i="40"/>
  <c r="M670" i="40"/>
  <c r="M674" i="40"/>
  <c r="M678" i="40"/>
  <c r="M682" i="40"/>
  <c r="M686" i="40"/>
  <c r="M690" i="40"/>
  <c r="M694" i="40"/>
  <c r="M698" i="40"/>
  <c r="M702" i="40"/>
  <c r="M706" i="40"/>
  <c r="M710" i="40"/>
  <c r="M714" i="40"/>
  <c r="M718" i="40"/>
  <c r="M722" i="40"/>
  <c r="M726" i="40"/>
  <c r="M730" i="40"/>
  <c r="M734" i="40"/>
  <c r="M738" i="40"/>
  <c r="M742" i="40"/>
  <c r="M746" i="40"/>
  <c r="M750" i="40"/>
  <c r="M754" i="40"/>
  <c r="M758" i="40"/>
  <c r="M762" i="40"/>
  <c r="M766" i="40"/>
  <c r="M770" i="40"/>
  <c r="M774" i="40"/>
  <c r="M778" i="40"/>
  <c r="M782" i="40"/>
  <c r="M786" i="40"/>
  <c r="M790" i="40"/>
  <c r="M794" i="40"/>
  <c r="M798" i="40"/>
  <c r="M802" i="40"/>
  <c r="M806" i="40"/>
  <c r="M810" i="40"/>
  <c r="M814" i="40"/>
  <c r="M818" i="40"/>
  <c r="M822" i="40"/>
  <c r="M826" i="40"/>
  <c r="M830" i="40"/>
  <c r="M834" i="40"/>
  <c r="M838" i="40"/>
  <c r="M842" i="40"/>
  <c r="M846" i="40"/>
  <c r="M850" i="40"/>
  <c r="M854" i="40"/>
  <c r="M858" i="40"/>
  <c r="M862" i="40"/>
  <c r="M866" i="40"/>
  <c r="M870" i="40"/>
  <c r="M874" i="40"/>
  <c r="M878" i="40"/>
  <c r="M882" i="40"/>
  <c r="M886" i="40"/>
  <c r="M890" i="40"/>
  <c r="M894" i="40"/>
  <c r="M898" i="40"/>
  <c r="M902" i="40"/>
  <c r="M906" i="40"/>
  <c r="M910" i="40"/>
  <c r="M914" i="40"/>
  <c r="M918" i="40"/>
  <c r="M922" i="40"/>
  <c r="M926" i="40"/>
  <c r="M930" i="40"/>
  <c r="M934" i="40"/>
  <c r="M938" i="40"/>
  <c r="M942" i="40"/>
  <c r="M946" i="40"/>
  <c r="M950" i="40"/>
  <c r="M954" i="40"/>
  <c r="M958" i="40"/>
  <c r="M962" i="40"/>
  <c r="M966" i="40"/>
  <c r="M970" i="40"/>
  <c r="M974" i="40"/>
  <c r="M978" i="40"/>
  <c r="M982" i="40"/>
  <c r="M986" i="40"/>
  <c r="M990" i="40"/>
  <c r="M994" i="40"/>
  <c r="M998" i="40"/>
  <c r="M1002" i="40"/>
  <c r="M1006" i="40"/>
  <c r="M1010" i="40"/>
  <c r="M1014" i="40"/>
  <c r="M1018" i="40"/>
  <c r="M1022" i="40"/>
  <c r="M1026" i="40"/>
  <c r="M1030" i="40"/>
  <c r="M1034" i="40"/>
  <c r="M1038" i="40"/>
  <c r="M1042" i="40"/>
  <c r="M1046" i="40"/>
  <c r="M1050" i="40"/>
  <c r="M1054" i="40"/>
  <c r="M1058" i="40"/>
  <c r="M1062" i="40"/>
  <c r="M1066" i="40"/>
  <c r="M1070" i="40"/>
  <c r="M1074" i="40"/>
  <c r="M1078" i="40"/>
  <c r="M1082" i="40"/>
  <c r="M1086" i="40"/>
  <c r="M1090" i="40"/>
  <c r="M1094" i="40"/>
  <c r="M1098" i="40"/>
  <c r="M1102" i="40"/>
  <c r="M1106" i="40"/>
  <c r="M1110" i="40"/>
  <c r="M1114" i="40"/>
  <c r="M1118" i="40"/>
  <c r="M1122" i="40"/>
  <c r="M1126" i="40"/>
  <c r="M1130" i="40"/>
  <c r="M1134" i="40"/>
  <c r="M1138" i="40"/>
  <c r="M1142" i="40"/>
  <c r="M1146" i="40"/>
  <c r="M1150" i="40"/>
  <c r="M57" i="40"/>
  <c r="M61" i="40"/>
  <c r="M85" i="40"/>
  <c r="M93" i="40"/>
  <c r="M101" i="40"/>
  <c r="M109" i="40"/>
  <c r="M117" i="40"/>
  <c r="M125" i="40"/>
  <c r="M133" i="40"/>
  <c r="M12" i="40"/>
  <c r="M20" i="40"/>
  <c r="M24" i="40"/>
  <c r="M28" i="40"/>
  <c r="M32" i="40"/>
  <c r="M36" i="40"/>
  <c r="M40" i="40"/>
  <c r="M44" i="40"/>
  <c r="M48" i="40"/>
  <c r="M52" i="40"/>
  <c r="M56" i="40"/>
  <c r="M60" i="40"/>
  <c r="M64" i="40"/>
  <c r="M68" i="40"/>
  <c r="M72" i="40"/>
  <c r="M76" i="40"/>
  <c r="M80" i="40"/>
  <c r="M84" i="40"/>
  <c r="M88" i="40"/>
  <c r="M92" i="40"/>
  <c r="M96" i="40"/>
  <c r="M100" i="40"/>
  <c r="M104" i="40"/>
  <c r="M108" i="40"/>
  <c r="M112" i="40"/>
  <c r="M116" i="40"/>
  <c r="M120" i="40"/>
  <c r="M124" i="40"/>
  <c r="M128" i="40"/>
  <c r="M132" i="40"/>
  <c r="M136" i="40"/>
  <c r="M140" i="40"/>
  <c r="M144" i="40"/>
  <c r="M148" i="40"/>
  <c r="M152" i="40"/>
  <c r="M156" i="40"/>
  <c r="M160" i="40"/>
  <c r="M164" i="40"/>
  <c r="M168" i="40"/>
  <c r="M172" i="40"/>
  <c r="M176" i="40"/>
  <c r="M180" i="40"/>
  <c r="M184" i="40"/>
  <c r="M188" i="40"/>
  <c r="M192" i="40"/>
  <c r="M196" i="40"/>
  <c r="M200" i="40"/>
  <c r="M204" i="40"/>
  <c r="M208" i="40"/>
  <c r="M212" i="40"/>
  <c r="M216" i="40"/>
  <c r="M220" i="40"/>
  <c r="M224" i="40"/>
  <c r="M228" i="40"/>
  <c r="M232" i="40"/>
  <c r="M236" i="40"/>
  <c r="M240" i="40"/>
  <c r="M244" i="40"/>
  <c r="M248" i="40"/>
  <c r="M252" i="40"/>
  <c r="M256" i="40"/>
  <c r="M260" i="40"/>
  <c r="M264" i="40"/>
  <c r="M268" i="40"/>
  <c r="M272" i="40"/>
  <c r="M276" i="40"/>
  <c r="M280" i="40"/>
  <c r="M284" i="40"/>
  <c r="M288" i="40"/>
  <c r="M292" i="40"/>
  <c r="M296" i="40"/>
  <c r="M301" i="40"/>
  <c r="M305" i="40"/>
  <c r="M309" i="40"/>
  <c r="M313" i="40"/>
  <c r="M317" i="40"/>
  <c r="M321" i="40"/>
  <c r="M325" i="40"/>
  <c r="M329" i="40"/>
  <c r="M333" i="40"/>
  <c r="M337" i="40"/>
  <c r="M341" i="40"/>
  <c r="M345" i="40"/>
  <c r="M349" i="40"/>
  <c r="M353" i="40"/>
  <c r="M357" i="40"/>
  <c r="M361" i="40"/>
  <c r="M365" i="40"/>
  <c r="M369" i="40"/>
  <c r="M373" i="40"/>
  <c r="M377" i="40"/>
  <c r="M381" i="40"/>
  <c r="M385" i="40"/>
  <c r="M389" i="40"/>
  <c r="M393" i="40"/>
  <c r="M397" i="40"/>
  <c r="M401" i="40"/>
  <c r="M405" i="40"/>
  <c r="M409" i="40"/>
  <c r="M413" i="40"/>
  <c r="M417" i="40"/>
  <c r="M421" i="40"/>
  <c r="M425" i="40"/>
  <c r="M429" i="40"/>
  <c r="M433" i="40"/>
  <c r="M437" i="40"/>
  <c r="M441" i="40"/>
  <c r="M445" i="40"/>
  <c r="M449" i="40"/>
  <c r="M453" i="40"/>
  <c r="M457" i="40"/>
  <c r="M461" i="40"/>
  <c r="M465" i="40"/>
  <c r="M469" i="40"/>
  <c r="M473" i="40"/>
  <c r="M477" i="40"/>
  <c r="M481" i="40"/>
  <c r="M485" i="40"/>
  <c r="M489" i="40"/>
  <c r="M493" i="40"/>
  <c r="M497" i="40"/>
  <c r="M501" i="40"/>
  <c r="M505" i="40"/>
  <c r="M509" i="40"/>
  <c r="M513" i="40"/>
  <c r="M517" i="40"/>
  <c r="M521" i="40"/>
  <c r="M525" i="40"/>
  <c r="M529" i="40"/>
  <c r="M533" i="40"/>
  <c r="M537" i="40"/>
  <c r="M541" i="40"/>
  <c r="M545" i="40"/>
  <c r="M549" i="40"/>
  <c r="M553" i="40"/>
  <c r="M557" i="40"/>
  <c r="M561" i="40"/>
  <c r="M565" i="40"/>
  <c r="M569" i="40"/>
  <c r="M573" i="40"/>
  <c r="M577" i="40"/>
  <c r="M581" i="40"/>
  <c r="M585" i="40"/>
  <c r="M589" i="40"/>
  <c r="M593" i="40"/>
  <c r="M597" i="40"/>
  <c r="M601" i="40"/>
  <c r="M605" i="40"/>
  <c r="M609" i="40"/>
  <c r="M613" i="40"/>
  <c r="M617" i="40"/>
  <c r="M621" i="40"/>
  <c r="M625" i="40"/>
  <c r="M629" i="40"/>
  <c r="M633" i="40"/>
  <c r="M637" i="40"/>
  <c r="M641" i="40"/>
  <c r="M645" i="40"/>
  <c r="M649" i="40"/>
  <c r="M653" i="40"/>
  <c r="M657" i="40"/>
  <c r="M661" i="40"/>
  <c r="M665" i="40"/>
  <c r="M669" i="40"/>
  <c r="M673" i="40"/>
  <c r="M677" i="40"/>
  <c r="M681" i="40"/>
  <c r="M685" i="40"/>
  <c r="M689" i="40"/>
  <c r="M693" i="40"/>
  <c r="M697" i="40"/>
  <c r="M701" i="40"/>
  <c r="M705" i="40"/>
  <c r="M709" i="40"/>
  <c r="M713" i="40"/>
  <c r="M717" i="40"/>
  <c r="M721" i="40"/>
  <c r="M725" i="40"/>
  <c r="M729" i="40"/>
  <c r="M733" i="40"/>
  <c r="M737" i="40"/>
  <c r="M741" i="40"/>
  <c r="M745" i="40"/>
  <c r="M749" i="40"/>
  <c r="M753" i="40"/>
  <c r="M757" i="40"/>
  <c r="M761" i="40"/>
  <c r="M765" i="40"/>
  <c r="M769" i="40"/>
  <c r="M773" i="40"/>
  <c r="M777" i="40"/>
  <c r="M781" i="40"/>
  <c r="M785" i="40"/>
  <c r="M789" i="40"/>
  <c r="M793" i="40"/>
  <c r="M797" i="40"/>
  <c r="M801" i="40"/>
  <c r="M805" i="40"/>
  <c r="M809" i="40"/>
  <c r="M813" i="40"/>
  <c r="M817" i="40"/>
  <c r="M821" i="40"/>
  <c r="M825" i="40"/>
  <c r="M829" i="40"/>
  <c r="M833" i="40"/>
  <c r="M837" i="40"/>
  <c r="M841" i="40"/>
  <c r="M845" i="40"/>
  <c r="M849" i="40"/>
  <c r="M853" i="40"/>
  <c r="M857" i="40"/>
  <c r="M861" i="40"/>
  <c r="M865" i="40"/>
  <c r="M869" i="40"/>
  <c r="M873" i="40"/>
  <c r="M877" i="40"/>
  <c r="M881" i="40"/>
  <c r="M885" i="40"/>
  <c r="M889" i="40"/>
  <c r="M893" i="40"/>
  <c r="M897" i="40"/>
  <c r="M901" i="40"/>
  <c r="M905" i="40"/>
  <c r="M909" i="40"/>
  <c r="M913" i="40"/>
  <c r="M917" i="40"/>
  <c r="M921" i="40"/>
  <c r="M925" i="40"/>
  <c r="M929" i="40"/>
  <c r="M933" i="40"/>
  <c r="M937" i="40"/>
  <c r="M941" i="40"/>
  <c r="M945" i="40"/>
  <c r="M949" i="40"/>
  <c r="M953" i="40"/>
  <c r="M957" i="40"/>
  <c r="M961" i="40"/>
  <c r="M965" i="40"/>
  <c r="M969" i="40"/>
  <c r="M973" i="40"/>
  <c r="M977" i="40"/>
  <c r="M981" i="40"/>
  <c r="M985" i="40"/>
  <c r="M989" i="40"/>
  <c r="M993" i="40"/>
  <c r="M997" i="40"/>
  <c r="M1001" i="40"/>
  <c r="M1005" i="40"/>
  <c r="M1009" i="40"/>
  <c r="M1013" i="40"/>
  <c r="M1017" i="40"/>
  <c r="M1021" i="40"/>
  <c r="M1025" i="40"/>
  <c r="M1029" i="40"/>
  <c r="M1033" i="40"/>
  <c r="M1037" i="40"/>
  <c r="M1041" i="40"/>
  <c r="M1045" i="40"/>
  <c r="M1049" i="40"/>
  <c r="M1053" i="40"/>
  <c r="M1057" i="40"/>
  <c r="M1061" i="40"/>
  <c r="M1065" i="40"/>
  <c r="M1069" i="40"/>
  <c r="M1073" i="40"/>
  <c r="M1077" i="40"/>
  <c r="M1081" i="40"/>
  <c r="M1085" i="40"/>
  <c r="M1089" i="40"/>
  <c r="M1093" i="40"/>
  <c r="M1097" i="40"/>
  <c r="M1101" i="40"/>
  <c r="M1105" i="40"/>
  <c r="M1109" i="40"/>
  <c r="M1113" i="40"/>
  <c r="M1117" i="40"/>
  <c r="M1121" i="40"/>
  <c r="M1125" i="40"/>
  <c r="M1129" i="40"/>
  <c r="M1133" i="40"/>
  <c r="M1137" i="40"/>
  <c r="M1141" i="40"/>
  <c r="M1145" i="40"/>
  <c r="M1149" i="40"/>
  <c r="M1153" i="40"/>
  <c r="M9" i="40"/>
  <c r="M17" i="40"/>
  <c r="M25" i="40"/>
  <c r="M33" i="40"/>
  <c r="N27" i="2"/>
  <c r="M41" i="40"/>
  <c r="M49" i="40"/>
  <c r="M129" i="40"/>
  <c r="M8" i="40"/>
  <c r="M16" i="40"/>
  <c r="M3" i="40"/>
  <c r="M7" i="40"/>
  <c r="M11" i="40"/>
  <c r="M15" i="40"/>
  <c r="M19" i="40"/>
  <c r="M23" i="40"/>
  <c r="M27" i="40"/>
  <c r="M31" i="40"/>
  <c r="M35" i="40"/>
  <c r="M39" i="40"/>
  <c r="M43" i="40"/>
  <c r="M47" i="40"/>
  <c r="M51" i="40"/>
  <c r="M55" i="40"/>
  <c r="M59" i="40"/>
  <c r="M63" i="40"/>
  <c r="M67" i="40"/>
  <c r="M71" i="40"/>
  <c r="M75" i="40"/>
  <c r="M79" i="40"/>
  <c r="M83" i="40"/>
  <c r="M87" i="40"/>
  <c r="M91" i="40"/>
  <c r="M95" i="40"/>
  <c r="M99" i="40"/>
  <c r="M103" i="40"/>
  <c r="M107" i="40"/>
  <c r="M111" i="40"/>
  <c r="M115" i="40"/>
  <c r="M119" i="40"/>
  <c r="M123" i="40"/>
  <c r="M127" i="40"/>
  <c r="M131" i="40"/>
  <c r="M135" i="40"/>
  <c r="M139" i="40"/>
  <c r="M143" i="40"/>
  <c r="M147" i="40"/>
  <c r="M151" i="40"/>
  <c r="M155" i="40"/>
  <c r="M159" i="40"/>
  <c r="M163" i="40"/>
  <c r="M167" i="40"/>
  <c r="M171" i="40"/>
  <c r="M175" i="40"/>
  <c r="M179" i="40"/>
  <c r="M183" i="40"/>
  <c r="M187" i="40"/>
  <c r="M191" i="40"/>
  <c r="M195" i="40"/>
  <c r="M199" i="40"/>
  <c r="M203" i="40"/>
  <c r="M207" i="40"/>
  <c r="M211" i="40"/>
  <c r="M215" i="40"/>
  <c r="M219" i="40"/>
  <c r="M223" i="40"/>
  <c r="M227" i="40"/>
  <c r="M231" i="40"/>
  <c r="M235" i="40"/>
  <c r="M239" i="40"/>
  <c r="M243" i="40"/>
  <c r="M247" i="40"/>
  <c r="M251" i="40"/>
  <c r="M255" i="40"/>
  <c r="M259" i="40"/>
  <c r="M263" i="40"/>
  <c r="M267" i="40"/>
  <c r="M271" i="40"/>
  <c r="M275" i="40"/>
  <c r="M279" i="40"/>
  <c r="M283" i="40"/>
  <c r="M287" i="40"/>
  <c r="M291" i="40"/>
  <c r="M295" i="40"/>
  <c r="M299" i="40"/>
  <c r="M304" i="40"/>
  <c r="M308" i="40"/>
  <c r="M312" i="40"/>
  <c r="M316" i="40"/>
  <c r="M320" i="40"/>
  <c r="M324" i="40"/>
  <c r="M328" i="40"/>
  <c r="M332" i="40"/>
  <c r="M336" i="40"/>
  <c r="M340" i="40"/>
  <c r="M344" i="40"/>
  <c r="M348" i="40"/>
  <c r="M352" i="40"/>
  <c r="M356" i="40"/>
  <c r="M360" i="40"/>
  <c r="M364" i="40"/>
  <c r="M368" i="40"/>
  <c r="M372" i="40"/>
  <c r="M376" i="40"/>
  <c r="M380" i="40"/>
  <c r="M384" i="40"/>
  <c r="M388" i="40"/>
  <c r="M392" i="40"/>
  <c r="M396" i="40"/>
  <c r="M400" i="40"/>
  <c r="M404" i="40"/>
  <c r="M408" i="40"/>
  <c r="M412" i="40"/>
  <c r="M416" i="40"/>
  <c r="M420" i="40"/>
  <c r="M424" i="40"/>
  <c r="M428" i="40"/>
  <c r="M432" i="40"/>
  <c r="M436" i="40"/>
  <c r="M440" i="40"/>
  <c r="M444" i="40"/>
  <c r="M448" i="40"/>
  <c r="M452" i="40"/>
  <c r="M456" i="40"/>
  <c r="M460" i="40"/>
  <c r="M464" i="40"/>
  <c r="M468" i="40"/>
  <c r="M472" i="40"/>
  <c r="M476" i="40"/>
  <c r="M480" i="40"/>
  <c r="M484" i="40"/>
  <c r="M488" i="40"/>
  <c r="M492" i="40"/>
  <c r="M496" i="40"/>
  <c r="M500" i="40"/>
  <c r="M504" i="40"/>
  <c r="M508" i="40"/>
  <c r="M512" i="40"/>
  <c r="M516" i="40"/>
  <c r="M520" i="40"/>
  <c r="M524" i="40"/>
  <c r="M528" i="40"/>
  <c r="M532" i="40"/>
  <c r="M536" i="40"/>
  <c r="M540" i="40"/>
  <c r="M544" i="40"/>
  <c r="M548" i="40"/>
  <c r="M552" i="40"/>
  <c r="M556" i="40"/>
  <c r="M560" i="40"/>
  <c r="M564" i="40"/>
  <c r="M568" i="40"/>
  <c r="M572" i="40"/>
  <c r="M576" i="40"/>
  <c r="M580" i="40"/>
  <c r="M584" i="40"/>
  <c r="M588" i="40"/>
  <c r="M592" i="40"/>
  <c r="M596" i="40"/>
  <c r="M600" i="40"/>
  <c r="M604" i="40"/>
  <c r="M608" i="40"/>
  <c r="M612" i="40"/>
  <c r="M616" i="40"/>
  <c r="M620" i="40"/>
  <c r="M624" i="40"/>
  <c r="M628" i="40"/>
  <c r="M632" i="40"/>
  <c r="M636" i="40"/>
  <c r="M640" i="40"/>
  <c r="M644" i="40"/>
  <c r="M648" i="40"/>
  <c r="M652" i="40"/>
  <c r="M656" i="40"/>
  <c r="M660" i="40"/>
  <c r="M664" i="40"/>
  <c r="M668" i="40"/>
  <c r="M672" i="40"/>
  <c r="M676" i="40"/>
  <c r="M680" i="40"/>
  <c r="M684" i="40"/>
  <c r="M688" i="40"/>
  <c r="M692" i="40"/>
  <c r="M696" i="40"/>
  <c r="M700" i="40"/>
  <c r="M704" i="40"/>
  <c r="M708" i="40"/>
  <c r="M712" i="40"/>
  <c r="M716" i="40"/>
  <c r="M720" i="40"/>
  <c r="M724" i="40"/>
  <c r="M728" i="40"/>
  <c r="M732" i="40"/>
  <c r="M736" i="40"/>
  <c r="M740" i="40"/>
  <c r="M744" i="40"/>
  <c r="M748" i="40"/>
  <c r="M752" i="40"/>
  <c r="M756" i="40"/>
  <c r="M760" i="40"/>
  <c r="M764" i="40"/>
  <c r="M768" i="40"/>
  <c r="M772" i="40"/>
  <c r="M776" i="40"/>
  <c r="M780" i="40"/>
  <c r="M784" i="40"/>
  <c r="M788" i="40"/>
  <c r="M792" i="40"/>
  <c r="M796" i="40"/>
  <c r="M800" i="40"/>
  <c r="M804" i="40"/>
  <c r="M808" i="40"/>
  <c r="M812" i="40"/>
  <c r="M816" i="40"/>
  <c r="M820" i="40"/>
  <c r="M824" i="40"/>
  <c r="M828" i="40"/>
  <c r="M832" i="40"/>
  <c r="M836" i="40"/>
  <c r="M840" i="40"/>
  <c r="M844" i="40"/>
  <c r="M848" i="40"/>
  <c r="M852" i="40"/>
  <c r="M856" i="40"/>
  <c r="M860" i="40"/>
  <c r="M864" i="40"/>
  <c r="M868" i="40"/>
  <c r="M872" i="40"/>
  <c r="M876" i="40"/>
  <c r="M880" i="40"/>
  <c r="M884" i="40"/>
  <c r="M888" i="40"/>
  <c r="M892" i="40"/>
  <c r="M896" i="40"/>
  <c r="M900" i="40"/>
  <c r="M904" i="40"/>
  <c r="M908" i="40"/>
  <c r="M912" i="40"/>
  <c r="M916" i="40"/>
  <c r="M920" i="40"/>
  <c r="M924" i="40"/>
  <c r="M928" i="40"/>
  <c r="M932" i="40"/>
  <c r="M936" i="40"/>
  <c r="M940" i="40"/>
  <c r="M944" i="40"/>
  <c r="M948" i="40"/>
  <c r="M952" i="40"/>
  <c r="M956" i="40"/>
  <c r="M960" i="40"/>
  <c r="M964" i="40"/>
  <c r="M968" i="40"/>
  <c r="M972" i="40"/>
  <c r="M976" i="40"/>
  <c r="M980" i="40"/>
  <c r="M984" i="40"/>
  <c r="M988" i="40"/>
  <c r="M992" i="40"/>
  <c r="M996" i="40"/>
  <c r="M1000" i="40"/>
  <c r="M1004" i="40"/>
  <c r="M1008" i="40"/>
  <c r="M1012" i="40"/>
  <c r="M1016" i="40"/>
  <c r="M1020" i="40"/>
  <c r="M1024" i="40"/>
  <c r="M1028" i="40"/>
  <c r="M1032" i="40"/>
  <c r="M1036" i="40"/>
  <c r="M1040" i="40"/>
  <c r="M1044" i="40"/>
  <c r="M1048" i="40"/>
  <c r="M1052" i="40"/>
  <c r="M1056" i="40"/>
  <c r="M1060" i="40"/>
  <c r="M1064" i="40"/>
  <c r="M1068" i="40"/>
  <c r="M1072" i="40"/>
  <c r="M1076" i="40"/>
  <c r="M1080" i="40"/>
  <c r="M1084" i="40"/>
  <c r="M1088" i="40"/>
  <c r="M1092" i="40"/>
  <c r="M1096" i="40"/>
  <c r="M1100" i="40"/>
  <c r="M1104" i="40"/>
  <c r="M1108" i="40"/>
  <c r="M1112" i="40"/>
  <c r="M1116" i="40"/>
  <c r="M1120" i="40"/>
  <c r="M1124" i="40"/>
  <c r="M1128" i="40"/>
  <c r="M1132" i="40"/>
  <c r="M1136" i="40"/>
  <c r="M1140" i="40"/>
  <c r="M1144" i="40"/>
  <c r="M1148" i="40"/>
  <c r="M1152" i="40"/>
  <c r="M5" i="40"/>
  <c r="M13" i="40"/>
  <c r="M21" i="40"/>
  <c r="M29" i="40"/>
  <c r="M37" i="40"/>
  <c r="M45" i="40"/>
  <c r="M53" i="40"/>
  <c r="M73" i="40"/>
  <c r="M4" i="40"/>
  <c r="M6" i="40"/>
  <c r="M10" i="40"/>
  <c r="M14" i="40"/>
  <c r="M18" i="40"/>
  <c r="M22" i="40"/>
  <c r="M26" i="40"/>
  <c r="M30" i="40"/>
  <c r="M34" i="40"/>
  <c r="M38" i="40"/>
  <c r="M42" i="40"/>
  <c r="M46" i="40"/>
  <c r="M50" i="40"/>
  <c r="M54" i="40"/>
  <c r="M58" i="40"/>
  <c r="M62" i="40"/>
  <c r="M66" i="40"/>
  <c r="M70" i="40"/>
  <c r="M74" i="40"/>
  <c r="M78" i="40"/>
  <c r="M82" i="40"/>
  <c r="M86" i="40"/>
  <c r="M90" i="40"/>
  <c r="M94" i="40"/>
  <c r="M98" i="40"/>
  <c r="M102" i="40"/>
  <c r="M106" i="40"/>
  <c r="M110" i="40"/>
  <c r="M114" i="40"/>
  <c r="M118" i="40"/>
  <c r="M122" i="40"/>
  <c r="M126" i="40"/>
  <c r="M130" i="40"/>
  <c r="M134" i="40"/>
  <c r="M138" i="40"/>
  <c r="M142" i="40"/>
  <c r="M146" i="40"/>
  <c r="M150" i="40"/>
  <c r="M154" i="40"/>
  <c r="M158" i="40"/>
  <c r="M162" i="40"/>
  <c r="M166" i="40"/>
  <c r="M170" i="40"/>
  <c r="M174" i="40"/>
  <c r="M178" i="40"/>
  <c r="M182" i="40"/>
  <c r="M186" i="40"/>
  <c r="M190" i="40"/>
  <c r="M194" i="40"/>
  <c r="M198" i="40"/>
  <c r="M202" i="40"/>
  <c r="M206" i="40"/>
  <c r="M210" i="40"/>
  <c r="M214" i="40"/>
  <c r="M218" i="40"/>
  <c r="M222" i="40"/>
  <c r="M226" i="40"/>
  <c r="M230" i="40"/>
  <c r="M234" i="40"/>
  <c r="M238" i="40"/>
  <c r="M242" i="40"/>
  <c r="M246" i="40"/>
  <c r="M250" i="40"/>
  <c r="M254" i="40"/>
  <c r="M258" i="40"/>
  <c r="M262" i="40"/>
  <c r="M266" i="40"/>
  <c r="M270" i="40"/>
  <c r="M274" i="40"/>
  <c r="M278" i="40"/>
  <c r="M282" i="40"/>
  <c r="M286" i="40"/>
  <c r="M290" i="40"/>
  <c r="M294" i="40"/>
  <c r="M298" i="40"/>
  <c r="M303" i="40"/>
  <c r="M307" i="40"/>
  <c r="M311" i="40"/>
  <c r="M315" i="40"/>
  <c r="M319" i="40"/>
  <c r="M323" i="40"/>
  <c r="M327" i="40"/>
  <c r="M331" i="40"/>
  <c r="M335" i="40"/>
  <c r="M339" i="40"/>
  <c r="M343" i="40"/>
  <c r="M347" i="40"/>
  <c r="M351" i="40"/>
  <c r="M355" i="40"/>
  <c r="M359" i="40"/>
  <c r="M363" i="40"/>
  <c r="M367" i="40"/>
  <c r="M371" i="40"/>
  <c r="M375" i="40"/>
  <c r="M379" i="40"/>
  <c r="M383" i="40"/>
  <c r="M387" i="40"/>
  <c r="M391" i="40"/>
  <c r="M395" i="40"/>
  <c r="M399" i="40"/>
  <c r="M403" i="40"/>
  <c r="M407" i="40"/>
  <c r="M411" i="40"/>
  <c r="M415" i="40"/>
  <c r="M419" i="40"/>
  <c r="M423" i="40"/>
  <c r="M427" i="40"/>
  <c r="M431" i="40"/>
  <c r="M435" i="40"/>
  <c r="M439" i="40"/>
  <c r="M443" i="40"/>
  <c r="M447" i="40"/>
  <c r="M451" i="40"/>
  <c r="M455" i="40"/>
  <c r="M459" i="40"/>
  <c r="M463" i="40"/>
  <c r="M467" i="40"/>
  <c r="M471" i="40"/>
  <c r="M475" i="40"/>
  <c r="M479" i="40"/>
  <c r="M483" i="40"/>
  <c r="M487" i="40"/>
  <c r="M491" i="40"/>
  <c r="M495" i="40"/>
  <c r="M499" i="40"/>
  <c r="M503" i="40"/>
  <c r="M507" i="40"/>
  <c r="M511" i="40"/>
  <c r="M515" i="40"/>
  <c r="M519" i="40"/>
  <c r="M523" i="40"/>
  <c r="M527" i="40"/>
  <c r="M531" i="40"/>
  <c r="M535" i="40"/>
  <c r="M539" i="40"/>
  <c r="M543" i="40"/>
  <c r="M547" i="40"/>
  <c r="M551" i="40"/>
  <c r="M555" i="40"/>
  <c r="M559" i="40"/>
  <c r="M563" i="40"/>
  <c r="M567" i="40"/>
  <c r="M571" i="40"/>
  <c r="M575" i="40"/>
  <c r="M579" i="40"/>
  <c r="M583" i="40"/>
  <c r="M587" i="40"/>
  <c r="M591" i="40"/>
  <c r="M595" i="40"/>
  <c r="M599" i="40"/>
  <c r="M603" i="40"/>
  <c r="M607" i="40"/>
  <c r="M611" i="40"/>
  <c r="M615" i="40"/>
  <c r="M619" i="40"/>
  <c r="M623" i="40"/>
  <c r="M627" i="40"/>
  <c r="M631" i="40"/>
  <c r="M635" i="40"/>
  <c r="M639" i="40"/>
  <c r="M643" i="40"/>
  <c r="M647" i="40"/>
  <c r="M651" i="40"/>
  <c r="M655" i="40"/>
  <c r="M659" i="40"/>
  <c r="M663" i="40"/>
  <c r="M667" i="40"/>
  <c r="M671" i="40"/>
  <c r="M675" i="40"/>
  <c r="M679" i="40"/>
  <c r="M683" i="40"/>
  <c r="M687" i="40"/>
  <c r="M691" i="40"/>
  <c r="M695" i="40"/>
  <c r="M699" i="40"/>
  <c r="M703" i="40"/>
  <c r="M707" i="40"/>
  <c r="M711" i="40"/>
  <c r="M715" i="40"/>
  <c r="M719" i="40"/>
  <c r="M723" i="40"/>
  <c r="M727" i="40"/>
  <c r="M731" i="40"/>
  <c r="M735" i="40"/>
  <c r="M739" i="40"/>
  <c r="M743" i="40"/>
  <c r="M747" i="40"/>
  <c r="M751" i="40"/>
  <c r="M755" i="40"/>
  <c r="M759" i="40"/>
  <c r="M763" i="40"/>
  <c r="M767" i="40"/>
  <c r="M771" i="40"/>
  <c r="M775" i="40"/>
  <c r="M779" i="40"/>
  <c r="M783" i="40"/>
  <c r="M787" i="40"/>
  <c r="M791" i="40"/>
  <c r="M795" i="40"/>
  <c r="M799" i="40"/>
  <c r="M803" i="40"/>
  <c r="M807" i="40"/>
  <c r="M811" i="40"/>
  <c r="M815" i="40"/>
  <c r="M819" i="40"/>
  <c r="M823" i="40"/>
  <c r="M827" i="40"/>
  <c r="M831" i="40"/>
  <c r="M835" i="40"/>
  <c r="M839" i="40"/>
  <c r="M843" i="40"/>
  <c r="M847" i="40"/>
  <c r="M851" i="40"/>
  <c r="M855" i="40"/>
  <c r="M859" i="40"/>
  <c r="M863" i="40"/>
  <c r="M867" i="40"/>
  <c r="M871" i="40"/>
  <c r="M875" i="40"/>
  <c r="M879" i="40"/>
  <c r="M883" i="40"/>
  <c r="M887" i="40"/>
  <c r="M891" i="40"/>
  <c r="M895" i="40"/>
  <c r="M899" i="40"/>
  <c r="M903" i="40"/>
  <c r="M907" i="40"/>
  <c r="M911" i="40"/>
  <c r="M915" i="40"/>
  <c r="M919" i="40"/>
  <c r="M923" i="40"/>
  <c r="M927" i="40"/>
  <c r="M931" i="40"/>
  <c r="M935" i="40"/>
  <c r="M939" i="40"/>
  <c r="M943" i="40"/>
  <c r="M947" i="40"/>
  <c r="M951" i="40"/>
  <c r="M955" i="40"/>
  <c r="M959" i="40"/>
  <c r="M963" i="40"/>
  <c r="M967" i="40"/>
  <c r="M971" i="40"/>
  <c r="M975" i="40"/>
  <c r="M979" i="40"/>
  <c r="M983" i="40"/>
  <c r="M987" i="40"/>
  <c r="M991" i="40"/>
  <c r="M995" i="40"/>
  <c r="M999" i="40"/>
  <c r="M1003" i="40"/>
  <c r="M1007" i="40"/>
  <c r="M1011" i="40"/>
  <c r="M1015" i="40"/>
  <c r="M1019" i="40"/>
  <c r="M1023" i="40"/>
  <c r="M1027" i="40"/>
  <c r="M1031" i="40"/>
  <c r="M1035" i="40"/>
  <c r="M1039" i="40"/>
  <c r="M1043" i="40"/>
  <c r="M1047" i="40"/>
  <c r="M1051" i="40"/>
  <c r="M1055" i="40"/>
  <c r="M1059" i="40"/>
  <c r="M1063" i="40"/>
  <c r="M1067" i="40"/>
  <c r="M1071" i="40"/>
  <c r="M1075" i="40"/>
  <c r="M1079" i="40"/>
  <c r="M1083" i="40"/>
  <c r="M1087" i="40"/>
  <c r="M1091" i="40"/>
  <c r="M1095" i="40"/>
  <c r="M1099" i="40"/>
  <c r="M1103" i="40"/>
  <c r="M1107" i="40"/>
  <c r="M1111" i="40"/>
  <c r="M1115" i="40"/>
  <c r="M1119" i="40"/>
  <c r="M1123" i="40"/>
  <c r="M1127" i="40"/>
  <c r="M1131" i="40"/>
  <c r="M1135" i="40"/>
  <c r="M1139" i="40"/>
  <c r="M1143" i="40"/>
  <c r="M1147" i="40"/>
  <c r="M1151" i="40"/>
</calcChain>
</file>

<file path=xl/sharedStrings.xml><?xml version="1.0" encoding="utf-8"?>
<sst xmlns="http://schemas.openxmlformats.org/spreadsheetml/2006/main" count="32341" uniqueCount="4203">
  <si>
    <t>Undergruppe</t>
  </si>
  <si>
    <t>Gruppe</t>
  </si>
  <si>
    <t>Hovedgruppe</t>
  </si>
  <si>
    <t>Hovedafdeling</t>
  </si>
  <si>
    <t>Introduktion</t>
  </si>
  <si>
    <t>A</t>
  </si>
  <si>
    <t>01</t>
  </si>
  <si>
    <t>Plante- og husdyravl, jagt og serviceydelser i forbindelse hermed</t>
  </si>
  <si>
    <t>01.1</t>
  </si>
  <si>
    <t>Dyrkning af etårige afgrøder</t>
  </si>
  <si>
    <t>01.11</t>
  </si>
  <si>
    <t>Dyrkning af korn (undtagen ris), bælgfrugter og olieholdige frø</t>
  </si>
  <si>
    <t>01.11.00</t>
  </si>
  <si>
    <t>01.12</t>
  </si>
  <si>
    <t>Dyrkning af ris</t>
  </si>
  <si>
    <t>01.12.00</t>
  </si>
  <si>
    <t>01.13</t>
  </si>
  <si>
    <t>Dyrkning af grøntsager og meloner, rødder og rodknolde</t>
  </si>
  <si>
    <t>01.13.00</t>
  </si>
  <si>
    <t>01.14</t>
  </si>
  <si>
    <t>Dyrkning af sukkerrør</t>
  </si>
  <si>
    <t>01.14.00</t>
  </si>
  <si>
    <t>01.15</t>
  </si>
  <si>
    <t>Dyrkning af tobak</t>
  </si>
  <si>
    <t>01.15.00</t>
  </si>
  <si>
    <t>01.16</t>
  </si>
  <si>
    <t>Dyrkning af tekstilplanter</t>
  </si>
  <si>
    <t>01.16.00</t>
  </si>
  <si>
    <t>01.19</t>
  </si>
  <si>
    <t>Dyrkning af andre etårige afgrøder</t>
  </si>
  <si>
    <t>01.19.00</t>
  </si>
  <si>
    <t>01.2</t>
  </si>
  <si>
    <t>Dyrkning af flerårige afgrøder</t>
  </si>
  <si>
    <t>01.21</t>
  </si>
  <si>
    <t>Dyrkning af druer</t>
  </si>
  <si>
    <t>01.21.00</t>
  </si>
  <si>
    <t>01.22</t>
  </si>
  <si>
    <t>Dyrkning af tropiske og subtropiske frugter</t>
  </si>
  <si>
    <t>01.22.00</t>
  </si>
  <si>
    <t>01.23</t>
  </si>
  <si>
    <t>Dyrkning af citrusfrugter</t>
  </si>
  <si>
    <t>01.23.00</t>
  </si>
  <si>
    <t>01.24</t>
  </si>
  <si>
    <t>Dyrkning af kernefrugter og stenfrugter</t>
  </si>
  <si>
    <t>01.24.00</t>
  </si>
  <si>
    <t>01.25</t>
  </si>
  <si>
    <t>Dyrkning af andre træfrugter, bær og nødder</t>
  </si>
  <si>
    <t>01.25.00</t>
  </si>
  <si>
    <t>01.26</t>
  </si>
  <si>
    <t>Dyrkning af olieholdige frugter</t>
  </si>
  <si>
    <t>01.26.00</t>
  </si>
  <si>
    <t>01.27</t>
  </si>
  <si>
    <t>Dyrkning af planter til fremstilling af drikkevarer</t>
  </si>
  <si>
    <t>01.27.00</t>
  </si>
  <si>
    <t>01.28</t>
  </si>
  <si>
    <t>Dyrkning af krydderiplanter, aromaplanter og lægeplanter</t>
  </si>
  <si>
    <t>01.28.00</t>
  </si>
  <si>
    <t>01.29</t>
  </si>
  <si>
    <t>Dyrkning af andre flerårige afgrøder</t>
  </si>
  <si>
    <t>01.29.00</t>
  </si>
  <si>
    <t>01.3</t>
  </si>
  <si>
    <t>Planteformering</t>
  </si>
  <si>
    <t>01.30</t>
  </si>
  <si>
    <t>01.30.00</t>
  </si>
  <si>
    <t>01.4</t>
  </si>
  <si>
    <t>Husdyravl</t>
  </si>
  <si>
    <t>01.41</t>
  </si>
  <si>
    <t>Avl af malkekvæg</t>
  </si>
  <si>
    <t>01.41.00</t>
  </si>
  <si>
    <t>01.42</t>
  </si>
  <si>
    <t>Avl af andet kvæg og bøfler</t>
  </si>
  <si>
    <t>01.42.00</t>
  </si>
  <si>
    <t>01.43</t>
  </si>
  <si>
    <t>Avl af heste og dyr af hestefamilien</t>
  </si>
  <si>
    <t>01.43.00</t>
  </si>
  <si>
    <t>01.44</t>
  </si>
  <si>
    <t>Avl af kameler og dyr af kamelfamilien</t>
  </si>
  <si>
    <t>01.44.00</t>
  </si>
  <si>
    <t>01.45</t>
  </si>
  <si>
    <t>Avl af får og geder</t>
  </si>
  <si>
    <t>01.45.00</t>
  </si>
  <si>
    <t>01.46</t>
  </si>
  <si>
    <t>Svineavl</t>
  </si>
  <si>
    <t>01.46.10</t>
  </si>
  <si>
    <t>Avl af smågrise</t>
  </si>
  <si>
    <t>01.46.20</t>
  </si>
  <si>
    <t>Produktion af slagtesvin</t>
  </si>
  <si>
    <t>01.47</t>
  </si>
  <si>
    <t>Fjerkræavl</t>
  </si>
  <si>
    <t>01.47.00</t>
  </si>
  <si>
    <t>01.48</t>
  </si>
  <si>
    <t>Avl af andre dyr</t>
  </si>
  <si>
    <t>01.48.00</t>
  </si>
  <si>
    <t>01.5</t>
  </si>
  <si>
    <t>Blandet landbrugsdrift</t>
  </si>
  <si>
    <t>01.50</t>
  </si>
  <si>
    <t>01.50.00</t>
  </si>
  <si>
    <t>01.6</t>
  </si>
  <si>
    <t>01.61</t>
  </si>
  <si>
    <t>01.61.00</t>
  </si>
  <si>
    <t>01.62</t>
  </si>
  <si>
    <t>01.62.00</t>
  </si>
  <si>
    <t>01.63</t>
  </si>
  <si>
    <t>Forarbejdning af afgrøder efter høst af frø/sædekorn til udsæd</t>
  </si>
  <si>
    <t>01.63.00</t>
  </si>
  <si>
    <t>01.7</t>
  </si>
  <si>
    <t>Jagt, fældefangst og serviceydelser i forbindelse hermed</t>
  </si>
  <si>
    <t>01.70</t>
  </si>
  <si>
    <t>01.70.00</t>
  </si>
  <si>
    <t>02</t>
  </si>
  <si>
    <t>Skovbrug og skovning</t>
  </si>
  <si>
    <t>02.1</t>
  </si>
  <si>
    <t>Dyrkning af træer og andre skovbrugsaktiviteter</t>
  </si>
  <si>
    <t>02.10</t>
  </si>
  <si>
    <t>02.10.00</t>
  </si>
  <si>
    <t>02.2</t>
  </si>
  <si>
    <t>Skovning</t>
  </si>
  <si>
    <t>02.20</t>
  </si>
  <si>
    <t>02.20.00</t>
  </si>
  <si>
    <t>02.3</t>
  </si>
  <si>
    <t>Indsamling af vildtvoksende forstmateriale, undtagen træer</t>
  </si>
  <si>
    <t>02.30</t>
  </si>
  <si>
    <t>02.30.00</t>
  </si>
  <si>
    <t>02.4</t>
  </si>
  <si>
    <t>02.40</t>
  </si>
  <si>
    <t>02.40.00</t>
  </si>
  <si>
    <t>03</t>
  </si>
  <si>
    <t>Fiskeri og akvakultur</t>
  </si>
  <si>
    <t>03.1</t>
  </si>
  <si>
    <t>Fiskeri</t>
  </si>
  <si>
    <t>03.11</t>
  </si>
  <si>
    <t>Havfiskeri</t>
  </si>
  <si>
    <t>03.11.00</t>
  </si>
  <si>
    <t>03.12</t>
  </si>
  <si>
    <t>Ferskvandsfiskeri</t>
  </si>
  <si>
    <t>03.12.00</t>
  </si>
  <si>
    <t>03.2</t>
  </si>
  <si>
    <t>Akvakultur</t>
  </si>
  <si>
    <t>03.21</t>
  </si>
  <si>
    <t>Havbrug</t>
  </si>
  <si>
    <t>03.21.00</t>
  </si>
  <si>
    <t>03.22</t>
  </si>
  <si>
    <t>Ferskvandsbrug</t>
  </si>
  <si>
    <t>03.22.00</t>
  </si>
  <si>
    <t>03.3</t>
  </si>
  <si>
    <t>03.30</t>
  </si>
  <si>
    <t>03.30.00</t>
  </si>
  <si>
    <t>B</t>
  </si>
  <si>
    <t>05</t>
  </si>
  <si>
    <t>Indvinding af kul og brunkul</t>
  </si>
  <si>
    <t>05.1</t>
  </si>
  <si>
    <t>Indvinding af stenkul</t>
  </si>
  <si>
    <t>05.10</t>
  </si>
  <si>
    <t>05.10.00</t>
  </si>
  <si>
    <t>05.2</t>
  </si>
  <si>
    <t>Indvinding af brunkul</t>
  </si>
  <si>
    <t>05.20</t>
  </si>
  <si>
    <t>05.20.00</t>
  </si>
  <si>
    <t>06</t>
  </si>
  <si>
    <t>Indvinding af råolie og naturgas</t>
  </si>
  <si>
    <t>06.1</t>
  </si>
  <si>
    <t>Indvinding af råolie</t>
  </si>
  <si>
    <t>06.10</t>
  </si>
  <si>
    <t>06.10.00</t>
  </si>
  <si>
    <t>06.2</t>
  </si>
  <si>
    <t>Indvinding af naturgas</t>
  </si>
  <si>
    <t>06.20</t>
  </si>
  <si>
    <t>06.20.00</t>
  </si>
  <si>
    <t>07</t>
  </si>
  <si>
    <t>Brydning af metalmalme</t>
  </si>
  <si>
    <t>07.1</t>
  </si>
  <si>
    <t>Brydning af jernmalm</t>
  </si>
  <si>
    <t>07.10</t>
  </si>
  <si>
    <t>07.10.00</t>
  </si>
  <si>
    <t>07.2</t>
  </si>
  <si>
    <t>Brydning af ikke-jernholdige metalmalme</t>
  </si>
  <si>
    <t>07.21</t>
  </si>
  <si>
    <t>Brydning af uran- og thoriummalme</t>
  </si>
  <si>
    <t>07.21.00</t>
  </si>
  <si>
    <t>07.29</t>
  </si>
  <si>
    <t>Brydning af andre ikke-jernholdige metalmalme</t>
  </si>
  <si>
    <t>07.29.00</t>
  </si>
  <si>
    <t>08</t>
  </si>
  <si>
    <t>Anden råstofindvinding</t>
  </si>
  <si>
    <t>08.1</t>
  </si>
  <si>
    <t>Brydning af sten og indvinding af sand og ler</t>
  </si>
  <si>
    <t>08.11</t>
  </si>
  <si>
    <t>Brydning af pyntesten, kalksten, gips, skifer mv.</t>
  </si>
  <si>
    <t>08.11.00</t>
  </si>
  <si>
    <t>08.12</t>
  </si>
  <si>
    <t>Grus- og sandgravning og indvinding af ler og kaolin</t>
  </si>
  <si>
    <t>08.12.00</t>
  </si>
  <si>
    <t>08.9</t>
  </si>
  <si>
    <t>08.91</t>
  </si>
  <si>
    <t>Indvinding af mineraler til fremstilling af kemiske produkter og gødningsstoffer</t>
  </si>
  <si>
    <t>08.91.00</t>
  </si>
  <si>
    <t>08.92</t>
  </si>
  <si>
    <t>Indvinding af tørv</t>
  </si>
  <si>
    <t>08.92.00</t>
  </si>
  <si>
    <t>08.93</t>
  </si>
  <si>
    <t>Saltindvinding</t>
  </si>
  <si>
    <t>08.93.00</t>
  </si>
  <si>
    <t>08.99</t>
  </si>
  <si>
    <t>08.99.00</t>
  </si>
  <si>
    <t>09</t>
  </si>
  <si>
    <t>09.1</t>
  </si>
  <si>
    <t>09.10</t>
  </si>
  <si>
    <t>09.10.00</t>
  </si>
  <si>
    <t>09.9</t>
  </si>
  <si>
    <t>09.90</t>
  </si>
  <si>
    <t>09.90.00</t>
  </si>
  <si>
    <t>C</t>
  </si>
  <si>
    <t>Fremstilling af fødevarer</t>
  </si>
  <si>
    <t>10.1</t>
  </si>
  <si>
    <t>Forarbejdning og konservering af kød og fremstilling af kødprodukter</t>
  </si>
  <si>
    <t>10.11</t>
  </si>
  <si>
    <t>Forarbejdning og konservering af kød, undtagen fjerkrækød</t>
  </si>
  <si>
    <t>10.11.10</t>
  </si>
  <si>
    <t>Forarbejdning af svinekød</t>
  </si>
  <si>
    <t>10.11.90</t>
  </si>
  <si>
    <t>Forarbejdning af andet kød</t>
  </si>
  <si>
    <t>10.12</t>
  </si>
  <si>
    <t>10.12.00</t>
  </si>
  <si>
    <t>10.13</t>
  </si>
  <si>
    <t>10.13.00</t>
  </si>
  <si>
    <t>Fremstilling af kød- og fjerkrækødprodukter</t>
  </si>
  <si>
    <t>10.2</t>
  </si>
  <si>
    <t>Forarbejdning og konservering af fisk, krebsdyr og bløddyr</t>
  </si>
  <si>
    <t>10.20</t>
  </si>
  <si>
    <t>10.20.10</t>
  </si>
  <si>
    <t>Fremstilling af fiskemel</t>
  </si>
  <si>
    <t>10.20.20</t>
  </si>
  <si>
    <t>Forarbejdning og konservering af fisk, krebsdyr og bløddyr, undtagen fiskemel</t>
  </si>
  <si>
    <t>10.3</t>
  </si>
  <si>
    <t>Forarbejdning og konservering af frugt og grøntsager</t>
  </si>
  <si>
    <t>10.31</t>
  </si>
  <si>
    <t>Forarbejdning og konservering af kartofler</t>
  </si>
  <si>
    <t>10.31.00</t>
  </si>
  <si>
    <t>10.32</t>
  </si>
  <si>
    <t>Fremstilling af frugt- og grøntsagssaft</t>
  </si>
  <si>
    <t>10.32.00</t>
  </si>
  <si>
    <t>10.39</t>
  </si>
  <si>
    <t>Anden forarbejdning og konservering af frugt og grøntsager</t>
  </si>
  <si>
    <t>10.39.00</t>
  </si>
  <si>
    <t>10.4</t>
  </si>
  <si>
    <t>Fremstilling af vegetabilske og animalske olier og fedtstoffer</t>
  </si>
  <si>
    <t>10.41</t>
  </si>
  <si>
    <t>Fremstilling af olier og fedtstoffer</t>
  </si>
  <si>
    <t>10.41.00</t>
  </si>
  <si>
    <t>10.42</t>
  </si>
  <si>
    <t>Fremstilling af margarine o.lign. spiselige fedtstoffer</t>
  </si>
  <si>
    <t>10.42.00</t>
  </si>
  <si>
    <t>10.5</t>
  </si>
  <si>
    <t>Fremstilling af mejeriprodukter og konsumis</t>
  </si>
  <si>
    <t>10.51</t>
  </si>
  <si>
    <t>Fremstilling af mejeriprodukter</t>
  </si>
  <si>
    <t>10.51.00</t>
  </si>
  <si>
    <t>10.52</t>
  </si>
  <si>
    <t>Fremstilling af konsumis</t>
  </si>
  <si>
    <t>10.52.00</t>
  </si>
  <si>
    <t>10.6</t>
  </si>
  <si>
    <t>Fremstilling af mølleriprodukter, stivelse og stivelsesprodukter</t>
  </si>
  <si>
    <t>10.61</t>
  </si>
  <si>
    <t>Fremstilling af mølleriprodukter</t>
  </si>
  <si>
    <t>10.61.00</t>
  </si>
  <si>
    <t>10.62</t>
  </si>
  <si>
    <t>Fremstilling af stivelse og stivelsesprodukter</t>
  </si>
  <si>
    <t>10.62.00</t>
  </si>
  <si>
    <t>10.7</t>
  </si>
  <si>
    <t>Fremstilling af bageri- og dejprodukter</t>
  </si>
  <si>
    <t>10.71</t>
  </si>
  <si>
    <t>Fremstilling af brød, fremstilling af friske kager, tærter mv.</t>
  </si>
  <si>
    <t>10.71.10</t>
  </si>
  <si>
    <t>Industriel fremstilling af brød og kager mv.</t>
  </si>
  <si>
    <t>10.71.20</t>
  </si>
  <si>
    <t>Fremstilling af friske bageriprodukter</t>
  </si>
  <si>
    <t>10.72</t>
  </si>
  <si>
    <t>Fremstilling af tvebakker, kiks, konserverede kager, tærter mv.</t>
  </si>
  <si>
    <t>10.72.00</t>
  </si>
  <si>
    <t>10.73</t>
  </si>
  <si>
    <t>Fremstilling af dejprodukter</t>
  </si>
  <si>
    <t>10.73.00</t>
  </si>
  <si>
    <t>10.8</t>
  </si>
  <si>
    <t>Fremstilling af andre fødevarer</t>
  </si>
  <si>
    <t>10.81</t>
  </si>
  <si>
    <t>Fremstilling af sukker</t>
  </si>
  <si>
    <t>10.81.00</t>
  </si>
  <si>
    <t>10.82</t>
  </si>
  <si>
    <t>Fremstilling af kakao, chokolade og sukkervarer</t>
  </si>
  <si>
    <t>10.82.00</t>
  </si>
  <si>
    <t>10.83</t>
  </si>
  <si>
    <t>Forarbejdning af te og kaffe</t>
  </si>
  <si>
    <t>10.83.00</t>
  </si>
  <si>
    <t>10.84</t>
  </si>
  <si>
    <t>Fremstilling af smagspræparater og krydderier</t>
  </si>
  <si>
    <t>10.84.00</t>
  </si>
  <si>
    <t>10.85</t>
  </si>
  <si>
    <t>Fremstilling af færdigretter</t>
  </si>
  <si>
    <t>10.85.00</t>
  </si>
  <si>
    <t>10.86</t>
  </si>
  <si>
    <t>Fremstilling af homogeniserede produkter og diætmad</t>
  </si>
  <si>
    <t>10.86.00</t>
  </si>
  <si>
    <t>10.89</t>
  </si>
  <si>
    <t>10.89.00</t>
  </si>
  <si>
    <t>10.9</t>
  </si>
  <si>
    <t>Fremstilling af færdige foderblandinger</t>
  </si>
  <si>
    <t>10.91</t>
  </si>
  <si>
    <t>Fremstilling af færdige foderblandinger til landbrugsdyr</t>
  </si>
  <si>
    <t>10.91.00</t>
  </si>
  <si>
    <t>10.92</t>
  </si>
  <si>
    <t>Fremstilling af færdige foderblandinger til kæledyr</t>
  </si>
  <si>
    <t>10.92.00</t>
  </si>
  <si>
    <t>Fremstilling af drikkevarer</t>
  </si>
  <si>
    <t>11.0</t>
  </si>
  <si>
    <t>11.01</t>
  </si>
  <si>
    <t>Destillation, rektifikation og blanding af alkohol</t>
  </si>
  <si>
    <t>11.01.00</t>
  </si>
  <si>
    <t>11.02</t>
  </si>
  <si>
    <t>Fremstilling af vin af druer</t>
  </si>
  <si>
    <t>11.02.00</t>
  </si>
  <si>
    <t>11.03</t>
  </si>
  <si>
    <t>Fremstilling af cider og andre gærede drikkevarer af frugt</t>
  </si>
  <si>
    <t>11.03.00</t>
  </si>
  <si>
    <t>11.04</t>
  </si>
  <si>
    <t>Fremstilling af andre ikke-destillerede gærede drikkevarer</t>
  </si>
  <si>
    <t>11.04.00</t>
  </si>
  <si>
    <t>11.05</t>
  </si>
  <si>
    <t>Fremstilling af øl</t>
  </si>
  <si>
    <t>11.05.00</t>
  </si>
  <si>
    <t>11.06</t>
  </si>
  <si>
    <t>Fremstilling af malt</t>
  </si>
  <si>
    <t>11.06.00</t>
  </si>
  <si>
    <t>11.07</t>
  </si>
  <si>
    <t>Fremstilling af læskedrikke og vand på flaske</t>
  </si>
  <si>
    <t>11.07.00</t>
  </si>
  <si>
    <t>Fremstilling af tobaksvarer</t>
  </si>
  <si>
    <t>12.0</t>
  </si>
  <si>
    <t>12.00</t>
  </si>
  <si>
    <t>12.00.00</t>
  </si>
  <si>
    <t>Fremstilling af tekstiler</t>
  </si>
  <si>
    <t>13.1</t>
  </si>
  <si>
    <t>Forbehandling og spinding af tekstilfibre</t>
  </si>
  <si>
    <t>13.10</t>
  </si>
  <si>
    <t>13.10.00</t>
  </si>
  <si>
    <t>13.2</t>
  </si>
  <si>
    <t>Vævning af tekstiler</t>
  </si>
  <si>
    <t>13.20</t>
  </si>
  <si>
    <t>13.20.00</t>
  </si>
  <si>
    <t>13.3</t>
  </si>
  <si>
    <t>Efterbehandling af tekstiler</t>
  </si>
  <si>
    <t>13.30</t>
  </si>
  <si>
    <t>13.30.00</t>
  </si>
  <si>
    <t>13.9</t>
  </si>
  <si>
    <t>Fremstilling af andre tekstiler</t>
  </si>
  <si>
    <t>13.91</t>
  </si>
  <si>
    <t>Fremstilling af trikotagestoffer</t>
  </si>
  <si>
    <t>13.91.00</t>
  </si>
  <si>
    <t>13.92</t>
  </si>
  <si>
    <t>Fremstilling af tekstiler til husholdningsbrug og færdige boligtekstiler</t>
  </si>
  <si>
    <t>13.92.00</t>
  </si>
  <si>
    <t>13.93</t>
  </si>
  <si>
    <t>13.93.00</t>
  </si>
  <si>
    <t>13.94</t>
  </si>
  <si>
    <t>Fremstilling af reb, tovværk, sejlgarn og netstoffer</t>
  </si>
  <si>
    <t>13.94.00</t>
  </si>
  <si>
    <t>13.95</t>
  </si>
  <si>
    <t>Fremstilling af fiberdug og varer af fiberdug</t>
  </si>
  <si>
    <t>13.95.00</t>
  </si>
  <si>
    <t>13.96</t>
  </si>
  <si>
    <t>Fremstilling af andre tekniske og industrielle tekstiler</t>
  </si>
  <si>
    <t>13.96.00</t>
  </si>
  <si>
    <t>13.99</t>
  </si>
  <si>
    <t>13.99.00</t>
  </si>
  <si>
    <t>Fremstilling af beklædningsartikler</t>
  </si>
  <si>
    <t>14.1</t>
  </si>
  <si>
    <t>Fremstilling af strikkede og hæklede beklædningsartikler</t>
  </si>
  <si>
    <t>14.10</t>
  </si>
  <si>
    <t>14.10.00</t>
  </si>
  <si>
    <t>14.2</t>
  </si>
  <si>
    <t>Fremstilling af andre beklædningsartikler samt tilbehør</t>
  </si>
  <si>
    <t>14.21</t>
  </si>
  <si>
    <t>Fremstilling af yderbeklædning</t>
  </si>
  <si>
    <t>14.21.00</t>
  </si>
  <si>
    <t>14.22</t>
  </si>
  <si>
    <t>Fremstilling af underbeklædning</t>
  </si>
  <si>
    <t>14.22.00</t>
  </si>
  <si>
    <t>14.23</t>
  </si>
  <si>
    <t>Fremstilling af arbejdsbeklædning</t>
  </si>
  <si>
    <t>14.23.00</t>
  </si>
  <si>
    <t>14.24</t>
  </si>
  <si>
    <t>Fremstilling af beklædningsartikler af læder og pelsskind</t>
  </si>
  <si>
    <t>14.24.00</t>
  </si>
  <si>
    <t>14.29</t>
  </si>
  <si>
    <t>14.29.00</t>
  </si>
  <si>
    <t>Fremstilling af lædervarer og lignende varer af andre materialer</t>
  </si>
  <si>
    <t>15.1</t>
  </si>
  <si>
    <t>Garvning, farvning, beredning af læder og pelsskind; fremstilling af tasker, kufferter, sadelmagervarer mv.</t>
  </si>
  <si>
    <t>15.11</t>
  </si>
  <si>
    <t>Garvning, beredning og farvning af læder og pelsskind</t>
  </si>
  <si>
    <t>15.11.00</t>
  </si>
  <si>
    <t>15.12</t>
  </si>
  <si>
    <t>Fremstilling af tasker, kufferter, sadelmagervarer mv., uanset materialets art</t>
  </si>
  <si>
    <t>15.12.00</t>
  </si>
  <si>
    <t>15.2</t>
  </si>
  <si>
    <t>Fremstilling af fodtøj</t>
  </si>
  <si>
    <t>15.20</t>
  </si>
  <si>
    <t>15.20.00</t>
  </si>
  <si>
    <t>Fremstilling af træ og varer af træ og kork, undtagen møbler; fremstilling af varer af strå og flettematerialer</t>
  </si>
  <si>
    <t>16.1</t>
  </si>
  <si>
    <t>Udsavning og høvling af træ; forarbejdning og færdigbehandling af træ</t>
  </si>
  <si>
    <t>16.11</t>
  </si>
  <si>
    <t>Udsavning og høvling af træ</t>
  </si>
  <si>
    <t>16.11.00</t>
  </si>
  <si>
    <t>16.12</t>
  </si>
  <si>
    <t>Forarbejdning og færdigbearbejdning af træ</t>
  </si>
  <si>
    <t>16.12.00</t>
  </si>
  <si>
    <t>16.2</t>
  </si>
  <si>
    <t>Fremstilling af varer af træ, kork, strå og flettematerialer</t>
  </si>
  <si>
    <t>16.21</t>
  </si>
  <si>
    <t>Fremstilling af finerplader og træbaserede plader</t>
  </si>
  <si>
    <t>16.21.00</t>
  </si>
  <si>
    <t>16.22</t>
  </si>
  <si>
    <t>Fremstilling af sammensatte parketstave</t>
  </si>
  <si>
    <t>16.22.00</t>
  </si>
  <si>
    <t>16.23</t>
  </si>
  <si>
    <t>Fremstilling af bygningstømmer og snedkeriartikler i øvrigt</t>
  </si>
  <si>
    <t>16.23.00</t>
  </si>
  <si>
    <t>16.24</t>
  </si>
  <si>
    <t>Fremstilling af træemballage</t>
  </si>
  <si>
    <t>16.24.00</t>
  </si>
  <si>
    <t>16.25</t>
  </si>
  <si>
    <t>Fremstilling af døre og vinduer af træ</t>
  </si>
  <si>
    <t>16.25.00</t>
  </si>
  <si>
    <t>16.26</t>
  </si>
  <si>
    <t>Fremstilling af fast brændsel på basis af vegetabilsk biomasse</t>
  </si>
  <si>
    <t>16.26.00</t>
  </si>
  <si>
    <t>16.27</t>
  </si>
  <si>
    <t>Færdigbearbejdning af trævarer</t>
  </si>
  <si>
    <t>16.27.00</t>
  </si>
  <si>
    <t>16.28</t>
  </si>
  <si>
    <t>Fremstilling af andre trævarer og varer af kork, strå og flettematerialer</t>
  </si>
  <si>
    <t>16.28.00</t>
  </si>
  <si>
    <t>Fremstilling af papir og papirvarer</t>
  </si>
  <si>
    <t>17.1</t>
  </si>
  <si>
    <t>Fremstilling af papirmasse, papir og pap</t>
  </si>
  <si>
    <t>17.11</t>
  </si>
  <si>
    <t>Fremstilling af papirmasse</t>
  </si>
  <si>
    <t>17.11.00</t>
  </si>
  <si>
    <t>17.12</t>
  </si>
  <si>
    <t>Fremstilling af papir og pap</t>
  </si>
  <si>
    <t>17.12.00</t>
  </si>
  <si>
    <t>17.2</t>
  </si>
  <si>
    <t>Fremstilling af papir- og papvarer</t>
  </si>
  <si>
    <t>17.21</t>
  </si>
  <si>
    <t>Fremstilling af bølgepap, pap og emballage af papir og pap</t>
  </si>
  <si>
    <t>17.21.00</t>
  </si>
  <si>
    <t>17.22</t>
  </si>
  <si>
    <t>Fremstilling af husholdningsartikler og hygiejneartikler samt toiletartikler af papir og pap</t>
  </si>
  <si>
    <t>17.22.00</t>
  </si>
  <si>
    <t>17.23</t>
  </si>
  <si>
    <t>Fremstilling af kontorartikler af papir</t>
  </si>
  <si>
    <t>17.23.00</t>
  </si>
  <si>
    <t>17.24</t>
  </si>
  <si>
    <t>Fremstilling af tapet</t>
  </si>
  <si>
    <t>17.24.00</t>
  </si>
  <si>
    <t>17.25</t>
  </si>
  <si>
    <t>Fremstilling af andre papir- og papvarer</t>
  </si>
  <si>
    <t>17.25.00</t>
  </si>
  <si>
    <t>18.1</t>
  </si>
  <si>
    <t>Trykning og serviceydelser i forbindelse hermed</t>
  </si>
  <si>
    <t>18.11</t>
  </si>
  <si>
    <t>Trykning af dagblade</t>
  </si>
  <si>
    <t>18.11.00</t>
  </si>
  <si>
    <t>18.12</t>
  </si>
  <si>
    <t>Anden trykning</t>
  </si>
  <si>
    <t>18.12.00</t>
  </si>
  <si>
    <t>18.13</t>
  </si>
  <si>
    <t>Prepress- og premedia-arbejde</t>
  </si>
  <si>
    <t>18.13.00</t>
  </si>
  <si>
    <t>18.14</t>
  </si>
  <si>
    <t>Bogbinding og lignende serviceydelser</t>
  </si>
  <si>
    <t>18.14.00</t>
  </si>
  <si>
    <t>18.2</t>
  </si>
  <si>
    <t>18.20</t>
  </si>
  <si>
    <t>18.20.00</t>
  </si>
  <si>
    <t>Fremstilling af koks og raffinerede mineralolieprodukter</t>
  </si>
  <si>
    <t>19.1</t>
  </si>
  <si>
    <t>Fremstilling af koks mv.</t>
  </si>
  <si>
    <t>19.10</t>
  </si>
  <si>
    <t>19.10.00</t>
  </si>
  <si>
    <t>19.2</t>
  </si>
  <si>
    <t>Fremstilling af raffinerede mineralolieprodukter og fossile brændstoffer</t>
  </si>
  <si>
    <t>19.20</t>
  </si>
  <si>
    <t>19.20.00</t>
  </si>
  <si>
    <t>Fremstilling af kemiske produkter</t>
  </si>
  <si>
    <t>20.1</t>
  </si>
  <si>
    <t>Fremstilling af basiskemikalier, gødningsstoffer og nitrogenprodukter, plast og syntetisk gummi i ubearbejdet form</t>
  </si>
  <si>
    <t>20.11</t>
  </si>
  <si>
    <t>Fremstilling af industrigasser</t>
  </si>
  <si>
    <t>20.11.00</t>
  </si>
  <si>
    <t>20.12</t>
  </si>
  <si>
    <t>Fremstilling af farvestoffer og pigmenter</t>
  </si>
  <si>
    <t>20.12.00</t>
  </si>
  <si>
    <t>20.13</t>
  </si>
  <si>
    <t>Fremstilling af andre uorganiske basiskemikalier</t>
  </si>
  <si>
    <t>20.13.00</t>
  </si>
  <si>
    <t>20.14</t>
  </si>
  <si>
    <t>Fremstilling af andre organiske basiskemikalier</t>
  </si>
  <si>
    <t>20.14.00</t>
  </si>
  <si>
    <t>20.15</t>
  </si>
  <si>
    <t>Fremstilling af gødningsstoffer og nitrogenprodukter</t>
  </si>
  <si>
    <t>20.15.00</t>
  </si>
  <si>
    <t>20.16</t>
  </si>
  <si>
    <t>Fremstilling af plast i ubearbejdet form</t>
  </si>
  <si>
    <t>20.16.00</t>
  </si>
  <si>
    <t>20.17</t>
  </si>
  <si>
    <t>Fremstilling af syntetisk gummi i ubearbejdet form</t>
  </si>
  <si>
    <t>20.17.00</t>
  </si>
  <si>
    <t>20.2</t>
  </si>
  <si>
    <t>Fremstilling af pesticider, desinfektionsmidler og andre agrokemiske produkter</t>
  </si>
  <si>
    <t>20.20</t>
  </si>
  <si>
    <t>20.20.00</t>
  </si>
  <si>
    <t>20.3</t>
  </si>
  <si>
    <t>Fremstilling af maling, lak og lignende overfladebehandlingsmidler, trykfarver samt tætningsmaterialer</t>
  </si>
  <si>
    <t>20.30</t>
  </si>
  <si>
    <t>20.30.00</t>
  </si>
  <si>
    <t>20.4</t>
  </si>
  <si>
    <t>Fremstilling af sæbe, rengørings- og rensemidler samt poleremidler</t>
  </si>
  <si>
    <t>20.41</t>
  </si>
  <si>
    <t>20.41.00</t>
  </si>
  <si>
    <t>20.42</t>
  </si>
  <si>
    <t>Fremstilling af parfume, hårshampoo, tandpasta mv.</t>
  </si>
  <si>
    <t>20.42.00</t>
  </si>
  <si>
    <t>20.5</t>
  </si>
  <si>
    <t>Fremstilling af andre kemiske produkter</t>
  </si>
  <si>
    <t>20.51</t>
  </si>
  <si>
    <t>Fremstilling af flydende biobrændstoffer</t>
  </si>
  <si>
    <t>20.51.00</t>
  </si>
  <si>
    <t>20.59</t>
  </si>
  <si>
    <t>20.59.00</t>
  </si>
  <si>
    <t>20.6</t>
  </si>
  <si>
    <t>Fremstilling af kemofibre</t>
  </si>
  <si>
    <t>20.60</t>
  </si>
  <si>
    <t>20.60.00</t>
  </si>
  <si>
    <t>Fremstilling af farmaceutiske råvarer og farmaceutiske præparater</t>
  </si>
  <si>
    <t>21.1</t>
  </si>
  <si>
    <t>Fremstilling af farmaceutiske råvarer</t>
  </si>
  <si>
    <t>21.10</t>
  </si>
  <si>
    <t>21.10.00</t>
  </si>
  <si>
    <t>21.2</t>
  </si>
  <si>
    <t>Fremstilling af farmaceutiske præparater</t>
  </si>
  <si>
    <t>21.20</t>
  </si>
  <si>
    <t>21.20.00</t>
  </si>
  <si>
    <t>Fremstilling af gummi- og plastprodukter</t>
  </si>
  <si>
    <t>22.1</t>
  </si>
  <si>
    <t>Fremstilling af gummiprodukter</t>
  </si>
  <si>
    <t>22.11</t>
  </si>
  <si>
    <t>Fremstilling og vulkanisering af gummidæk og fremstilling af gummislanger</t>
  </si>
  <si>
    <t>22.11.00</t>
  </si>
  <si>
    <t>22.12</t>
  </si>
  <si>
    <t>Fremstilling af andre gummiprodukter</t>
  </si>
  <si>
    <t>22.12.00</t>
  </si>
  <si>
    <t>22.2</t>
  </si>
  <si>
    <t>Fremstilling af plastprodukter</t>
  </si>
  <si>
    <t>22.21</t>
  </si>
  <si>
    <t>Fremstilling af plader, ark, rør og slanger samt profiler af plast</t>
  </si>
  <si>
    <t>22.21.00</t>
  </si>
  <si>
    <t>22.22</t>
  </si>
  <si>
    <t>Fremstilling af plastemballage</t>
  </si>
  <si>
    <t>22.22.00</t>
  </si>
  <si>
    <t>22.23</t>
  </si>
  <si>
    <t>Fremstilling af døre og vinduer af plast</t>
  </si>
  <si>
    <t>22.23.00</t>
  </si>
  <si>
    <t>22.24</t>
  </si>
  <si>
    <t>Fremstilling af bygningsartikler af plast</t>
  </si>
  <si>
    <t>22.24.00</t>
  </si>
  <si>
    <t>22.25</t>
  </si>
  <si>
    <t>Forarbejdning og færdigbehandling af plastprodukter</t>
  </si>
  <si>
    <t>22.25.00</t>
  </si>
  <si>
    <t>22.26</t>
  </si>
  <si>
    <t>Fremstilling af andre plastprodukter</t>
  </si>
  <si>
    <t>22.26.00</t>
  </si>
  <si>
    <t>Fremstilling af andre ikke-metalholdige mineralske produkter</t>
  </si>
  <si>
    <t>23.1</t>
  </si>
  <si>
    <t>Fremstilling af glas og glasprodukter</t>
  </si>
  <si>
    <t>23.11</t>
  </si>
  <si>
    <t>Fremstilling af planglas</t>
  </si>
  <si>
    <t>23.11.00</t>
  </si>
  <si>
    <t>23.12</t>
  </si>
  <si>
    <t>Formning og forarbejdning af planglas</t>
  </si>
  <si>
    <t>23.12.00</t>
  </si>
  <si>
    <t>23.13</t>
  </si>
  <si>
    <t>Fremstilling af flasker, drikkeglas mv.</t>
  </si>
  <si>
    <t>23.13.00</t>
  </si>
  <si>
    <t>23.14</t>
  </si>
  <si>
    <t>Fremstilling af glasfiber</t>
  </si>
  <si>
    <t>23.14.00</t>
  </si>
  <si>
    <t>23.15</t>
  </si>
  <si>
    <t>Fremstilling og bearbejdning af andet glas, herunder teknisk glas</t>
  </si>
  <si>
    <t>23.15.00</t>
  </si>
  <si>
    <t>23.2</t>
  </si>
  <si>
    <t>Fremstilling af ildfaste produkter</t>
  </si>
  <si>
    <t>23.20</t>
  </si>
  <si>
    <t>23.20.00</t>
  </si>
  <si>
    <t>23.3</t>
  </si>
  <si>
    <t>Fremstilling af byggematerialer af ler</t>
  </si>
  <si>
    <t>23.31</t>
  </si>
  <si>
    <t>Fremstilling af keramiske teglsten og gulvfliser</t>
  </si>
  <si>
    <t>23.31.00</t>
  </si>
  <si>
    <t>23.32</t>
  </si>
  <si>
    <t>Fremstilling af mursten, teglsten og byggematerialer af brændt ler</t>
  </si>
  <si>
    <t>23.32.00</t>
  </si>
  <si>
    <t>23.4</t>
  </si>
  <si>
    <t>Fremstilling af andre porcelænsvarer og keramiske produkter</t>
  </si>
  <si>
    <t>23.41</t>
  </si>
  <si>
    <t>Fremstilling af keramiske husholdningsartikler og pyntegenstande</t>
  </si>
  <si>
    <t>23.41.00</t>
  </si>
  <si>
    <t>23.42</t>
  </si>
  <si>
    <t>Fremstilling af keramiske sanitetsartikler</t>
  </si>
  <si>
    <t>23.42.00</t>
  </si>
  <si>
    <t>23.43</t>
  </si>
  <si>
    <t>Fremstilling af keramiske isolatorer og isoleringsdele</t>
  </si>
  <si>
    <t>23.43.00</t>
  </si>
  <si>
    <t>23.44</t>
  </si>
  <si>
    <t>Fremstilling af andre keramiske produkter til teknisk brug</t>
  </si>
  <si>
    <t>23.44.00</t>
  </si>
  <si>
    <t>23.45</t>
  </si>
  <si>
    <t>Fremstilling af andre keramiske produkter</t>
  </si>
  <si>
    <t>23.45.00</t>
  </si>
  <si>
    <t>23.5</t>
  </si>
  <si>
    <t>Fremstilling af cement, kalk og gips</t>
  </si>
  <si>
    <t>23.51</t>
  </si>
  <si>
    <t>Fremstilling af cement</t>
  </si>
  <si>
    <t>23.51.00</t>
  </si>
  <si>
    <t>23.52</t>
  </si>
  <si>
    <t>Fremstilling af kalk og gips</t>
  </si>
  <si>
    <t>23.52.00</t>
  </si>
  <si>
    <t>23.6</t>
  </si>
  <si>
    <t>Fremstilling af produkter af beton, cement og gips</t>
  </si>
  <si>
    <t>23.61</t>
  </si>
  <si>
    <t>Fremstilling af byggematerialer af beton</t>
  </si>
  <si>
    <t>23.61.00</t>
  </si>
  <si>
    <t>23.62</t>
  </si>
  <si>
    <t>Fremstilling af byggematerialer af gips</t>
  </si>
  <si>
    <t>23.62.00</t>
  </si>
  <si>
    <t>23.63</t>
  </si>
  <si>
    <t>23.63.00</t>
  </si>
  <si>
    <t>23.64</t>
  </si>
  <si>
    <t>Fremstilling af mørtel</t>
  </si>
  <si>
    <t>23.64.00</t>
  </si>
  <si>
    <t>23.65</t>
  </si>
  <si>
    <t>Fremstilling af fibercement</t>
  </si>
  <si>
    <t>23.65.00</t>
  </si>
  <si>
    <t>23.66</t>
  </si>
  <si>
    <t>Fremstilling af andre produkter af beton, cement og gips</t>
  </si>
  <si>
    <t>23.66.00</t>
  </si>
  <si>
    <t>23.7</t>
  </si>
  <si>
    <t>Tilhugning, tilskæring og færdigbearbejdning af sten</t>
  </si>
  <si>
    <t>23.70</t>
  </si>
  <si>
    <t>23.70.00</t>
  </si>
  <si>
    <t>23.9</t>
  </si>
  <si>
    <t>23.91</t>
  </si>
  <si>
    <t>Fremstilling af slibemidler</t>
  </si>
  <si>
    <t>23.91.00</t>
  </si>
  <si>
    <t>23.99</t>
  </si>
  <si>
    <t>23.99.10</t>
  </si>
  <si>
    <t>Fremstilling af asfalt og tagpap</t>
  </si>
  <si>
    <t>23.99.90</t>
  </si>
  <si>
    <t>Fremstilling af andre ikke-metalholdige mineralske produkter i.a.n.</t>
  </si>
  <si>
    <t>24.1</t>
  </si>
  <si>
    <t>Fremstilling af råjern og råstål samt jernlegeringer</t>
  </si>
  <si>
    <t>24.10</t>
  </si>
  <si>
    <t>24.10.00</t>
  </si>
  <si>
    <t>24.2</t>
  </si>
  <si>
    <t>Fremstilling af rør, hule profiler og tilhørende fittings af stål</t>
  </si>
  <si>
    <t>24.20</t>
  </si>
  <si>
    <t>24.20.00</t>
  </si>
  <si>
    <t>24.3</t>
  </si>
  <si>
    <t>Fremstilling af andre produkter af den primære forarbejdning af stål</t>
  </si>
  <si>
    <t>24.31</t>
  </si>
  <si>
    <t>Fremstilling af stænger ved koldtrækning</t>
  </si>
  <si>
    <t>24.31.00</t>
  </si>
  <si>
    <t>24.32</t>
  </si>
  <si>
    <t>Fremstilling af stålbånd ved koldvalsning</t>
  </si>
  <si>
    <t>24.32.00</t>
  </si>
  <si>
    <t>24.33</t>
  </si>
  <si>
    <t>Koldbehandling</t>
  </si>
  <si>
    <t>24.33.00</t>
  </si>
  <si>
    <t>24.34</t>
  </si>
  <si>
    <t>Fremstilling af tråd ved koldtrækning</t>
  </si>
  <si>
    <t>24.34.00</t>
  </si>
  <si>
    <t>24.4</t>
  </si>
  <si>
    <t>Fremstilling af ædelmetaller og andre ikke-jernholdige metaller</t>
  </si>
  <si>
    <t>24.41</t>
  </si>
  <si>
    <t>Fremstilling af ædelmetaller</t>
  </si>
  <si>
    <t>24.41.00</t>
  </si>
  <si>
    <t>24.42</t>
  </si>
  <si>
    <t>Fremstilling af aluminium</t>
  </si>
  <si>
    <t>24.42.00</t>
  </si>
  <si>
    <t>24.43</t>
  </si>
  <si>
    <t>Fremstilling af bly, zink og tin</t>
  </si>
  <si>
    <t>24.43.00</t>
  </si>
  <si>
    <t>24.44</t>
  </si>
  <si>
    <t>Fremstilling af kobber</t>
  </si>
  <si>
    <t>24.44.00</t>
  </si>
  <si>
    <t>24.45</t>
  </si>
  <si>
    <t>Anden fremstilling af ikke-jernholdige metaller</t>
  </si>
  <si>
    <t>24.45.00</t>
  </si>
  <si>
    <t>24.46</t>
  </si>
  <si>
    <t>Oparbejdning af nukleart brændsel</t>
  </si>
  <si>
    <t>24.46.00</t>
  </si>
  <si>
    <t>24.5</t>
  </si>
  <si>
    <t>Støbning af metalprodukter</t>
  </si>
  <si>
    <t>24.51</t>
  </si>
  <si>
    <t>Støbning af jernprodukter</t>
  </si>
  <si>
    <t>24.51.00</t>
  </si>
  <si>
    <t>24.52</t>
  </si>
  <si>
    <t>Støbning af stålprodukter</t>
  </si>
  <si>
    <t>24.52.00</t>
  </si>
  <si>
    <t>24.53</t>
  </si>
  <si>
    <t>Støbning af letmetalprodukter</t>
  </si>
  <si>
    <t>24.53.00</t>
  </si>
  <si>
    <t>24.54</t>
  </si>
  <si>
    <t>Støbning af andre ikke-jernholdige metalprodukter</t>
  </si>
  <si>
    <t>24.54.00</t>
  </si>
  <si>
    <t>25.1</t>
  </si>
  <si>
    <t>Fremstilling af metalkonstruktioner</t>
  </si>
  <si>
    <t>25.11</t>
  </si>
  <si>
    <t>Fremstilling af metalkonstruktioner og dele heraf</t>
  </si>
  <si>
    <t>25.11.00</t>
  </si>
  <si>
    <t>25.12</t>
  </si>
  <si>
    <t>Fremstilling af døre og vinduer af metal</t>
  </si>
  <si>
    <t>25.12.00</t>
  </si>
  <si>
    <t>25.2</t>
  </si>
  <si>
    <t>Fremstilling af tanke og beholdere af metal</t>
  </si>
  <si>
    <t>25.21</t>
  </si>
  <si>
    <t>Fremstilling af radiatorer, damp- og fyringskedler til centralvarmeanlæg</t>
  </si>
  <si>
    <t>25.21.00</t>
  </si>
  <si>
    <t>25.22</t>
  </si>
  <si>
    <t>Fremstilling af andre tanke og beholdere af metal</t>
  </si>
  <si>
    <t>25.22.00</t>
  </si>
  <si>
    <t>25.3</t>
  </si>
  <si>
    <t>Fremstilling af våben og ammunition</t>
  </si>
  <si>
    <t>25.30</t>
  </si>
  <si>
    <t>25.30.00</t>
  </si>
  <si>
    <t>25.4</t>
  </si>
  <si>
    <t>Smedning og valsning af metal samt pulvermetallurgi</t>
  </si>
  <si>
    <t>25.40</t>
  </si>
  <si>
    <t>25.40.00</t>
  </si>
  <si>
    <t>25.5</t>
  </si>
  <si>
    <t>Overfladebehandling af metal; maskinforarbejdning</t>
  </si>
  <si>
    <t>25.51</t>
  </si>
  <si>
    <t>Overfladebehandling af metal</t>
  </si>
  <si>
    <t>25.51.00</t>
  </si>
  <si>
    <t>25.52</t>
  </si>
  <si>
    <t>Varmebehandling af metal</t>
  </si>
  <si>
    <t>25.52.00</t>
  </si>
  <si>
    <t>25.53</t>
  </si>
  <si>
    <t>Maskinforarbejdning af metal</t>
  </si>
  <si>
    <t>25.53.00</t>
  </si>
  <si>
    <t>25.6</t>
  </si>
  <si>
    <t>Fremstilling af bestik, skære- og klipperedskaber, håndværktøj og diverse metalprodukter</t>
  </si>
  <si>
    <t>25.61</t>
  </si>
  <si>
    <t>Fremstilling af bestik, skære- og klipperedskaber</t>
  </si>
  <si>
    <t>25.61.00</t>
  </si>
  <si>
    <t>25.62</t>
  </si>
  <si>
    <t>Fremstilling af låse og hængsler</t>
  </si>
  <si>
    <t>25.62.00</t>
  </si>
  <si>
    <t>25.63</t>
  </si>
  <si>
    <t>Fremstilling af håndværktøj</t>
  </si>
  <si>
    <t>25.63.00</t>
  </si>
  <si>
    <t>25.9</t>
  </si>
  <si>
    <t>Fremstilling af andre færdige metalprodukter</t>
  </si>
  <si>
    <t>25.91</t>
  </si>
  <si>
    <t>Fremstilling af metaltønder og lignende beholdere</t>
  </si>
  <si>
    <t>25.91.00</t>
  </si>
  <si>
    <t>25.92</t>
  </si>
  <si>
    <t>Fremstilling af letmetalemballage</t>
  </si>
  <si>
    <t>25.92.00</t>
  </si>
  <si>
    <t>25.93</t>
  </si>
  <si>
    <t>Fremstilling af trådvarer, kæder og fjedre</t>
  </si>
  <si>
    <t>25.93.00</t>
  </si>
  <si>
    <t>25.94</t>
  </si>
  <si>
    <t>Fremstilling af lukkeanordninger, bolte, skruer og møtrikker</t>
  </si>
  <si>
    <t>25.94.00</t>
  </si>
  <si>
    <t>25.99</t>
  </si>
  <si>
    <t>25.99.00</t>
  </si>
  <si>
    <t>Fremstilling af computere, elektroniske og optiske produkter</t>
  </si>
  <si>
    <t>26.1</t>
  </si>
  <si>
    <t>Fremstilling af elektroniske komponenter og plader</t>
  </si>
  <si>
    <t>26.11</t>
  </si>
  <si>
    <t>Fremstilling af elektroniske komponenter</t>
  </si>
  <si>
    <t>26.11.00</t>
  </si>
  <si>
    <t>26.12</t>
  </si>
  <si>
    <t>Fremstilling af printplader o.lign.</t>
  </si>
  <si>
    <t>26.12.00</t>
  </si>
  <si>
    <t>26.2</t>
  </si>
  <si>
    <t>Fremstilling af computere og ydre enheder</t>
  </si>
  <si>
    <t>26.20</t>
  </si>
  <si>
    <t>26.20.00</t>
  </si>
  <si>
    <t>26.3</t>
  </si>
  <si>
    <t>Fremstilling af kommunikationsudstyr</t>
  </si>
  <si>
    <t>26.30</t>
  </si>
  <si>
    <t>26.30.00</t>
  </si>
  <si>
    <t>26.4</t>
  </si>
  <si>
    <t>Fremstilling af elektronik til husholdninger</t>
  </si>
  <si>
    <t>26.40</t>
  </si>
  <si>
    <t>26.40.00</t>
  </si>
  <si>
    <t>26.5</t>
  </si>
  <si>
    <t>26.51</t>
  </si>
  <si>
    <t>26.51.00</t>
  </si>
  <si>
    <t>26.52</t>
  </si>
  <si>
    <t>Fremstilling af ure</t>
  </si>
  <si>
    <t>26.52.00</t>
  </si>
  <si>
    <t>26.6</t>
  </si>
  <si>
    <t>Fremstilling af bestrålingsudstyr og elektromedicinsk og elektroterapeutisk apparatur</t>
  </si>
  <si>
    <t>26.60</t>
  </si>
  <si>
    <t>26.60.10</t>
  </si>
  <si>
    <t>Fremstilling af høreapparater og dele hertil</t>
  </si>
  <si>
    <t>26.60.90</t>
  </si>
  <si>
    <t>Fremstilling af bestrålingsudstyr og elektromedicinsk og elektroterapeutisk udstyr</t>
  </si>
  <si>
    <t>26.7</t>
  </si>
  <si>
    <t>Fremstilling af optiske instrumenter, magnetiske og optiske medier og fotografisk udstyr</t>
  </si>
  <si>
    <t>26.70</t>
  </si>
  <si>
    <t>26.70.00</t>
  </si>
  <si>
    <t>Fremstilling af elektrisk udstyr</t>
  </si>
  <si>
    <t>27.1</t>
  </si>
  <si>
    <t>Fremstilling af elektriske motorer, generatorer, transformatorer og elektriske fordelings- og kontroltavler</t>
  </si>
  <si>
    <t>27.11</t>
  </si>
  <si>
    <t>Fremstilling af elektriske motorer, generatorer og transformatorer</t>
  </si>
  <si>
    <t>27.11.00</t>
  </si>
  <si>
    <t>27.12</t>
  </si>
  <si>
    <t>Fremstilling af elektriske fordelings- og kontrolapparater</t>
  </si>
  <si>
    <t>27.12.00</t>
  </si>
  <si>
    <t>27.2</t>
  </si>
  <si>
    <t>Fremstilling af batterier og akkumulatorer</t>
  </si>
  <si>
    <t>27.20</t>
  </si>
  <si>
    <t>27.20.00</t>
  </si>
  <si>
    <t>27.3</t>
  </si>
  <si>
    <t>Fremstilling af ledninger og kabler og tilbehør hertil</t>
  </si>
  <si>
    <t>27.31</t>
  </si>
  <si>
    <t>Fremstilling af lyslederkabler</t>
  </si>
  <si>
    <t>27.31.00</t>
  </si>
  <si>
    <t>27.32</t>
  </si>
  <si>
    <t>Fremstilling af andre elektroniske og elektriske ledninger og kabler</t>
  </si>
  <si>
    <t>27.32.00</t>
  </si>
  <si>
    <t>27.33</t>
  </si>
  <si>
    <t>Fremstilling af tilbehør til ledninger og kabler</t>
  </si>
  <si>
    <t>27.33.00</t>
  </si>
  <si>
    <t>27.4</t>
  </si>
  <si>
    <t>Fremstilling af belysningsartikler</t>
  </si>
  <si>
    <t>27.40</t>
  </si>
  <si>
    <t>27.40.00</t>
  </si>
  <si>
    <t>27.5</t>
  </si>
  <si>
    <t>Fremstilling af husholdningsapparater</t>
  </si>
  <si>
    <t>27.51</t>
  </si>
  <si>
    <t>Fremstilling af elektriske husholdningsapparater</t>
  </si>
  <si>
    <t>27.51.00</t>
  </si>
  <si>
    <t>27.52</t>
  </si>
  <si>
    <t>Fremstilling af ikke-elektriske husholdningsapparater</t>
  </si>
  <si>
    <t>27.52.00</t>
  </si>
  <si>
    <t>27.9</t>
  </si>
  <si>
    <t>Fremstilling af andet elektrisk udstyr</t>
  </si>
  <si>
    <t>27.90</t>
  </si>
  <si>
    <t>27.90.00</t>
  </si>
  <si>
    <t>28.1</t>
  </si>
  <si>
    <t>Fremstilling af maskiner til generelle formål</t>
  </si>
  <si>
    <t>28.11</t>
  </si>
  <si>
    <t>Fremstilling af motorer og turbiner, undtagen motorer til flyvemaskiner, motorkøretøjer og knallerter</t>
  </si>
  <si>
    <t>28.11.00</t>
  </si>
  <si>
    <t>28.12</t>
  </si>
  <si>
    <t>Fremstilling af hydraulisk udstyr</t>
  </si>
  <si>
    <t>28.12.00</t>
  </si>
  <si>
    <t>28.13</t>
  </si>
  <si>
    <t>Fremstilling af andre pumper og kompressorer</t>
  </si>
  <si>
    <t>28.13.00</t>
  </si>
  <si>
    <t>28.14</t>
  </si>
  <si>
    <t>Fremstilling af andre haner og ventiler</t>
  </si>
  <si>
    <t>28.14.00</t>
  </si>
  <si>
    <t>28.15</t>
  </si>
  <si>
    <t>Fremstilling af lejer, tandhjul, tandhjulsudvekslinger og drivelementer</t>
  </si>
  <si>
    <t>28.15.00</t>
  </si>
  <si>
    <t>28.2</t>
  </si>
  <si>
    <t>Fremstilling af øvrige maskiner til generelle formål</t>
  </si>
  <si>
    <t>28.21</t>
  </si>
  <si>
    <t>Fremstilling af ovne, ildsteder og fyringsaggregater til boligopvarmning</t>
  </si>
  <si>
    <t>28.21.00</t>
  </si>
  <si>
    <t>28.22</t>
  </si>
  <si>
    <t>Fremstilling af løfte- og håndteringsudstyr</t>
  </si>
  <si>
    <t>28.22.00</t>
  </si>
  <si>
    <t>28.23</t>
  </si>
  <si>
    <t>Fremstilling af kontormaskiner og -udstyr, undtagen computere og ydre enheder</t>
  </si>
  <si>
    <t>28.23.00</t>
  </si>
  <si>
    <t>28.24</t>
  </si>
  <si>
    <t>Fremstilling af motordrevet håndværktøj</t>
  </si>
  <si>
    <t>28.24.00</t>
  </si>
  <si>
    <t>28.25</t>
  </si>
  <si>
    <t>Fremstilling af klimaanlæg, ikke til husholdningsbrug</t>
  </si>
  <si>
    <t>28.25.00</t>
  </si>
  <si>
    <t>28.29</t>
  </si>
  <si>
    <t>28.29.00</t>
  </si>
  <si>
    <t>28.3</t>
  </si>
  <si>
    <t>Fremstilling af landbrugs- og skovbrugsmaskiner</t>
  </si>
  <si>
    <t>28.30</t>
  </si>
  <si>
    <t>28.30.00</t>
  </si>
  <si>
    <t>28.4</t>
  </si>
  <si>
    <t>Fremstilling af metalforarbejdende maskiner og maskinværktøj</t>
  </si>
  <si>
    <t>28.41</t>
  </si>
  <si>
    <t>Fremstilling af metalforarbejdende maskiner og maskinværktøj til bearbejdning af metal</t>
  </si>
  <si>
    <t>28.41.00</t>
  </si>
  <si>
    <t>28.42</t>
  </si>
  <si>
    <t>Fremstilling af andet maskinværktøj</t>
  </si>
  <si>
    <t>28.42.00</t>
  </si>
  <si>
    <t>28.9</t>
  </si>
  <si>
    <t>Fremstilling af øvrige maskiner til specielle formål</t>
  </si>
  <si>
    <t>28.91</t>
  </si>
  <si>
    <t>Fremstilling af maskiner til metallurgi</t>
  </si>
  <si>
    <t>28.91.00</t>
  </si>
  <si>
    <t>28.92</t>
  </si>
  <si>
    <t>Fremstilling af maskiner til råstofindvindingsindustrien samt bygge- og anlæg</t>
  </si>
  <si>
    <t>28.92.00</t>
  </si>
  <si>
    <t>28.93</t>
  </si>
  <si>
    <t>Fremstilling af maskiner til føde-, drikke- og tobaksvareindustrien</t>
  </si>
  <si>
    <t>28.93.00</t>
  </si>
  <si>
    <t>28.94</t>
  </si>
  <si>
    <t>28.94.00</t>
  </si>
  <si>
    <t>28.95</t>
  </si>
  <si>
    <t>28.95.00</t>
  </si>
  <si>
    <t>28.96</t>
  </si>
  <si>
    <t>28.96.00</t>
  </si>
  <si>
    <t>28.97</t>
  </si>
  <si>
    <t>Fremstilling af maskiner til additiv fremstilling</t>
  </si>
  <si>
    <t>28.97.00</t>
  </si>
  <si>
    <t>28.99</t>
  </si>
  <si>
    <t>28.99.00</t>
  </si>
  <si>
    <t>Fremstilling af motorkøretøjer, påhængsvogne og sættevogne</t>
  </si>
  <si>
    <t>29.1</t>
  </si>
  <si>
    <t>Fremstilling af motorkøretøjer</t>
  </si>
  <si>
    <t>29.10</t>
  </si>
  <si>
    <t>29.10.00</t>
  </si>
  <si>
    <t>29.2</t>
  </si>
  <si>
    <t>Fremstilling af karosserier til motorkøretøjer; fremstilling af påhængsvogne og sættevogne</t>
  </si>
  <si>
    <t>29.20</t>
  </si>
  <si>
    <t>29.20.00</t>
  </si>
  <si>
    <t>29.3</t>
  </si>
  <si>
    <t>Fremstilling af reservedele og tilbehør til motorkøretøjer</t>
  </si>
  <si>
    <t>29.31</t>
  </si>
  <si>
    <t>Fremstilling af elektrisk og elektronisk udstyr til motorkøretøjer</t>
  </si>
  <si>
    <t>29.31.00</t>
  </si>
  <si>
    <t>29.32</t>
  </si>
  <si>
    <t>Fremstilling af andre dele og tilbehør til motorkøretøjer</t>
  </si>
  <si>
    <t>29.32.00</t>
  </si>
  <si>
    <t>Fremstilling af andre transportmidler</t>
  </si>
  <si>
    <t>30.1</t>
  </si>
  <si>
    <t>Bygning af skibe og både</t>
  </si>
  <si>
    <t>30.11</t>
  </si>
  <si>
    <t>Bygning af civile skibe og flydende materiel</t>
  </si>
  <si>
    <t>30.11.00</t>
  </si>
  <si>
    <t>30.12</t>
  </si>
  <si>
    <t>Bygning af både til fritid og sport</t>
  </si>
  <si>
    <t>30.12.00</t>
  </si>
  <si>
    <t>30.13</t>
  </si>
  <si>
    <t>Bygning af militærfartøjer</t>
  </si>
  <si>
    <t>30.13.00</t>
  </si>
  <si>
    <t>30.2</t>
  </si>
  <si>
    <t>Fremstilling af lokomotiver og andet rullende materiel til jernbaner og sporveje</t>
  </si>
  <si>
    <t>30.20</t>
  </si>
  <si>
    <t>30.20.00</t>
  </si>
  <si>
    <t>30.3</t>
  </si>
  <si>
    <t>Fremstilling af luft- og rumfartøjer o.lign.</t>
  </si>
  <si>
    <t>30.31</t>
  </si>
  <si>
    <t>Fremstilling af civile luft- og rumfartøjer o.lign.</t>
  </si>
  <si>
    <t>30.31.00</t>
  </si>
  <si>
    <t>30.32</t>
  </si>
  <si>
    <t>Fremstilling af militære luft- og rumfartøjer o.lign.</t>
  </si>
  <si>
    <t>30.32.00</t>
  </si>
  <si>
    <t>30.4</t>
  </si>
  <si>
    <t>Fremstilling af militære kampkøretøjer</t>
  </si>
  <si>
    <t>30.40</t>
  </si>
  <si>
    <t>30.40.00</t>
  </si>
  <si>
    <t>30.9</t>
  </si>
  <si>
    <t>30.91</t>
  </si>
  <si>
    <t>Fremstilling af motorcykler</t>
  </si>
  <si>
    <t>30.91.00</t>
  </si>
  <si>
    <t>30.92</t>
  </si>
  <si>
    <t>Fremstilling af cykler og kørestole</t>
  </si>
  <si>
    <t>30.92.00</t>
  </si>
  <si>
    <t>30.99</t>
  </si>
  <si>
    <t>30.99.00</t>
  </si>
  <si>
    <t>Fremstilling af møbler</t>
  </si>
  <si>
    <t>31.0</t>
  </si>
  <si>
    <t>31.00</t>
  </si>
  <si>
    <t>31.00.00</t>
  </si>
  <si>
    <t>Anden fremstillingsvirksomhed</t>
  </si>
  <si>
    <t>32.1</t>
  </si>
  <si>
    <t>Fremstilling af smykker, bijouteri og lignende varer</t>
  </si>
  <si>
    <t>32.11</t>
  </si>
  <si>
    <t>Prægning af mønter</t>
  </si>
  <si>
    <t>32.11.00</t>
  </si>
  <si>
    <t>32.12</t>
  </si>
  <si>
    <t>Fremstilling af smykker og lignende varer</t>
  </si>
  <si>
    <t>32.12.00</t>
  </si>
  <si>
    <t>32.13</t>
  </si>
  <si>
    <t>Fremstilling af bijouteri og lignende varer</t>
  </si>
  <si>
    <t>32.13.00</t>
  </si>
  <si>
    <t>32.2</t>
  </si>
  <si>
    <t>Fremstilling af musikinstrumenter</t>
  </si>
  <si>
    <t>32.20</t>
  </si>
  <si>
    <t>32.20.00</t>
  </si>
  <si>
    <t>32.3</t>
  </si>
  <si>
    <t>Fremstilling af sportsudstyr</t>
  </si>
  <si>
    <t>32.30</t>
  </si>
  <si>
    <t>32.30.00</t>
  </si>
  <si>
    <t>32.4</t>
  </si>
  <si>
    <t>Fremstilling af spil og legetøj</t>
  </si>
  <si>
    <t>32.40</t>
  </si>
  <si>
    <t>32.40.00</t>
  </si>
  <si>
    <t>32.5</t>
  </si>
  <si>
    <t>Fremstilling af medicinske og dentale instrumenter samt udstyr hertil</t>
  </si>
  <si>
    <t>32.50</t>
  </si>
  <si>
    <t>32.50.00</t>
  </si>
  <si>
    <t>32.9</t>
  </si>
  <si>
    <t>32.91</t>
  </si>
  <si>
    <t>Fremstilling af koste og børster</t>
  </si>
  <si>
    <t>32.91.00</t>
  </si>
  <si>
    <t>32.99</t>
  </si>
  <si>
    <t>32.99.00</t>
  </si>
  <si>
    <t>Reparation, vedligeholdelse og installation af maskiner og udstyr</t>
  </si>
  <si>
    <t>33.1</t>
  </si>
  <si>
    <t>Reparation og vedligeholdelse af færdige metalprodukter, maskiner og udstyr</t>
  </si>
  <si>
    <t>33.11</t>
  </si>
  <si>
    <t>Reparation og vedligeholdelse af færdige metalprodukter</t>
  </si>
  <si>
    <t>33.11.00</t>
  </si>
  <si>
    <t>33.12</t>
  </si>
  <si>
    <t>Reparation og vedligeholdelse af maskiner</t>
  </si>
  <si>
    <t>33.12.00</t>
  </si>
  <si>
    <t>33.13</t>
  </si>
  <si>
    <t>Reparation og vedligeholdelse af elektronisk og optisk udstyr</t>
  </si>
  <si>
    <t>33.13.00</t>
  </si>
  <si>
    <t>33.14</t>
  </si>
  <si>
    <t>Reparation og vedligeholdelse af elektrisk udstyr</t>
  </si>
  <si>
    <t>33.14.00</t>
  </si>
  <si>
    <t>33.15</t>
  </si>
  <si>
    <t>Reparation og vedligeholdelse af civile skibe og både</t>
  </si>
  <si>
    <t>33.15.00</t>
  </si>
  <si>
    <t>33.16</t>
  </si>
  <si>
    <t>Reparation og vedligeholdelse af civile luft- og rumfartøjer</t>
  </si>
  <si>
    <t>33.16.00</t>
  </si>
  <si>
    <t>33.17</t>
  </si>
  <si>
    <t>Reparation og vedligeholdelse af andre civile transportmidler</t>
  </si>
  <si>
    <t>33.17.00</t>
  </si>
  <si>
    <t>33.18</t>
  </si>
  <si>
    <t>Reparation og vedligeholdelse af militære kampkøretøjer, skibe, både og luft- og rumfartøjer</t>
  </si>
  <si>
    <t>33.18.00</t>
  </si>
  <si>
    <t>33.19</t>
  </si>
  <si>
    <t>Reparation og vedligeholdelse af andet udstyr</t>
  </si>
  <si>
    <t>33.19.00</t>
  </si>
  <si>
    <t>33.2</t>
  </si>
  <si>
    <t>Installation af industrimaskiner og -udstyr</t>
  </si>
  <si>
    <t>33.20</t>
  </si>
  <si>
    <t>33.20.00</t>
  </si>
  <si>
    <t>D</t>
  </si>
  <si>
    <t>El-, gas- og fjernvarmeforsyning</t>
  </si>
  <si>
    <t>35.1</t>
  </si>
  <si>
    <t>Elforsyning</t>
  </si>
  <si>
    <t>35.11</t>
  </si>
  <si>
    <t>Produktion af elektricitet fra ikke-vedvarende energikilder</t>
  </si>
  <si>
    <t>35.11.00</t>
  </si>
  <si>
    <t>35.12</t>
  </si>
  <si>
    <t>Produktion af elektricitet fra vedvarende energikilder</t>
  </si>
  <si>
    <t>35.12.00</t>
  </si>
  <si>
    <t>35.13</t>
  </si>
  <si>
    <t>Transmission af elektricitet</t>
  </si>
  <si>
    <t>35.13.00</t>
  </si>
  <si>
    <t>35.14</t>
  </si>
  <si>
    <t>Distribution af elektricitet</t>
  </si>
  <si>
    <t>35.14.00</t>
  </si>
  <si>
    <t>35.15</t>
  </si>
  <si>
    <t>Handel med elektricitet</t>
  </si>
  <si>
    <t>35.15.10</t>
  </si>
  <si>
    <t>Handel med elektricitet via ladestationer o. lign.</t>
  </si>
  <si>
    <t>35.15.90</t>
  </si>
  <si>
    <t>Anden handel med elektricitet</t>
  </si>
  <si>
    <t>35.16</t>
  </si>
  <si>
    <t>Lagring af elektricitet</t>
  </si>
  <si>
    <t>35.16.00</t>
  </si>
  <si>
    <t>35.2</t>
  </si>
  <si>
    <t>Produktion af gas og distribution af luftformige brændstoffer gennem rørledninger</t>
  </si>
  <si>
    <t>35.21</t>
  </si>
  <si>
    <t>Produktion af gas</t>
  </si>
  <si>
    <t>35.21.00</t>
  </si>
  <si>
    <t>35.22</t>
  </si>
  <si>
    <t>Distribution af gas</t>
  </si>
  <si>
    <t>35.22.00</t>
  </si>
  <si>
    <t>35.23</t>
  </si>
  <si>
    <t>Handel med gas gennem rørledninger</t>
  </si>
  <si>
    <t>35.23.00</t>
  </si>
  <si>
    <t>35.24</t>
  </si>
  <si>
    <t>Oplagring af gas i forbindelse med drift af forsyningsnet</t>
  </si>
  <si>
    <t>35.24.00</t>
  </si>
  <si>
    <t>35.3</t>
  </si>
  <si>
    <t>Fjernvarmeforsyning</t>
  </si>
  <si>
    <t>35.30</t>
  </si>
  <si>
    <t>35.30.00</t>
  </si>
  <si>
    <t>35.4</t>
  </si>
  <si>
    <t>35.40</t>
  </si>
  <si>
    <t>35.40.00</t>
  </si>
  <si>
    <t>E</t>
  </si>
  <si>
    <t>Vandforsyning</t>
  </si>
  <si>
    <t>36.0</t>
  </si>
  <si>
    <t>36.00</t>
  </si>
  <si>
    <t>36.00.00</t>
  </si>
  <si>
    <t>Opsamling og behandling af spildevand</t>
  </si>
  <si>
    <t>37.0</t>
  </si>
  <si>
    <t>37.00</t>
  </si>
  <si>
    <t>37.00.00</t>
  </si>
  <si>
    <t>Indsamling, nyttiggørelse og bortskaffelse af affald</t>
  </si>
  <si>
    <t>38.1</t>
  </si>
  <si>
    <t>Indsamling af affald</t>
  </si>
  <si>
    <t>38.11</t>
  </si>
  <si>
    <t>Indsamling af ikke-farligt affald</t>
  </si>
  <si>
    <t>38.11.00</t>
  </si>
  <si>
    <t>38.12</t>
  </si>
  <si>
    <t>Indsamling af farligt affald</t>
  </si>
  <si>
    <t>38.12.00</t>
  </si>
  <si>
    <t>38.2</t>
  </si>
  <si>
    <t>Nyttiggørelse af affald</t>
  </si>
  <si>
    <t>38.21</t>
  </si>
  <si>
    <t>Genindvinding af materialer</t>
  </si>
  <si>
    <t>38.21.00</t>
  </si>
  <si>
    <t>38.22</t>
  </si>
  <si>
    <t>Energiudnyttelse af affald</t>
  </si>
  <si>
    <t>38.22.00</t>
  </si>
  <si>
    <t>38.23</t>
  </si>
  <si>
    <t>Anden nyttiggørelse af affald</t>
  </si>
  <si>
    <t>38.23.00</t>
  </si>
  <si>
    <t>38.3</t>
  </si>
  <si>
    <t>Bortskaffelse af affald uden nyttiggørelse</t>
  </si>
  <si>
    <t>38.31</t>
  </si>
  <si>
    <t>Forbrænding uden energiudnyttelse</t>
  </si>
  <si>
    <t>38.31.00</t>
  </si>
  <si>
    <t>38.32</t>
  </si>
  <si>
    <t>Deponering eller permanent oplagring</t>
  </si>
  <si>
    <t>38.32.00</t>
  </si>
  <si>
    <t>38.33</t>
  </si>
  <si>
    <t>Anden bortskaffelse af affald</t>
  </si>
  <si>
    <t>38.33.00</t>
  </si>
  <si>
    <t>Rensning af jord og grundvand og anden dekontaminering</t>
  </si>
  <si>
    <t>39.0</t>
  </si>
  <si>
    <t>39.00</t>
  </si>
  <si>
    <t>39.00.00</t>
  </si>
  <si>
    <t>F</t>
  </si>
  <si>
    <t>Opførelse af bygninger</t>
  </si>
  <si>
    <t>41.0</t>
  </si>
  <si>
    <t>41.00</t>
  </si>
  <si>
    <t>41.00.00</t>
  </si>
  <si>
    <t>Anlægsarbejder</t>
  </si>
  <si>
    <t>42.1</t>
  </si>
  <si>
    <t>Anlæg af veje og jernbaner</t>
  </si>
  <si>
    <t>42.11</t>
  </si>
  <si>
    <t>Anlæg af veje og motorveje</t>
  </si>
  <si>
    <t>42.11.00</t>
  </si>
  <si>
    <t>42.12</t>
  </si>
  <si>
    <t>Anlæg af jernbaner og undergrundsbaner</t>
  </si>
  <si>
    <t>42.12.00</t>
  </si>
  <si>
    <t>42.13</t>
  </si>
  <si>
    <t>Anlæg af broer og tunneller</t>
  </si>
  <si>
    <t>42.13.00</t>
  </si>
  <si>
    <t>42.2</t>
  </si>
  <si>
    <t>Anlæg af ledningsnet</t>
  </si>
  <si>
    <t>42.21</t>
  </si>
  <si>
    <t>42.21.00</t>
  </si>
  <si>
    <t>Anlæg af ledningsnet til væsker</t>
  </si>
  <si>
    <t>42.22</t>
  </si>
  <si>
    <t>Anlæg af ledningsnet til elektricitet og telekommunikation</t>
  </si>
  <si>
    <t>42.22.00</t>
  </si>
  <si>
    <t>42.9</t>
  </si>
  <si>
    <t>Anden anlægsvirksomhed</t>
  </si>
  <si>
    <t>42.91</t>
  </si>
  <si>
    <t>Anlæg af vandveje, havne, diger, dæmninger mv.</t>
  </si>
  <si>
    <t>42.91.00</t>
  </si>
  <si>
    <t>42.99</t>
  </si>
  <si>
    <t>42.99.00</t>
  </si>
  <si>
    <t>Bygge- og anlægsvirksomhed, som kræver specialisering</t>
  </si>
  <si>
    <t>43.1</t>
  </si>
  <si>
    <t>Nedrivning og forberedende byggepladsarbejder</t>
  </si>
  <si>
    <t>43.11</t>
  </si>
  <si>
    <t>Nedrivning</t>
  </si>
  <si>
    <t>43.11.00</t>
  </si>
  <si>
    <t>43.12</t>
  </si>
  <si>
    <t>Forberedende byggepladsarbejder</t>
  </si>
  <si>
    <t>43.12.00</t>
  </si>
  <si>
    <t>43.13</t>
  </si>
  <si>
    <t>Funderingsundersøgelser</t>
  </si>
  <si>
    <t>43.13.00</t>
  </si>
  <si>
    <t>43.2</t>
  </si>
  <si>
    <t>43.21</t>
  </si>
  <si>
    <t>El-installation</t>
  </si>
  <si>
    <t>43.21.00</t>
  </si>
  <si>
    <t>43.22</t>
  </si>
  <si>
    <t>43.22.00</t>
  </si>
  <si>
    <t>43.23</t>
  </si>
  <si>
    <t>Installation af isolering</t>
  </si>
  <si>
    <t>43.23.00</t>
  </si>
  <si>
    <t>43.24</t>
  </si>
  <si>
    <t>Anden bygningsinstallationsvirksomhed</t>
  </si>
  <si>
    <t>43.24.00</t>
  </si>
  <si>
    <t>43.3</t>
  </si>
  <si>
    <t>Bygningsfærdiggørelse</t>
  </si>
  <si>
    <t>43.31</t>
  </si>
  <si>
    <t>Stukkatørvirksomhed</t>
  </si>
  <si>
    <t>43.31.00</t>
  </si>
  <si>
    <t>43.32</t>
  </si>
  <si>
    <t>Tømrer- og bygningssnedkervirksomhed</t>
  </si>
  <si>
    <t>43.32.00</t>
  </si>
  <si>
    <t>43.33</t>
  </si>
  <si>
    <t>Udførelse af gulvbelægninger og vægbeklædning</t>
  </si>
  <si>
    <t>43.33.00</t>
  </si>
  <si>
    <t>43.34</t>
  </si>
  <si>
    <t>Maler- og glarmestervirksomhed</t>
  </si>
  <si>
    <t>43.34.10</t>
  </si>
  <si>
    <t>43.34.20</t>
  </si>
  <si>
    <t>Glarmestervirksomhed</t>
  </si>
  <si>
    <t>43.35</t>
  </si>
  <si>
    <t>Anden bygningsfærdiggørelse</t>
  </si>
  <si>
    <t>43.35.00</t>
  </si>
  <si>
    <t>43.4</t>
  </si>
  <si>
    <t>43.41</t>
  </si>
  <si>
    <t>Tagdækningsvirksomhed</t>
  </si>
  <si>
    <t>43.41.00</t>
  </si>
  <si>
    <t>43.42</t>
  </si>
  <si>
    <t>43.42.00</t>
  </si>
  <si>
    <t>43.5</t>
  </si>
  <si>
    <t>43.50</t>
  </si>
  <si>
    <t>43.50.00</t>
  </si>
  <si>
    <t>43.6</t>
  </si>
  <si>
    <t>43.60</t>
  </si>
  <si>
    <t>43.60.00</t>
  </si>
  <si>
    <t>43.9</t>
  </si>
  <si>
    <t>43.91</t>
  </si>
  <si>
    <t>Murerarbejde</t>
  </si>
  <si>
    <t>43.91.00</t>
  </si>
  <si>
    <t>43.99</t>
  </si>
  <si>
    <t>43.99.00</t>
  </si>
  <si>
    <t>G</t>
  </si>
  <si>
    <t>Engroshandel</t>
  </si>
  <si>
    <t>46.1</t>
  </si>
  <si>
    <t>Engroshandel på honorar- eller kontraktbasis</t>
  </si>
  <si>
    <t>46.11</t>
  </si>
  <si>
    <t>Agenturhandel med landbrugsråvarer, levende dyr, tekstilråvarer og halvfabrikata</t>
  </si>
  <si>
    <t>46.11.00</t>
  </si>
  <si>
    <t>46.12</t>
  </si>
  <si>
    <t>Agenturhandel med brændstoffer, malme, metaller og kemiske produkter til industrien</t>
  </si>
  <si>
    <t>46.12.00</t>
  </si>
  <si>
    <t>46.13</t>
  </si>
  <si>
    <t>Agenturhandel med tømmer og andre byggematerialer</t>
  </si>
  <si>
    <t>46.13.00</t>
  </si>
  <si>
    <t>46.14</t>
  </si>
  <si>
    <t>Agenturhandel med maskiner, teknisk udstyr, skibe og flyvemaskiner</t>
  </si>
  <si>
    <t>46.14.00</t>
  </si>
  <si>
    <t>46.15</t>
  </si>
  <si>
    <t>Agenturhandel med møbler, husholdningsartikler og isenkram</t>
  </si>
  <si>
    <t>46.15.00</t>
  </si>
  <si>
    <t>46.16</t>
  </si>
  <si>
    <t>Agenturhandel med tekstiler, beklædning, pelsværk, fodtøj og lædervarer</t>
  </si>
  <si>
    <t>46.16.00</t>
  </si>
  <si>
    <t>46.17</t>
  </si>
  <si>
    <t>Agenturhandel med føde-, drikke- og tobaksvarer</t>
  </si>
  <si>
    <t>46.17.10</t>
  </si>
  <si>
    <t>Fiskeauktioner</t>
  </si>
  <si>
    <t>46.17.90</t>
  </si>
  <si>
    <t>Anden agenturhandel med føde-, drikke- og tobaksvarer</t>
  </si>
  <si>
    <t>46.18</t>
  </si>
  <si>
    <t>46.18.10</t>
  </si>
  <si>
    <t>Agenturhandel med motorcykler, biler, busser og trailere mv.</t>
  </si>
  <si>
    <t>46.18.90</t>
  </si>
  <si>
    <t>Agenturhandel med specialiseret varesortiment i.a.n.</t>
  </si>
  <si>
    <t>46.19</t>
  </si>
  <si>
    <t>Agenturhandel med ikke-specialiseret varesortiment</t>
  </si>
  <si>
    <t>46.19.00</t>
  </si>
  <si>
    <t>46.2</t>
  </si>
  <si>
    <t>Engroshandel med landbrugsråvarer og levende dyr</t>
  </si>
  <si>
    <t>46.21</t>
  </si>
  <si>
    <t>Engroshandel med korn, uforarbejdet tobak, såsæd og foderstoffer</t>
  </si>
  <si>
    <t>46.21.00</t>
  </si>
  <si>
    <t>46.22</t>
  </si>
  <si>
    <t>Engroshandel med blomster og planter</t>
  </si>
  <si>
    <t>46.22.00</t>
  </si>
  <si>
    <t>46.23</t>
  </si>
  <si>
    <t>Engroshandel med levende dyr</t>
  </si>
  <si>
    <t>46.23.00</t>
  </si>
  <si>
    <t>46.24</t>
  </si>
  <si>
    <t>Engroshandel med huder, skind og læder</t>
  </si>
  <si>
    <t>46.24.00</t>
  </si>
  <si>
    <t>46.3</t>
  </si>
  <si>
    <t>Engroshandel med føde-, drikke- og tobaksvarer</t>
  </si>
  <si>
    <t>46.31</t>
  </si>
  <si>
    <t>Engroshandel med frugt og grøntsager</t>
  </si>
  <si>
    <t>46.31.00</t>
  </si>
  <si>
    <t>46.32</t>
  </si>
  <si>
    <t>Engroshandel med kød, kødprodukter, fisk og fiskeprodukter</t>
  </si>
  <si>
    <t>46.32.10</t>
  </si>
  <si>
    <t>Engroshandel med kød og kødprodukter</t>
  </si>
  <si>
    <t>46.32.20</t>
  </si>
  <si>
    <t>Engroshandel med fisk og fiskeprodukter</t>
  </si>
  <si>
    <t>46.33</t>
  </si>
  <si>
    <t>Engroshandel med mejeriprodukter, æg samt spiselige olier og fedtstoffer</t>
  </si>
  <si>
    <t>46.33.00</t>
  </si>
  <si>
    <t>46.34</t>
  </si>
  <si>
    <t>Engroshandel med drikkevarer</t>
  </si>
  <si>
    <t>46.34.10</t>
  </si>
  <si>
    <t>Engroshandel med øl, mineralvand, frugt- og grøntsagssaft</t>
  </si>
  <si>
    <t>46.34.20</t>
  </si>
  <si>
    <t>Engroshandel med vin og spiritus</t>
  </si>
  <si>
    <t>46.35</t>
  </si>
  <si>
    <t>Engroshandel med tobaksvarer</t>
  </si>
  <si>
    <t>46.35.00</t>
  </si>
  <si>
    <t>46.36</t>
  </si>
  <si>
    <t>Engroshandel med sukker, chokolade og sukkervarer</t>
  </si>
  <si>
    <t>46.36.00</t>
  </si>
  <si>
    <t>46.37</t>
  </si>
  <si>
    <t>Engroshandel med kaffe, te, kakao og krydderier</t>
  </si>
  <si>
    <t>46.37.00</t>
  </si>
  <si>
    <t>46.38</t>
  </si>
  <si>
    <t>Engroshandel med andre fødevarer</t>
  </si>
  <si>
    <t>46.38.00</t>
  </si>
  <si>
    <t>46.39</t>
  </si>
  <si>
    <t>Ikke-specialiseret engroshandel med føde-, drikke- og tobaksvarer</t>
  </si>
  <si>
    <t>46.39.00</t>
  </si>
  <si>
    <t>46.4</t>
  </si>
  <si>
    <t>Engroshandel med husholdningsartikler</t>
  </si>
  <si>
    <t>46.41</t>
  </si>
  <si>
    <t>Engroshandel med tekstiler</t>
  </si>
  <si>
    <t>46.41.00</t>
  </si>
  <si>
    <t>46.42</t>
  </si>
  <si>
    <t>Engroshandel med beklædning og fodtøj</t>
  </si>
  <si>
    <t>46.42.10</t>
  </si>
  <si>
    <t>Engroshandel med beklædning</t>
  </si>
  <si>
    <t>46.42.20</t>
  </si>
  <si>
    <t>Engroshandel med fodtøj</t>
  </si>
  <si>
    <t>46.43</t>
  </si>
  <si>
    <t>Engroshandel med elektriske husholdningsartikler</t>
  </si>
  <si>
    <t>46.43.10</t>
  </si>
  <si>
    <t>Engroshandel med hvidevarer og elektriske husholdningsartikler</t>
  </si>
  <si>
    <t>46.43.20</t>
  </si>
  <si>
    <t>46.44</t>
  </si>
  <si>
    <t>Engroshandel med porcelæns- og glasvarer og rengøringsmidler</t>
  </si>
  <si>
    <t>46.44.10</t>
  </si>
  <si>
    <t>Engroshandel med porcelæns- og glasvarer</t>
  </si>
  <si>
    <t>46.44.20</t>
  </si>
  <si>
    <t>Engroshandel med rengøringsmidler</t>
  </si>
  <si>
    <t>46.45</t>
  </si>
  <si>
    <t>Engroshandel med parfumerivarer og kosmetik</t>
  </si>
  <si>
    <t>46.45.00</t>
  </si>
  <si>
    <t>46.46</t>
  </si>
  <si>
    <t>Engroshandel med medicinalvarer og medicinske artikler</t>
  </si>
  <si>
    <t>46.46.10</t>
  </si>
  <si>
    <t>Engroshandel med medicinalvarer og sygeplejeartikler</t>
  </si>
  <si>
    <t>46.46.20</t>
  </si>
  <si>
    <t>Engroshandel med læge- og hospitalsartikler</t>
  </si>
  <si>
    <t>46.47</t>
  </si>
  <si>
    <t>Engroshandel med møbler til bolig-, kontor- og butiksbrug, tæpper og belysningsartikler</t>
  </si>
  <si>
    <t>46.47.00</t>
  </si>
  <si>
    <t>46.48</t>
  </si>
  <si>
    <t>Engroshandel med ure og smykker</t>
  </si>
  <si>
    <t>46.48.00</t>
  </si>
  <si>
    <t>46.49</t>
  </si>
  <si>
    <t>Engroshandel med andre husholdningsartikler</t>
  </si>
  <si>
    <t>46.49.10</t>
  </si>
  <si>
    <t>Engroshandel med cykler, sportsartikler og lystbåde</t>
  </si>
  <si>
    <t>46.49.20</t>
  </si>
  <si>
    <t>Engroshandel med bøger, papir og papirvarer</t>
  </si>
  <si>
    <t>46.49.30</t>
  </si>
  <si>
    <t>Engroshandel med kufferter og lædervarer</t>
  </si>
  <si>
    <t>46.49.90</t>
  </si>
  <si>
    <t>46.5</t>
  </si>
  <si>
    <t>Engroshandel med informations- og kommunikationsudstyr</t>
  </si>
  <si>
    <t>46.50</t>
  </si>
  <si>
    <t>46.50.00</t>
  </si>
  <si>
    <t>46.6</t>
  </si>
  <si>
    <t>Engroshandel med andre maskiner, andet udstyr og tilbehør</t>
  </si>
  <si>
    <t>46.61</t>
  </si>
  <si>
    <t>Engroshandel med landbrugsmaskiner, -udstyr og tilbehør hertil</t>
  </si>
  <si>
    <t>46.61.00</t>
  </si>
  <si>
    <t>46.62</t>
  </si>
  <si>
    <t>Engroshandel med værktøjsmaskiner</t>
  </si>
  <si>
    <t>46.62.00</t>
  </si>
  <si>
    <t>46.63</t>
  </si>
  <si>
    <t>Engroshandel med maskiner til minedrift og bygge- og anlægsvirksomhed</t>
  </si>
  <si>
    <t>46.63.00</t>
  </si>
  <si>
    <t>46.64</t>
  </si>
  <si>
    <t>Engroshandel med andre maskiner og andet udstyr</t>
  </si>
  <si>
    <t>46.64.00</t>
  </si>
  <si>
    <t>46.7</t>
  </si>
  <si>
    <t>Engroshandel med motorkøretøjer og motorcykler samt reservedele og tilbehør dertil</t>
  </si>
  <si>
    <t>46.71</t>
  </si>
  <si>
    <t>Engroshandel med motorkøretøjer</t>
  </si>
  <si>
    <t>46.71.00</t>
  </si>
  <si>
    <t>46.72</t>
  </si>
  <si>
    <t>Engroshandel med reservedele og tilbehør til motorkøretøjer</t>
  </si>
  <si>
    <t>46.72.00</t>
  </si>
  <si>
    <t>46.73</t>
  </si>
  <si>
    <t>Engroshandel med motorcykler samt reservedele og tilbehør dertil</t>
  </si>
  <si>
    <t>46.73.00</t>
  </si>
  <si>
    <t>46.8</t>
  </si>
  <si>
    <t>Anden specialiseret engroshandel</t>
  </si>
  <si>
    <t>46.81</t>
  </si>
  <si>
    <t>Engroshandel med fast, flydende og luftformigt brændstof og lignende varer</t>
  </si>
  <si>
    <t>46.81.00</t>
  </si>
  <si>
    <t>46.82</t>
  </si>
  <si>
    <t>Engroshandel med metaller og metalmalme</t>
  </si>
  <si>
    <t>46.82.00</t>
  </si>
  <si>
    <t>46.83</t>
  </si>
  <si>
    <t>Engroshandel med træ og byggematerialer samt sanitetsartikler</t>
  </si>
  <si>
    <t>46.83.00</t>
  </si>
  <si>
    <t>46.84</t>
  </si>
  <si>
    <t>Engroshandel med isenkram, varmeanlæg og tilbehør</t>
  </si>
  <si>
    <t>46.84.00</t>
  </si>
  <si>
    <t>46.85</t>
  </si>
  <si>
    <t>Engroshandel med kemiske produkter</t>
  </si>
  <si>
    <t>46.85.00</t>
  </si>
  <si>
    <t>46.86</t>
  </si>
  <si>
    <t>Engroshandel med andre råvarer og halvfabrikata</t>
  </si>
  <si>
    <t>46.86.00</t>
  </si>
  <si>
    <t>46.87</t>
  </si>
  <si>
    <t>Engroshandel med affaldsprodukter</t>
  </si>
  <si>
    <t>46.87.00</t>
  </si>
  <si>
    <t>46.89</t>
  </si>
  <si>
    <t>46.89.00</t>
  </si>
  <si>
    <t>46.9</t>
  </si>
  <si>
    <t>Ikke-specialiseret engroshandel</t>
  </si>
  <si>
    <t>46.90</t>
  </si>
  <si>
    <t>46.90.00</t>
  </si>
  <si>
    <t>Detailhandel</t>
  </si>
  <si>
    <t>47.1</t>
  </si>
  <si>
    <t>Ikke-specialiseret detailhandel</t>
  </si>
  <si>
    <t>47.11</t>
  </si>
  <si>
    <t>Ikke-specialiseret detailhandel med hovedvægt på føde-, drikke- eller tobaksvarer</t>
  </si>
  <si>
    <t>47.11.10</t>
  </si>
  <si>
    <t>Detailhandel med kioskvarer</t>
  </si>
  <si>
    <t>47.11.20</t>
  </si>
  <si>
    <t>Detailhandel med dagligvarer i supermarkeder og købmandsbutikker</t>
  </si>
  <si>
    <t>47.11.30</t>
  </si>
  <si>
    <t>Detailhandel med dagligvarer i discountsupermarkeder</t>
  </si>
  <si>
    <t>47.12</t>
  </si>
  <si>
    <t>Anden ikke-specialiseret detailhandel</t>
  </si>
  <si>
    <t>47.12.00</t>
  </si>
  <si>
    <t>47.2</t>
  </si>
  <si>
    <t>Detailhandel med føde-, drikke- og tobaksvarer</t>
  </si>
  <si>
    <t>47.21</t>
  </si>
  <si>
    <t>Detailhandel med frugt og grøntsager</t>
  </si>
  <si>
    <t>47.21.00</t>
  </si>
  <si>
    <t>47.22</t>
  </si>
  <si>
    <t>Detailhandel med kød og kødprodukter</t>
  </si>
  <si>
    <t>47.22.00</t>
  </si>
  <si>
    <t>47.23</t>
  </si>
  <si>
    <t>47.23.00</t>
  </si>
  <si>
    <t>47.24</t>
  </si>
  <si>
    <t>Detailhandel med bagværk og konfekture</t>
  </si>
  <si>
    <t>47.24.00</t>
  </si>
  <si>
    <t>47.25</t>
  </si>
  <si>
    <t>Detailhandel med drikkevarer</t>
  </si>
  <si>
    <t>47.25.00</t>
  </si>
  <si>
    <t>47.26</t>
  </si>
  <si>
    <t>Detailhandel med tobaksvarer</t>
  </si>
  <si>
    <t>47.26.00</t>
  </si>
  <si>
    <t>47.27</t>
  </si>
  <si>
    <t>Detailhandel med andre fødevarer</t>
  </si>
  <si>
    <t>47.27.00</t>
  </si>
  <si>
    <t>47.3</t>
  </si>
  <si>
    <t>Detailhandel med motorbrændstoffer</t>
  </si>
  <si>
    <t>47.30</t>
  </si>
  <si>
    <t>47.30.00</t>
  </si>
  <si>
    <t>47.4</t>
  </si>
  <si>
    <t>Detailhandel med informations- og kommunikationsudstyr</t>
  </si>
  <si>
    <t>47.40</t>
  </si>
  <si>
    <t>47.40.00</t>
  </si>
  <si>
    <t>47.5</t>
  </si>
  <si>
    <t>Detailhandel med husholdningsudstyr</t>
  </si>
  <si>
    <t>47.51</t>
  </si>
  <si>
    <t>Detailhandel med tekstiler</t>
  </si>
  <si>
    <t>47.51.00</t>
  </si>
  <si>
    <t>47.52</t>
  </si>
  <si>
    <t>Detailhandel med isenkram, byggematerialer, maling og glas</t>
  </si>
  <si>
    <t>47.52.10</t>
  </si>
  <si>
    <t>Detailhandel med maling og tapet</t>
  </si>
  <si>
    <t>47.52.20</t>
  </si>
  <si>
    <t>Detailhandel med byggematerialer og værktøj</t>
  </si>
  <si>
    <t>47.53</t>
  </si>
  <si>
    <t>Detailhandel med tæpper, vægbeklædning og gulvbelægning</t>
  </si>
  <si>
    <t>47.53.00</t>
  </si>
  <si>
    <t>47.54</t>
  </si>
  <si>
    <t>Detailhandel med elektriske husholdningsapparater</t>
  </si>
  <si>
    <t>47.54.00</t>
  </si>
  <si>
    <t>47.55</t>
  </si>
  <si>
    <t>Detailhandel med møbler, belysningsartikler, bordservice og andre husholdningsartikler</t>
  </si>
  <si>
    <t>47.55.10</t>
  </si>
  <si>
    <t>Detailhandel med møbler</t>
  </si>
  <si>
    <t>47.55.20</t>
  </si>
  <si>
    <t>Detailhandel med bad- og køkkenelementer mv.</t>
  </si>
  <si>
    <t>47.55.30</t>
  </si>
  <si>
    <t>Detailhandel med køkkenudstyr og service mv.</t>
  </si>
  <si>
    <t>47.55.90</t>
  </si>
  <si>
    <t>47.6</t>
  </si>
  <si>
    <t>Detailhandel med varer til kulturelle formål og til fritid</t>
  </si>
  <si>
    <t>47.61</t>
  </si>
  <si>
    <t>Detailhandel med bøger</t>
  </si>
  <si>
    <t>47.61.00</t>
  </si>
  <si>
    <t>47.62</t>
  </si>
  <si>
    <t>Detailhandel med aviser og andre tidsskrifter samt kontorartikler</t>
  </si>
  <si>
    <t>47.62.00</t>
  </si>
  <si>
    <t>47.63</t>
  </si>
  <si>
    <t>Detailhandel med sportsudstyr</t>
  </si>
  <si>
    <t>47.63.10</t>
  </si>
  <si>
    <t>Detailhandel med sports- og fritidsudstyr</t>
  </si>
  <si>
    <t>47.63.20</t>
  </si>
  <si>
    <t>47.63.30</t>
  </si>
  <si>
    <t>Detailhandel med lystbåde og udstyr hertil</t>
  </si>
  <si>
    <t>47.64</t>
  </si>
  <si>
    <t>Detailhandel med spil og legetøj</t>
  </si>
  <si>
    <t>47.64.00</t>
  </si>
  <si>
    <t>47.69</t>
  </si>
  <si>
    <t>47.69.10</t>
  </si>
  <si>
    <t>Detailhandel med musikinstrumenter</t>
  </si>
  <si>
    <t>47.69.20</t>
  </si>
  <si>
    <t>Detailhandel med kunst mv.</t>
  </si>
  <si>
    <t>47.69.90</t>
  </si>
  <si>
    <t>Detailhandel med andre kulturelle artikler i.a.n</t>
  </si>
  <si>
    <t>47.7</t>
  </si>
  <si>
    <t>Detailhandel med andre varer, undtagen motorkøretøjer og motorcykler</t>
  </si>
  <si>
    <t>47.71</t>
  </si>
  <si>
    <t>Detailhandel med beklædningsartikler</t>
  </si>
  <si>
    <t>47.71.10</t>
  </si>
  <si>
    <t>Detailhandel med tøj</t>
  </si>
  <si>
    <t>47.71.20</t>
  </si>
  <si>
    <t>Detailhandel med baby- og børnetøj</t>
  </si>
  <si>
    <t>47.72</t>
  </si>
  <si>
    <t>Detailhandel med fodtøj og lædervarer</t>
  </si>
  <si>
    <t>47.72.10</t>
  </si>
  <si>
    <t>Detailhandel med fodtøj</t>
  </si>
  <si>
    <t>47.72.20</t>
  </si>
  <si>
    <t>Detailhandel med lædervarer</t>
  </si>
  <si>
    <t>47.73</t>
  </si>
  <si>
    <t>Detailhandel med farmaceutiske produkter</t>
  </si>
  <si>
    <t>47.73.00</t>
  </si>
  <si>
    <t>47.74</t>
  </si>
  <si>
    <t>Detailhandel med medicinske og ortopædiske artikler</t>
  </si>
  <si>
    <t>47.74.10</t>
  </si>
  <si>
    <t>47.74.20</t>
  </si>
  <si>
    <t>47.75</t>
  </si>
  <si>
    <t>Detailhandel med kosmetikvarer og toiletartikler</t>
  </si>
  <si>
    <t>47.75.00</t>
  </si>
  <si>
    <t>47.76</t>
  </si>
  <si>
    <t>Detailhandel med blomster, planter, gødningsstoffer, kæledyr samt foder til kæledyr</t>
  </si>
  <si>
    <t>47.76.10</t>
  </si>
  <si>
    <t>Detailhandel med blomster og planter</t>
  </si>
  <si>
    <t>47.76.20</t>
  </si>
  <si>
    <t>Detailhandel med kæledyr og udstyr til kæledyr</t>
  </si>
  <si>
    <t>47.77</t>
  </si>
  <si>
    <t>Detailhandel med ure og smykker</t>
  </si>
  <si>
    <t>47.77.00</t>
  </si>
  <si>
    <t>47.78</t>
  </si>
  <si>
    <t>Detailhandel med andre nye varer</t>
  </si>
  <si>
    <t>47.78.00</t>
  </si>
  <si>
    <t>47.79</t>
  </si>
  <si>
    <t>Detailhandel med brugte varer</t>
  </si>
  <si>
    <t>47.79.00</t>
  </si>
  <si>
    <t>47.8</t>
  </si>
  <si>
    <t>Detailhandel med motorkøretøjer og motorcykler samt reservedele og tilbehør dertil</t>
  </si>
  <si>
    <t>47.81</t>
  </si>
  <si>
    <t>Detailhandel med motorkøretøjer</t>
  </si>
  <si>
    <t>47.81.00</t>
  </si>
  <si>
    <t>47.82</t>
  </si>
  <si>
    <t>Detailhandel med reservedele og tilbehør til motorkøretøjer</t>
  </si>
  <si>
    <t>47.82.00</t>
  </si>
  <si>
    <t>47.83</t>
  </si>
  <si>
    <t>Detailhandel med motorcykler samt reservedele og tilbehør dertil</t>
  </si>
  <si>
    <t>47.83.00</t>
  </si>
  <si>
    <t>47.9</t>
  </si>
  <si>
    <t>47.91</t>
  </si>
  <si>
    <t>47.91.00</t>
  </si>
  <si>
    <t>47.92</t>
  </si>
  <si>
    <t>47.92.00</t>
  </si>
  <si>
    <t>H</t>
  </si>
  <si>
    <t>Landtransport; rørtransport</t>
  </si>
  <si>
    <t>49.1</t>
  </si>
  <si>
    <t>Passagertransport med jernbane</t>
  </si>
  <si>
    <t>49.11</t>
  </si>
  <si>
    <t>Persontransport med regional- eller fjerntog</t>
  </si>
  <si>
    <t>49.11.00</t>
  </si>
  <si>
    <t>49.12</t>
  </si>
  <si>
    <t>Persontransport med nærbane</t>
  </si>
  <si>
    <t>49.12.00</t>
  </si>
  <si>
    <t>49.2</t>
  </si>
  <si>
    <t>Godstransport med tog</t>
  </si>
  <si>
    <t>49.20</t>
  </si>
  <si>
    <t>49.20.00</t>
  </si>
  <si>
    <t>49.3</t>
  </si>
  <si>
    <t>Anden landpassagertransport</t>
  </si>
  <si>
    <t>49.31</t>
  </si>
  <si>
    <t>Passagertransport ad vej med fast køreplan</t>
  </si>
  <si>
    <t>49.31.00</t>
  </si>
  <si>
    <t>49.32</t>
  </si>
  <si>
    <t>Passagertransport ad vej uden fast køreplan</t>
  </si>
  <si>
    <t>49.32.00</t>
  </si>
  <si>
    <t>49.33</t>
  </si>
  <si>
    <t>Passagertransport på bestilling i køretøj med chauffør</t>
  </si>
  <si>
    <t>49.33.00</t>
  </si>
  <si>
    <t>49.34</t>
  </si>
  <si>
    <t>Passagertransport med tovbaner og skilifter</t>
  </si>
  <si>
    <t>49.34.00</t>
  </si>
  <si>
    <t>49.39</t>
  </si>
  <si>
    <t>49.39.00</t>
  </si>
  <si>
    <t>49.4</t>
  </si>
  <si>
    <t>49.41</t>
  </si>
  <si>
    <t>Vejgodstransport</t>
  </si>
  <si>
    <t>49.41.00</t>
  </si>
  <si>
    <t>49.42</t>
  </si>
  <si>
    <t>49.42.00</t>
  </si>
  <si>
    <t>49.5</t>
  </si>
  <si>
    <t>Rørtransport</t>
  </si>
  <si>
    <t>49.50</t>
  </si>
  <si>
    <t>49.50.00</t>
  </si>
  <si>
    <t>Skibsfart</t>
  </si>
  <si>
    <t>50.1</t>
  </si>
  <si>
    <t>Sø- og kysttransport af passagerer</t>
  </si>
  <si>
    <t>50.10</t>
  </si>
  <si>
    <t>50.10.00</t>
  </si>
  <si>
    <t>50.2</t>
  </si>
  <si>
    <t>Sø- og kysttransport af gods</t>
  </si>
  <si>
    <t>50.20</t>
  </si>
  <si>
    <t>50.20.00</t>
  </si>
  <si>
    <t>50.3</t>
  </si>
  <si>
    <t>Transport af passagerer ad indre vandveje</t>
  </si>
  <si>
    <t>50.30</t>
  </si>
  <si>
    <t>50.30.00</t>
  </si>
  <si>
    <t>50.4</t>
  </si>
  <si>
    <t>Transport af gods ad indre vandveje</t>
  </si>
  <si>
    <t>50.40</t>
  </si>
  <si>
    <t>50.40.00</t>
  </si>
  <si>
    <t>Luftfart</t>
  </si>
  <si>
    <t>51.1</t>
  </si>
  <si>
    <t>Lufttransport af passagerer</t>
  </si>
  <si>
    <t>51.10</t>
  </si>
  <si>
    <t>51.10.10</t>
  </si>
  <si>
    <t>Passagertransport med rutefly</t>
  </si>
  <si>
    <t>51.10.20</t>
  </si>
  <si>
    <t>Passagertransport med charter- og taxifly</t>
  </si>
  <si>
    <t>51.2</t>
  </si>
  <si>
    <t>Lufttransport af gods og rumfart</t>
  </si>
  <si>
    <t>51.21</t>
  </si>
  <si>
    <t>Lufttransport af gods</t>
  </si>
  <si>
    <t>51.21.00</t>
  </si>
  <si>
    <t>51.22</t>
  </si>
  <si>
    <t>Rumfart</t>
  </si>
  <si>
    <t>51.22.00</t>
  </si>
  <si>
    <t>52.1</t>
  </si>
  <si>
    <t>Oplagrings- og pakhusvirksomhed</t>
  </si>
  <si>
    <t>52.10</t>
  </si>
  <si>
    <t>52.10.00</t>
  </si>
  <si>
    <t>52.2</t>
  </si>
  <si>
    <t>52.21</t>
  </si>
  <si>
    <t>Serviceydelser i forbindelse med landtransport</t>
  </si>
  <si>
    <t>52.21.10</t>
  </si>
  <si>
    <t>Drift af stationer, godsterminaler mv.</t>
  </si>
  <si>
    <t>52.21.20</t>
  </si>
  <si>
    <t>Drift af parkering og vejhjælp mv.</t>
  </si>
  <si>
    <t>52.21.30</t>
  </si>
  <si>
    <t>Drift af betalingsveje, -broer og -tunneler</t>
  </si>
  <si>
    <t>52.22</t>
  </si>
  <si>
    <t>Serviceydelser i forbindelse med skibsfart</t>
  </si>
  <si>
    <t>52.22.10</t>
  </si>
  <si>
    <t>Drift af erhvervshavne</t>
  </si>
  <si>
    <t>52.22.20</t>
  </si>
  <si>
    <t>Drift af bugserings-, bjærgnings- og redningsvæsen mv.</t>
  </si>
  <si>
    <t>52.23</t>
  </si>
  <si>
    <t>Serviceydelser i forbindelse med luftfart</t>
  </si>
  <si>
    <t>52.23.00</t>
  </si>
  <si>
    <t>52.24</t>
  </si>
  <si>
    <t>Godshåndtering</t>
  </si>
  <si>
    <t>52.24.00</t>
  </si>
  <si>
    <t>52.25</t>
  </si>
  <si>
    <t>Serviceydelser i forbindelse med logistik</t>
  </si>
  <si>
    <t>52.25.00</t>
  </si>
  <si>
    <t>52.26</t>
  </si>
  <si>
    <t>52.26.00</t>
  </si>
  <si>
    <t>52.3</t>
  </si>
  <si>
    <t>52.31</t>
  </si>
  <si>
    <t>52.31.00</t>
  </si>
  <si>
    <t>52.32</t>
  </si>
  <si>
    <t>52.32.00</t>
  </si>
  <si>
    <t>Post- og kurertjenester</t>
  </si>
  <si>
    <t>53.1</t>
  </si>
  <si>
    <t>Posttjenester omfattet af forsyningspligten</t>
  </si>
  <si>
    <t>53.10</t>
  </si>
  <si>
    <t>53.10.00</t>
  </si>
  <si>
    <t>53.2</t>
  </si>
  <si>
    <t>53.20</t>
  </si>
  <si>
    <t>53.20.00</t>
  </si>
  <si>
    <t>53.3</t>
  </si>
  <si>
    <t>53.30</t>
  </si>
  <si>
    <t>53.30.00</t>
  </si>
  <si>
    <t>I</t>
  </si>
  <si>
    <t>Overnatningsfaciliteter</t>
  </si>
  <si>
    <t>55.1</t>
  </si>
  <si>
    <t>Drift af hoteller og lignende overnatningsfaciliteter</t>
  </si>
  <si>
    <t>55.10</t>
  </si>
  <si>
    <t>55.10.00</t>
  </si>
  <si>
    <t>55.2</t>
  </si>
  <si>
    <t>Drift af ferieboliger og andre overnatningsfaciliteter til kortvarige ophold</t>
  </si>
  <si>
    <t>55.20</t>
  </si>
  <si>
    <t>55.20.00</t>
  </si>
  <si>
    <t>55.3</t>
  </si>
  <si>
    <t>Drift af campingpladser</t>
  </si>
  <si>
    <t>55.30</t>
  </si>
  <si>
    <t>55.30.00</t>
  </si>
  <si>
    <t>55.4</t>
  </si>
  <si>
    <t>55.40</t>
  </si>
  <si>
    <t>55.40.00</t>
  </si>
  <si>
    <t>55.9</t>
  </si>
  <si>
    <t>Andre overnatningsfaciliteter</t>
  </si>
  <si>
    <t>55.90</t>
  </si>
  <si>
    <t>55.90.00</t>
  </si>
  <si>
    <t>Restaurationsvirksomhed</t>
  </si>
  <si>
    <t>56.1</t>
  </si>
  <si>
    <t>Drift af restauranter og mobile madboder</t>
  </si>
  <si>
    <t>56.11</t>
  </si>
  <si>
    <t>Drift af restauranter</t>
  </si>
  <si>
    <t>56.11.10</t>
  </si>
  <si>
    <t>Servering af mad i restauranter og caféer</t>
  </si>
  <si>
    <t>56.11.90</t>
  </si>
  <si>
    <t>Drift af øvrige spisesteder</t>
  </si>
  <si>
    <t>56.12</t>
  </si>
  <si>
    <t>Drift af mobile madboder</t>
  </si>
  <si>
    <t>56.12.00</t>
  </si>
  <si>
    <t>56.2</t>
  </si>
  <si>
    <t>56.21</t>
  </si>
  <si>
    <t>Event catering</t>
  </si>
  <si>
    <t>56.21.00</t>
  </si>
  <si>
    <t>56.22</t>
  </si>
  <si>
    <t>56.22.00</t>
  </si>
  <si>
    <t>56.3</t>
  </si>
  <si>
    <t>Udskænkning af drikkevarer</t>
  </si>
  <si>
    <t>56.30</t>
  </si>
  <si>
    <t>56.30.10</t>
  </si>
  <si>
    <t>Udskænkning af ikke-alkoholiske drikkevarer</t>
  </si>
  <si>
    <t>56.30.20</t>
  </si>
  <si>
    <t>Udskænkning af alkoholiske drikkevarer</t>
  </si>
  <si>
    <t>56.4</t>
  </si>
  <si>
    <t>56.40</t>
  </si>
  <si>
    <t>56.40.00</t>
  </si>
  <si>
    <t>J</t>
  </si>
  <si>
    <t>Udgivervirksomhed</t>
  </si>
  <si>
    <t>58.1</t>
  </si>
  <si>
    <t>58.11</t>
  </si>
  <si>
    <t>Udgivelse af bøger</t>
  </si>
  <si>
    <t>58.11.00</t>
  </si>
  <si>
    <t>58.12</t>
  </si>
  <si>
    <t>Udgivelse af aviser og dagblade</t>
  </si>
  <si>
    <t>58.12.00</t>
  </si>
  <si>
    <t>58.13</t>
  </si>
  <si>
    <t>Udgivelse af ugeblade og magasiner</t>
  </si>
  <si>
    <t>58.13.00</t>
  </si>
  <si>
    <t>58.19</t>
  </si>
  <si>
    <t>58.19.00</t>
  </si>
  <si>
    <t>58.2</t>
  </si>
  <si>
    <t>Udgivelse af software</t>
  </si>
  <si>
    <t>58.21</t>
  </si>
  <si>
    <t>Udgivelse af videospil</t>
  </si>
  <si>
    <t>58.21.00</t>
  </si>
  <si>
    <t>58.29</t>
  </si>
  <si>
    <t>Anden udgivelse af software</t>
  </si>
  <si>
    <t>58.29.00</t>
  </si>
  <si>
    <t>Produktion af film, video- og tv-programmer, lydoptagelser og musikudgivelser</t>
  </si>
  <si>
    <t>59.1</t>
  </si>
  <si>
    <t>Produktion af film, video- og tv-programmer</t>
  </si>
  <si>
    <t>59.11</t>
  </si>
  <si>
    <t>59.11.00</t>
  </si>
  <si>
    <t>59.12</t>
  </si>
  <si>
    <t>59.12.00</t>
  </si>
  <si>
    <t>59.13</t>
  </si>
  <si>
    <t>59.13.00</t>
  </si>
  <si>
    <t>59.14</t>
  </si>
  <si>
    <t>Fremvisning af film og andre billedmedier</t>
  </si>
  <si>
    <t>59.14.00</t>
  </si>
  <si>
    <t>59.2</t>
  </si>
  <si>
    <t>Indspilning af lydoptagelser og udgivelse af musik</t>
  </si>
  <si>
    <t>59.20</t>
  </si>
  <si>
    <t>59.20.00</t>
  </si>
  <si>
    <t>60.1</t>
  </si>
  <si>
    <t>60.10</t>
  </si>
  <si>
    <t>60.10.00</t>
  </si>
  <si>
    <t>60.2</t>
  </si>
  <si>
    <t>Programskabelse, udgivelse og distribution af billedoptagelser</t>
  </si>
  <si>
    <t>60.20</t>
  </si>
  <si>
    <t>60.20.00</t>
  </si>
  <si>
    <t>60.3</t>
  </si>
  <si>
    <t>60.31</t>
  </si>
  <si>
    <t>60.31.00</t>
  </si>
  <si>
    <t>60.39</t>
  </si>
  <si>
    <t>Anden distribution af medieindhold</t>
  </si>
  <si>
    <t>60.39.00</t>
  </si>
  <si>
    <t>K</t>
  </si>
  <si>
    <t>Telekommunikation</t>
  </si>
  <si>
    <t>61.1</t>
  </si>
  <si>
    <t>Levering af fastnetbaseret, trådløs og satellitbaseret telekommunikation</t>
  </si>
  <si>
    <t>61.10</t>
  </si>
  <si>
    <t>61.10.00</t>
  </si>
  <si>
    <t>61.2</t>
  </si>
  <si>
    <t>61.20</t>
  </si>
  <si>
    <t>61.20.00</t>
  </si>
  <si>
    <t>61.9</t>
  </si>
  <si>
    <t>Andre telekommunikationsaktiviteter</t>
  </si>
  <si>
    <t>61.90</t>
  </si>
  <si>
    <t>61.90.00</t>
  </si>
  <si>
    <t>Computerprogrammering, konsulentbistand vedrørende informationsteknologi og lignende aktiviteter</t>
  </si>
  <si>
    <t>62.1</t>
  </si>
  <si>
    <t>Computerprogrammering</t>
  </si>
  <si>
    <t>62.10</t>
  </si>
  <si>
    <t>62.10.00</t>
  </si>
  <si>
    <t>62.2</t>
  </si>
  <si>
    <t>62.20</t>
  </si>
  <si>
    <t>62.20.00</t>
  </si>
  <si>
    <t>62.9</t>
  </si>
  <si>
    <t>Anden it-servicevirksomhed</t>
  </si>
  <si>
    <t>62.90</t>
  </si>
  <si>
    <t>62.90.00</t>
  </si>
  <si>
    <t>63.1</t>
  </si>
  <si>
    <t>63.10</t>
  </si>
  <si>
    <t>63.10.00</t>
  </si>
  <si>
    <t>63.9</t>
  </si>
  <si>
    <t>63.91</t>
  </si>
  <si>
    <t>Drift af portaler til internettet</t>
  </si>
  <si>
    <t>63.91.00</t>
  </si>
  <si>
    <t>63.92</t>
  </si>
  <si>
    <t>63.92.00</t>
  </si>
  <si>
    <t>L</t>
  </si>
  <si>
    <t>64.1</t>
  </si>
  <si>
    <t>Pengeinstitutvirksomhed</t>
  </si>
  <si>
    <t>64.11</t>
  </si>
  <si>
    <t>64.11.00</t>
  </si>
  <si>
    <t>64.19</t>
  </si>
  <si>
    <t>Anden pengeinstitutvirksomhed</t>
  </si>
  <si>
    <t>64.19.00</t>
  </si>
  <si>
    <t>64.2</t>
  </si>
  <si>
    <t>64.21</t>
  </si>
  <si>
    <t>Holdingselskabers virksomhed</t>
  </si>
  <si>
    <t>64.21.10</t>
  </si>
  <si>
    <t>Finansielle holdingselskaber</t>
  </si>
  <si>
    <t>64.21.20</t>
  </si>
  <si>
    <t>Ikke-finansielle holdingselskaber</t>
  </si>
  <si>
    <t>64.21.30</t>
  </si>
  <si>
    <t>Gennemløbsholdingselskaber</t>
  </si>
  <si>
    <t>64.22</t>
  </si>
  <si>
    <t>64.22.00</t>
  </si>
  <si>
    <t>64.3</t>
  </si>
  <si>
    <t>64.31</t>
  </si>
  <si>
    <t>64.31.10</t>
  </si>
  <si>
    <t>64.31.20</t>
  </si>
  <si>
    <t>64.32</t>
  </si>
  <si>
    <t>64.32.00</t>
  </si>
  <si>
    <t>64.9</t>
  </si>
  <si>
    <t>Anden finansiel formidling, undtagen forsikring og pensionsforsikring</t>
  </si>
  <si>
    <t>64.91</t>
  </si>
  <si>
    <t>Finansiel leasing</t>
  </si>
  <si>
    <t>64.91.00</t>
  </si>
  <si>
    <t>64.92</t>
  </si>
  <si>
    <t>Anden kreditformidling</t>
  </si>
  <si>
    <t>64.92.10</t>
  </si>
  <si>
    <t>64.92.20</t>
  </si>
  <si>
    <t>64.92.30</t>
  </si>
  <si>
    <t>64.99</t>
  </si>
  <si>
    <t>64.99.10</t>
  </si>
  <si>
    <t>64.99.90</t>
  </si>
  <si>
    <t>Forsikring, genforsikring og pensionsforsikring, undtagen lovpligtig socialforsikring</t>
  </si>
  <si>
    <t>65.1</t>
  </si>
  <si>
    <t>Forsikring</t>
  </si>
  <si>
    <t>65.11</t>
  </si>
  <si>
    <t>Livsforsikring</t>
  </si>
  <si>
    <t>65.11.00</t>
  </si>
  <si>
    <t>65.12</t>
  </si>
  <si>
    <t>Anden forsikring</t>
  </si>
  <si>
    <t>65.12.00</t>
  </si>
  <si>
    <t>65.2</t>
  </si>
  <si>
    <t>Genforsikring</t>
  </si>
  <si>
    <t>65.20</t>
  </si>
  <si>
    <t>65.20.00</t>
  </si>
  <si>
    <t>65.3</t>
  </si>
  <si>
    <t>Pensionsforsikring</t>
  </si>
  <si>
    <t>65.30</t>
  </si>
  <si>
    <t>65.30.10</t>
  </si>
  <si>
    <t>65.30.20</t>
  </si>
  <si>
    <t>66.1</t>
  </si>
  <si>
    <t>Aktiviteter i forbindelse med finansielle tjenesteydelser, undtagen forsikring og pensionsforsikring</t>
  </si>
  <si>
    <t>66.11</t>
  </si>
  <si>
    <t>Forvaltning af kapitalmarkeder</t>
  </si>
  <si>
    <t>66.11.00</t>
  </si>
  <si>
    <t>66.12</t>
  </si>
  <si>
    <t>Værdipapir- og varemægling</t>
  </si>
  <si>
    <t>66.12.00</t>
  </si>
  <si>
    <t>66.19</t>
  </si>
  <si>
    <t>66.19.00</t>
  </si>
  <si>
    <t>66.2</t>
  </si>
  <si>
    <t>66.21</t>
  </si>
  <si>
    <t>Risiko- og skadesvurdering</t>
  </si>
  <si>
    <t>66.21.00</t>
  </si>
  <si>
    <t>66.22</t>
  </si>
  <si>
    <t>Forsikringsagenters og forsikringsmægleres virksomhed</t>
  </si>
  <si>
    <t>66.22.00</t>
  </si>
  <si>
    <t>66.29</t>
  </si>
  <si>
    <t>66.29.00</t>
  </si>
  <si>
    <t>66.3</t>
  </si>
  <si>
    <t>Formueforvaltning</t>
  </si>
  <si>
    <t>66.30</t>
  </si>
  <si>
    <t>66.30.00</t>
  </si>
  <si>
    <t>M</t>
  </si>
  <si>
    <t>68.1</t>
  </si>
  <si>
    <t>68.11</t>
  </si>
  <si>
    <t>Køb og salg af egen fast ejendom</t>
  </si>
  <si>
    <t>68.11.00</t>
  </si>
  <si>
    <t>68.12</t>
  </si>
  <si>
    <t>Gennemførelse af byggeprojekter</t>
  </si>
  <si>
    <t>68.12.00</t>
  </si>
  <si>
    <t>68.2</t>
  </si>
  <si>
    <t>Udlejning af og virksomhed i forbindelse med egen eller leaset fast ejendom</t>
  </si>
  <si>
    <t>68.20</t>
  </si>
  <si>
    <t>68.20.10</t>
  </si>
  <si>
    <t>Udlejning af almennyttige boliger</t>
  </si>
  <si>
    <t>68.20.20</t>
  </si>
  <si>
    <t>Udlejning af private andelsboliger</t>
  </si>
  <si>
    <t>68.20.30</t>
  </si>
  <si>
    <t>Anden udlejning af boliger</t>
  </si>
  <si>
    <t>68.20.40</t>
  </si>
  <si>
    <t>Udlejning af erhvervsejendomme</t>
  </si>
  <si>
    <t>68.3</t>
  </si>
  <si>
    <t>Virksomhed i forbindelse med fast ejendom på honorar- eller kontraktbasis</t>
  </si>
  <si>
    <t>68.31</t>
  </si>
  <si>
    <t>68.31.10</t>
  </si>
  <si>
    <t>68.31.20</t>
  </si>
  <si>
    <t>Boliganvisning</t>
  </si>
  <si>
    <t>68.32</t>
  </si>
  <si>
    <t>68.32.10</t>
  </si>
  <si>
    <t>Administration af fast ejendom på kontraktbasis</t>
  </si>
  <si>
    <t>68.32.20</t>
  </si>
  <si>
    <t>Drift af ejerforeninger</t>
  </si>
  <si>
    <t>N</t>
  </si>
  <si>
    <t>69.1</t>
  </si>
  <si>
    <t>69.10</t>
  </si>
  <si>
    <t>69.10.00</t>
  </si>
  <si>
    <t>69.2</t>
  </si>
  <si>
    <t>Bogføring og revision; skatterådgivning</t>
  </si>
  <si>
    <t>69.20</t>
  </si>
  <si>
    <t>69.20.00</t>
  </si>
  <si>
    <t>70.1</t>
  </si>
  <si>
    <t>Hovedsæders virksomhed</t>
  </si>
  <si>
    <t>70.10</t>
  </si>
  <si>
    <t>70.10.10</t>
  </si>
  <si>
    <t>Ikke-finansielle hovedsæders virksomhed</t>
  </si>
  <si>
    <t>70.10.20</t>
  </si>
  <si>
    <t>Finansielle hovedsæders virksomhed</t>
  </si>
  <si>
    <t>70.2</t>
  </si>
  <si>
    <t>Virksomhedsrådgivning og anden rådgivning om driftsledelse</t>
  </si>
  <si>
    <t>70.20</t>
  </si>
  <si>
    <t>70.20.00</t>
  </si>
  <si>
    <t>Arkitekt- og ingeniørvirksomhed; teknisk afprøvning og analyse</t>
  </si>
  <si>
    <t>71.1</t>
  </si>
  <si>
    <t>Arkitekt- og ingeniørvirksomhed og lignende teknisk rådgivning</t>
  </si>
  <si>
    <t>71.11</t>
  </si>
  <si>
    <t>Arkitektvirksomhed</t>
  </si>
  <si>
    <t>71.11.00</t>
  </si>
  <si>
    <t>71.12</t>
  </si>
  <si>
    <t>Ingeniørvirksomhed og lignende teknisk rådgivning</t>
  </si>
  <si>
    <t>71.12.10</t>
  </si>
  <si>
    <t>Rådgivende ingeniørvirksomhed inden for byggeri og anlægsarbejder</t>
  </si>
  <si>
    <t>71.12.20</t>
  </si>
  <si>
    <t>Rådgivende ingeniørvirksomhed inden for produktions- og maskinteknik</t>
  </si>
  <si>
    <t>71.12.30</t>
  </si>
  <si>
    <t>Opstilling og levering af færdige fabriksanlæg</t>
  </si>
  <si>
    <t>71.12.40</t>
  </si>
  <si>
    <t>Geologiske undersøgelser og prospektering, landinspektører mv.</t>
  </si>
  <si>
    <t>71.12.90</t>
  </si>
  <si>
    <t>Anden teknisk rådgivning</t>
  </si>
  <si>
    <t>71.2</t>
  </si>
  <si>
    <t>Teknisk afprøvning og analyse</t>
  </si>
  <si>
    <t>71.20</t>
  </si>
  <si>
    <t>71.20.10</t>
  </si>
  <si>
    <t>Kontrol af levnedsmidler</t>
  </si>
  <si>
    <t>71.20.20</t>
  </si>
  <si>
    <t>Teknisk afprøvning og kontrol</t>
  </si>
  <si>
    <t>71.20.90</t>
  </si>
  <si>
    <t>Anden måling og teknisk analyse</t>
  </si>
  <si>
    <t>Videnskabelig forskning og udvikling</t>
  </si>
  <si>
    <t>72.1</t>
  </si>
  <si>
    <t>Forskning og eksperimentel udvikling inden for naturvidenskab og teknik</t>
  </si>
  <si>
    <t>72.10</t>
  </si>
  <si>
    <t>72.10.00</t>
  </si>
  <si>
    <t>72.2</t>
  </si>
  <si>
    <t>Forskning og eksperimentel udvikling inden for samfundsvidenskab og humanistiske videnskaber</t>
  </si>
  <si>
    <t>72.20</t>
  </si>
  <si>
    <t>72.20.00</t>
  </si>
  <si>
    <t>73.1</t>
  </si>
  <si>
    <t>73.11</t>
  </si>
  <si>
    <t>73.11.10</t>
  </si>
  <si>
    <t>73.11.90</t>
  </si>
  <si>
    <t>Anden reklamevirksomhed</t>
  </si>
  <si>
    <t>73.12</t>
  </si>
  <si>
    <t>Indrykning af reklamer i medier</t>
  </si>
  <si>
    <t>73.12.00</t>
  </si>
  <si>
    <t>73.2</t>
  </si>
  <si>
    <t>Markedsanalyse og offentlig meningsmåling</t>
  </si>
  <si>
    <t>73.20</t>
  </si>
  <si>
    <t>73.20.00</t>
  </si>
  <si>
    <t>73.3</t>
  </si>
  <si>
    <t>Public relations og kommunikation</t>
  </si>
  <si>
    <t>73.30</t>
  </si>
  <si>
    <t>73.30.00</t>
  </si>
  <si>
    <t>Andre liberale, videnskabelige og tekniske aktiviteter</t>
  </si>
  <si>
    <t>74.1</t>
  </si>
  <si>
    <t>Specialiseret designarbejde</t>
  </si>
  <si>
    <t>74.11</t>
  </si>
  <si>
    <t>Industrielt design og modedesign</t>
  </si>
  <si>
    <t>74.11.00</t>
  </si>
  <si>
    <t>74.12</t>
  </si>
  <si>
    <t>Grafisk design og visuel kommunikation</t>
  </si>
  <si>
    <t>74.12.00</t>
  </si>
  <si>
    <t>74.13</t>
  </si>
  <si>
    <t>Indretningsaktiviteter</t>
  </si>
  <si>
    <t>74.13.00</t>
  </si>
  <si>
    <t>74.14</t>
  </si>
  <si>
    <t>Andet specialiseret designarbejde</t>
  </si>
  <si>
    <t>74.14.00</t>
  </si>
  <si>
    <t>74.2</t>
  </si>
  <si>
    <t>Fotografisk virksomhed</t>
  </si>
  <si>
    <t>74.20</t>
  </si>
  <si>
    <t>74.20.00</t>
  </si>
  <si>
    <t>74.3</t>
  </si>
  <si>
    <t>Oversættelse og tolkning</t>
  </si>
  <si>
    <t>74.30</t>
  </si>
  <si>
    <t>74.30.00</t>
  </si>
  <si>
    <t>74.9</t>
  </si>
  <si>
    <t>74.91</t>
  </si>
  <si>
    <t>74.91.00</t>
  </si>
  <si>
    <t>74.99</t>
  </si>
  <si>
    <t>74.99.10</t>
  </si>
  <si>
    <t>74.99.90</t>
  </si>
  <si>
    <t>Andre liberale, videnskabelige og tekniske tjenesteydelser i.a.n.</t>
  </si>
  <si>
    <t>75.0</t>
  </si>
  <si>
    <t>75.00</t>
  </si>
  <si>
    <t>75.00.00</t>
  </si>
  <si>
    <t>O</t>
  </si>
  <si>
    <t>Udlejning og leasing</t>
  </si>
  <si>
    <t>77.1</t>
  </si>
  <si>
    <t>Udlejning og leasing af motorkøretøjer</t>
  </si>
  <si>
    <t>77.11</t>
  </si>
  <si>
    <t>Udlejning og leasing af biler og lette motorkøretøjer</t>
  </si>
  <si>
    <t>77.11.00</t>
  </si>
  <si>
    <t>77.12</t>
  </si>
  <si>
    <t>Udlejning og leasing af lastbiler</t>
  </si>
  <si>
    <t>77.12.00</t>
  </si>
  <si>
    <t>77.2</t>
  </si>
  <si>
    <t>Udlejning og leasing af varer til personlig brug og husholdningsbrug</t>
  </si>
  <si>
    <t>77.21</t>
  </si>
  <si>
    <t>Udlejning og leasing af varer til fritid og sport</t>
  </si>
  <si>
    <t>77.21.00</t>
  </si>
  <si>
    <t>77.22</t>
  </si>
  <si>
    <t>Udlejning og leasing af andre varer til personlig brug og husholdningsbrug</t>
  </si>
  <si>
    <t>77.22.00</t>
  </si>
  <si>
    <t>77.3</t>
  </si>
  <si>
    <t>Udlejning og leasing af andet materiel, udstyr og andre materielle aktiver</t>
  </si>
  <si>
    <t>77.31</t>
  </si>
  <si>
    <t>Udlejning og leasing af landbrugsmaskiner og -udstyr</t>
  </si>
  <si>
    <t>77.31.00</t>
  </si>
  <si>
    <t>77.32</t>
  </si>
  <si>
    <t>Udlejning og leasing af entreprenørmateriel</t>
  </si>
  <si>
    <t>77.32.00</t>
  </si>
  <si>
    <t>77.33</t>
  </si>
  <si>
    <t>Udlejning og leasing af kontormaskiner og -udstyr og computere</t>
  </si>
  <si>
    <t>77.33.00</t>
  </si>
  <si>
    <t>77.34</t>
  </si>
  <si>
    <t>Udlejning og leasing af skibe og både</t>
  </si>
  <si>
    <t>77.34.00</t>
  </si>
  <si>
    <t>77.35</t>
  </si>
  <si>
    <t>Udlejning og leasing af luftfartøjer</t>
  </si>
  <si>
    <t>77.35.00</t>
  </si>
  <si>
    <t>77.39</t>
  </si>
  <si>
    <t>77.39.10</t>
  </si>
  <si>
    <t>Udlejning og leasing af andet materiel, udstyr og andre materielle aktiver til events</t>
  </si>
  <si>
    <t>77.39.90</t>
  </si>
  <si>
    <t>77.4</t>
  </si>
  <si>
    <t>Leasing af intellektuelle ejendomsrettigheder og lignende produkter, dog ikke ophavsretsbeskyttede værker</t>
  </si>
  <si>
    <t>77.40</t>
  </si>
  <si>
    <t>77.40.00</t>
  </si>
  <si>
    <t>77.5</t>
  </si>
  <si>
    <t>77.51</t>
  </si>
  <si>
    <t>77.51.00</t>
  </si>
  <si>
    <t>77.52</t>
  </si>
  <si>
    <t>77.52.00</t>
  </si>
  <si>
    <t>Arbejdsformidling</t>
  </si>
  <si>
    <t>78.1</t>
  </si>
  <si>
    <t>78.10</t>
  </si>
  <si>
    <t>78.10.00</t>
  </si>
  <si>
    <t>78.2</t>
  </si>
  <si>
    <t>78.20</t>
  </si>
  <si>
    <t>78.20.00</t>
  </si>
  <si>
    <t>79.1</t>
  </si>
  <si>
    <t>79.11</t>
  </si>
  <si>
    <t>79.11.00</t>
  </si>
  <si>
    <t>79.12</t>
  </si>
  <si>
    <t>79.12.00</t>
  </si>
  <si>
    <t>79.9</t>
  </si>
  <si>
    <t>Andre reservationstjenesteydelser og tjenesteydelser i forbindelse hermed</t>
  </si>
  <si>
    <t>79.90</t>
  </si>
  <si>
    <t>79.90.00</t>
  </si>
  <si>
    <t>80.0</t>
  </si>
  <si>
    <t>80.01</t>
  </si>
  <si>
    <t>80.01.00</t>
  </si>
  <si>
    <t>80.09</t>
  </si>
  <si>
    <t>80.09.00</t>
  </si>
  <si>
    <t>Serviceydelser i forbindelse med ejendomme samt landskabspleje</t>
  </si>
  <si>
    <t>81.1</t>
  </si>
  <si>
    <t>Levering af kombinerede hjælpetjenester i forbindelse med drift af fast ejendom</t>
  </si>
  <si>
    <t>81.10</t>
  </si>
  <si>
    <t>81.10.00</t>
  </si>
  <si>
    <t>81.2</t>
  </si>
  <si>
    <t>Rengøring</t>
  </si>
  <si>
    <t>81.21</t>
  </si>
  <si>
    <t>Almindelig rengøring i bygninger</t>
  </si>
  <si>
    <t>81.21.00</t>
  </si>
  <si>
    <t>81.22</t>
  </si>
  <si>
    <t>Anden rengøring af bygninger og rengøring af erhvervslokaler</t>
  </si>
  <si>
    <t>81.22.10</t>
  </si>
  <si>
    <t>Vinduespolering</t>
  </si>
  <si>
    <t>81.22.20</t>
  </si>
  <si>
    <t>Skorstensfejning</t>
  </si>
  <si>
    <t>81.22.90</t>
  </si>
  <si>
    <t>81.23</t>
  </si>
  <si>
    <t>Anden rengøring</t>
  </si>
  <si>
    <t>81.23.00</t>
  </si>
  <si>
    <t>81.3</t>
  </si>
  <si>
    <t>Landskabspleje</t>
  </si>
  <si>
    <t>81.30</t>
  </si>
  <si>
    <t>81.30.00</t>
  </si>
  <si>
    <t>82.1</t>
  </si>
  <si>
    <t>82.10</t>
  </si>
  <si>
    <t>82.10.00</t>
  </si>
  <si>
    <t>82.2</t>
  </si>
  <si>
    <t>Drift af callcentre</t>
  </si>
  <si>
    <t>82.20</t>
  </si>
  <si>
    <t>82.20.00</t>
  </si>
  <si>
    <t>82.3</t>
  </si>
  <si>
    <t>Organisering af kongresser, messer og udstillinger</t>
  </si>
  <si>
    <t>82.30</t>
  </si>
  <si>
    <t>82.30.00</t>
  </si>
  <si>
    <t>82.4</t>
  </si>
  <si>
    <t>82.40</t>
  </si>
  <si>
    <t>82.40.00</t>
  </si>
  <si>
    <t>82.9</t>
  </si>
  <si>
    <t>82.91</t>
  </si>
  <si>
    <t>Inkassovirksomhed og kreditoplysning</t>
  </si>
  <si>
    <t>82.91.00</t>
  </si>
  <si>
    <t>82.92</t>
  </si>
  <si>
    <t>82.92.00</t>
  </si>
  <si>
    <t>82.99</t>
  </si>
  <si>
    <t>82.99.00</t>
  </si>
  <si>
    <t>P</t>
  </si>
  <si>
    <t>Offentlig forvaltning og forsvar; lovpligtig socialsikring</t>
  </si>
  <si>
    <t>84.1</t>
  </si>
  <si>
    <t>Forvaltning af staten og den økonomiske, sociale og miljømæssige politik</t>
  </si>
  <si>
    <t>84.11</t>
  </si>
  <si>
    <t>Generelle offentlige forvaltningsaktiviteter</t>
  </si>
  <si>
    <t>84.11.00</t>
  </si>
  <si>
    <t>84.12</t>
  </si>
  <si>
    <t>Administration af sundhedsvæsen, undervisning, kultur og sociale forhold</t>
  </si>
  <si>
    <t>84.12.00</t>
  </si>
  <si>
    <t>84.13</t>
  </si>
  <si>
    <t>Administration af og bidrag til erhvervsfremme</t>
  </si>
  <si>
    <t>84.13.00</t>
  </si>
  <si>
    <t>84.2</t>
  </si>
  <si>
    <t>Levering af tjenesteydelser til samfundet som helhed</t>
  </si>
  <si>
    <t>84.21</t>
  </si>
  <si>
    <t>Udenrigsanliggender</t>
  </si>
  <si>
    <t>84.21.00</t>
  </si>
  <si>
    <t>84.22</t>
  </si>
  <si>
    <t>Forsvar</t>
  </si>
  <si>
    <t>84.22.00</t>
  </si>
  <si>
    <t>84.23</t>
  </si>
  <si>
    <t>84.23.00</t>
  </si>
  <si>
    <t>84.24</t>
  </si>
  <si>
    <t>84.24.00</t>
  </si>
  <si>
    <t>84.25</t>
  </si>
  <si>
    <t>84.25.00</t>
  </si>
  <si>
    <t>84.3</t>
  </si>
  <si>
    <t>84.30</t>
  </si>
  <si>
    <t>84.30.00</t>
  </si>
  <si>
    <t>Q</t>
  </si>
  <si>
    <t>Undervisning</t>
  </si>
  <si>
    <t>85.1</t>
  </si>
  <si>
    <t>Førskoleundervisning</t>
  </si>
  <si>
    <t>85.10</t>
  </si>
  <si>
    <t>85.10.00</t>
  </si>
  <si>
    <t>85.2</t>
  </si>
  <si>
    <t>Undervisning på grundskoler</t>
  </si>
  <si>
    <t>85.20</t>
  </si>
  <si>
    <t>85.20.10</t>
  </si>
  <si>
    <t>Undervisning på almene grundskoler</t>
  </si>
  <si>
    <t>85.20.20</t>
  </si>
  <si>
    <t>Undervisning på specialskoler for børn med funktionsnedsættelser</t>
  </si>
  <si>
    <t>85.3</t>
  </si>
  <si>
    <t>Undervisning på gymnasier og erhvervsfaglige skoler samt videregående uddannelse, ikke på universitetsniveau</t>
  </si>
  <si>
    <t>85.31</t>
  </si>
  <si>
    <t>Undervisning på gymnasier, studenterkurser o.lign.</t>
  </si>
  <si>
    <t>85.31.10</t>
  </si>
  <si>
    <t>Undervisning på ungdoms- og efterskoler</t>
  </si>
  <si>
    <t>85.31.20</t>
  </si>
  <si>
    <t>Undervisning på gymnasier, studenter- og HF-kurser</t>
  </si>
  <si>
    <t>85.32</t>
  </si>
  <si>
    <t>Undervisning på erhvervsfaglige skoler</t>
  </si>
  <si>
    <t>85.32.00</t>
  </si>
  <si>
    <t>85.33</t>
  </si>
  <si>
    <t>Videregående uddannelse, ikke på universitetsniveau</t>
  </si>
  <si>
    <t>85.33.00</t>
  </si>
  <si>
    <t>85.4</t>
  </si>
  <si>
    <t>Videregående uddannelse på universitetsniveau</t>
  </si>
  <si>
    <t>85.40</t>
  </si>
  <si>
    <t>85.40.00</t>
  </si>
  <si>
    <t>85.5</t>
  </si>
  <si>
    <t>Anden undervisning</t>
  </si>
  <si>
    <t>85.51</t>
  </si>
  <si>
    <t>Undervisning inden for sport og fritid</t>
  </si>
  <si>
    <t>85.51.00</t>
  </si>
  <si>
    <t>85.52</t>
  </si>
  <si>
    <t>Undervisning i kulturelle discipliner</t>
  </si>
  <si>
    <t>85.52.00</t>
  </si>
  <si>
    <t>85.53</t>
  </si>
  <si>
    <t>Drift af køreskoler</t>
  </si>
  <si>
    <t>85.53.00</t>
  </si>
  <si>
    <t>85.59</t>
  </si>
  <si>
    <t>85.59.00</t>
  </si>
  <si>
    <t>85.6</t>
  </si>
  <si>
    <t>Levering af hjælpeydelser i forbindelse med undervisning</t>
  </si>
  <si>
    <t>85.61</t>
  </si>
  <si>
    <t>85.61.00</t>
  </si>
  <si>
    <t>85.69</t>
  </si>
  <si>
    <t>85.69.00</t>
  </si>
  <si>
    <t>R</t>
  </si>
  <si>
    <t>86.1</t>
  </si>
  <si>
    <t>86.10</t>
  </si>
  <si>
    <t>86.10.00</t>
  </si>
  <si>
    <t>86.2</t>
  </si>
  <si>
    <t>86.21</t>
  </si>
  <si>
    <t>86.21.00</t>
  </si>
  <si>
    <t>86.22</t>
  </si>
  <si>
    <t>86.22.00</t>
  </si>
  <si>
    <t>86.23</t>
  </si>
  <si>
    <t>86.23.00</t>
  </si>
  <si>
    <t>86.9</t>
  </si>
  <si>
    <t>86.91</t>
  </si>
  <si>
    <t>86.91.00</t>
  </si>
  <si>
    <t>86.92</t>
  </si>
  <si>
    <t>Patienttransport med ambulance</t>
  </si>
  <si>
    <t>86.92.00</t>
  </si>
  <si>
    <t>86.93</t>
  </si>
  <si>
    <t>Psykologisk og psykoterapeutisk rådgivning</t>
  </si>
  <si>
    <t>86.93.00</t>
  </si>
  <si>
    <t>86.94</t>
  </si>
  <si>
    <t>86.94.00</t>
  </si>
  <si>
    <t>86.95</t>
  </si>
  <si>
    <t>Fysio- og ergoterapi</t>
  </si>
  <si>
    <t>86.95.00</t>
  </si>
  <si>
    <t>86.96</t>
  </si>
  <si>
    <t>Traditionelle, komplementære og alternative behandlingsformer</t>
  </si>
  <si>
    <t>86.96.00</t>
  </si>
  <si>
    <t>86.97</t>
  </si>
  <si>
    <t>86.97.00</t>
  </si>
  <si>
    <t>86.99</t>
  </si>
  <si>
    <t>86.99.00</t>
  </si>
  <si>
    <t>Aktiviteter i forbindelse med institutionsophold</t>
  </si>
  <si>
    <t>87.1</t>
  </si>
  <si>
    <t>Aktiviteter i forbindelse med institutionsophold med sygepleje</t>
  </si>
  <si>
    <t>87.10</t>
  </si>
  <si>
    <t>87.10.10</t>
  </si>
  <si>
    <t>Drift af plejehjem</t>
  </si>
  <si>
    <t>87.10.20</t>
  </si>
  <si>
    <t>Institutionsophold med sygepleje i.a.n.</t>
  </si>
  <si>
    <t>87.2</t>
  </si>
  <si>
    <t>Aktiviteter i forbindelse med institutionsophold for personer med psykiske funktionsnedsættelser eller stofmisbrug</t>
  </si>
  <si>
    <t>87.20</t>
  </si>
  <si>
    <t>87.20.10</t>
  </si>
  <si>
    <t>Drift af døgninstitutioner for personer med psykiske handicap</t>
  </si>
  <si>
    <t>87.20.20</t>
  </si>
  <si>
    <t>Drift af behandlingshjem for stofmisbrugere og alkoholskadede</t>
  </si>
  <si>
    <t>87.3</t>
  </si>
  <si>
    <t>Aktiviteter i forbindelse med institutionsophold for ældre eller personer med fysiske funktionsnedsættelser</t>
  </si>
  <si>
    <t>87.30</t>
  </si>
  <si>
    <t>87.30.10</t>
  </si>
  <si>
    <t>Drift af døgninstitutioner for personer med fysisk handicap</t>
  </si>
  <si>
    <t>87.30.20</t>
  </si>
  <si>
    <t>Drift af beskyttede boliger o. lign.</t>
  </si>
  <si>
    <t>87.9</t>
  </si>
  <si>
    <t>Andre aktiviteter i forbindelse med institutionsophold</t>
  </si>
  <si>
    <t>87.91</t>
  </si>
  <si>
    <t>87.91.00</t>
  </si>
  <si>
    <t>87.99</t>
  </si>
  <si>
    <t>87.99.10</t>
  </si>
  <si>
    <t>Drift af døgninstitutioner for børn og unge</t>
  </si>
  <si>
    <t>87.99.20</t>
  </si>
  <si>
    <t>Familiepleje</t>
  </si>
  <si>
    <t>87.99.30</t>
  </si>
  <si>
    <t>Drift af flygtninge- og asylcentre</t>
  </si>
  <si>
    <t>87.99.90</t>
  </si>
  <si>
    <t>Drift af andre former for institutionsophold</t>
  </si>
  <si>
    <t>88.1</t>
  </si>
  <si>
    <t>88.10</t>
  </si>
  <si>
    <t>88.10.10</t>
  </si>
  <si>
    <t>Drift af hjemmehjælp</t>
  </si>
  <si>
    <t>88.10.20</t>
  </si>
  <si>
    <t>Drift af dagcentre mv.</t>
  </si>
  <si>
    <t>88.10.30</t>
  </si>
  <si>
    <t>Drift af revalideringsinstitutioner</t>
  </si>
  <si>
    <t>88.9</t>
  </si>
  <si>
    <t>88.91</t>
  </si>
  <si>
    <t>Børnedagpleje</t>
  </si>
  <si>
    <t>88.91.10</t>
  </si>
  <si>
    <t>Drift af dagpleje</t>
  </si>
  <si>
    <t>88.91.20</t>
  </si>
  <si>
    <t>Drift af vuggestuer</t>
  </si>
  <si>
    <t>88.91.30</t>
  </si>
  <si>
    <t>Drift af børnehaver</t>
  </si>
  <si>
    <t>88.91.40</t>
  </si>
  <si>
    <t>Drift af skolefritidsordninger og fritidshjem</t>
  </si>
  <si>
    <t>88.91.50</t>
  </si>
  <si>
    <t>Drift af aldersintegrerede institutioner</t>
  </si>
  <si>
    <t>88.91.60</t>
  </si>
  <si>
    <t>Drift af fritids- og ungdomsklubber</t>
  </si>
  <si>
    <t>88.99</t>
  </si>
  <si>
    <t>88.99.10</t>
  </si>
  <si>
    <t>88.99.20</t>
  </si>
  <si>
    <t>Aktiviteter til støtte for flygtninge- og katastrofeofre mv.</t>
  </si>
  <si>
    <t>88.99.90</t>
  </si>
  <si>
    <t>Andre sociale foranstaltninger uden institutionsophold i.a.n.</t>
  </si>
  <si>
    <t>S</t>
  </si>
  <si>
    <t>Kunstnerisk skaben og aktiviteter i forbindelse med scenekunst</t>
  </si>
  <si>
    <t>90.1</t>
  </si>
  <si>
    <t>Kunstnerisk skaben</t>
  </si>
  <si>
    <t>90.11</t>
  </si>
  <si>
    <t>Litteratur- og musikkomposition</t>
  </si>
  <si>
    <t>90.11.00</t>
  </si>
  <si>
    <t>90.12</t>
  </si>
  <si>
    <t>Billedkunstnerisk skaben</t>
  </si>
  <si>
    <t>90.12.00</t>
  </si>
  <si>
    <t>90.13</t>
  </si>
  <si>
    <t>Anden kunstnerisk skaben</t>
  </si>
  <si>
    <t>90.13.00</t>
  </si>
  <si>
    <t>90.2</t>
  </si>
  <si>
    <t>Aktiviteter i forbindelse med scenekunst</t>
  </si>
  <si>
    <t>90.20</t>
  </si>
  <si>
    <t>90.20.10</t>
  </si>
  <si>
    <t>Teater- og koncertproduktioner</t>
  </si>
  <si>
    <t>90.20.20</t>
  </si>
  <si>
    <t>Selvstændigt udøvende scenekunstnere</t>
  </si>
  <si>
    <t>90.3</t>
  </si>
  <si>
    <t>90.31</t>
  </si>
  <si>
    <t>Drift af teater- og koncertsale, kulturhuse mv.</t>
  </si>
  <si>
    <t>90.31.00</t>
  </si>
  <si>
    <t>90.39</t>
  </si>
  <si>
    <t>Levering af serviceydelser i forbindelse med kunstnerisk skaben og scenekunst</t>
  </si>
  <si>
    <t>90.39.10</t>
  </si>
  <si>
    <t>Teknisk planlægning, levering, opsætning og betjening af udstyr til events</t>
  </si>
  <si>
    <t>90.39.20</t>
  </si>
  <si>
    <t>Levering af andre serviceydelser i forbindelse med kunstnerisk skaben og scenekunst</t>
  </si>
  <si>
    <t>91.1</t>
  </si>
  <si>
    <t>91.11</t>
  </si>
  <si>
    <t>91.11.00</t>
  </si>
  <si>
    <t>91.12</t>
  </si>
  <si>
    <t>91.12.00</t>
  </si>
  <si>
    <t>91.2</t>
  </si>
  <si>
    <t>91.21</t>
  </si>
  <si>
    <t>91.21.00</t>
  </si>
  <si>
    <t>91.22</t>
  </si>
  <si>
    <t>Drift og bevarelse af fortidsminder, mindesmærker mv.</t>
  </si>
  <si>
    <t>91.22.00</t>
  </si>
  <si>
    <t>91.3</t>
  </si>
  <si>
    <t>Konservering, restaurering og andre serviceydelser inden for kulturarv</t>
  </si>
  <si>
    <t>91.30</t>
  </si>
  <si>
    <t>91.30.00</t>
  </si>
  <si>
    <t>91.4</t>
  </si>
  <si>
    <t>Drift af botaniske og zoologiske haver og naturreservater</t>
  </si>
  <si>
    <t>91.41</t>
  </si>
  <si>
    <t>Drift af botaniske og zoologiske haver</t>
  </si>
  <si>
    <t>91.41.00</t>
  </si>
  <si>
    <t>91.42</t>
  </si>
  <si>
    <t>Drift af naturreservater</t>
  </si>
  <si>
    <t>91.42.00</t>
  </si>
  <si>
    <t>Lotteri- og anden spillevirksomhed</t>
  </si>
  <si>
    <t>92.0</t>
  </si>
  <si>
    <t>92.00</t>
  </si>
  <si>
    <t>92.00.00</t>
  </si>
  <si>
    <t>Sportsaktiviteter, forlystelser og fritidsaktiviteter</t>
  </si>
  <si>
    <t>93.1</t>
  </si>
  <si>
    <t>Sportsaktiviteter</t>
  </si>
  <si>
    <t>93.11</t>
  </si>
  <si>
    <t>Drift af sportsanlæg</t>
  </si>
  <si>
    <t>93.11.00</t>
  </si>
  <si>
    <t>93.12</t>
  </si>
  <si>
    <t>Drift af sportsklubber</t>
  </si>
  <si>
    <t>93.12.00</t>
  </si>
  <si>
    <t>93.13</t>
  </si>
  <si>
    <t>Drift af fitnesscentre</t>
  </si>
  <si>
    <t>93.13.00</t>
  </si>
  <si>
    <t>93.19</t>
  </si>
  <si>
    <t>93.19.00</t>
  </si>
  <si>
    <t>93.2</t>
  </si>
  <si>
    <t>Forlystelser og fritidsaktiviteter</t>
  </si>
  <si>
    <t>93.21</t>
  </si>
  <si>
    <t>Drift af forlystelsesparker o.lign.</t>
  </si>
  <si>
    <t>93.21.00</t>
  </si>
  <si>
    <t>93.29</t>
  </si>
  <si>
    <t>93.29.10</t>
  </si>
  <si>
    <t>Drift af lystbådehavne</t>
  </si>
  <si>
    <t>93.29.90</t>
  </si>
  <si>
    <t>Drift af andre forlystelser og fritidsaktiviteter</t>
  </si>
  <si>
    <t>T</t>
  </si>
  <si>
    <t>Organisationers og foreningers aktiviteter</t>
  </si>
  <si>
    <t>94.1</t>
  </si>
  <si>
    <t>Erhvervs- og arbejdsgiverorganisationers og faglige sammenslutningers aktiviteter</t>
  </si>
  <si>
    <t>94.11</t>
  </si>
  <si>
    <t>Erhvervs- og arbejdsgiverorganisationers aktiviteter</t>
  </si>
  <si>
    <t>94.11.00</t>
  </si>
  <si>
    <t>94.12</t>
  </si>
  <si>
    <t>Faglige sammenslutningers aktiviteter</t>
  </si>
  <si>
    <t>94.12.00</t>
  </si>
  <si>
    <t>94.2</t>
  </si>
  <si>
    <t>Fagforeningers aktiviteter</t>
  </si>
  <si>
    <t>94.20</t>
  </si>
  <si>
    <t>94.20.00</t>
  </si>
  <si>
    <t>94.9</t>
  </si>
  <si>
    <t>Andre organisationers og foreningers aktiviteter</t>
  </si>
  <si>
    <t>94.91</t>
  </si>
  <si>
    <t>Religiøse institutioners og foreningers aktiviteter</t>
  </si>
  <si>
    <t>94.91.00</t>
  </si>
  <si>
    <t>94.92</t>
  </si>
  <si>
    <t>Politiske partiers aktiviteter</t>
  </si>
  <si>
    <t>94.92.00</t>
  </si>
  <si>
    <t>94.99</t>
  </si>
  <si>
    <t>94.99.00</t>
  </si>
  <si>
    <t>Reparation og vedligeholdelse af computere, varer til personlig brug og husholdningsbrug samt motorkøretøjer og motorcykler</t>
  </si>
  <si>
    <t>95.1</t>
  </si>
  <si>
    <t>Reparation og vedligeholdelse af computere og kommunikationsudstyr</t>
  </si>
  <si>
    <t>95.10</t>
  </si>
  <si>
    <t>95.10.00</t>
  </si>
  <si>
    <t>95.2</t>
  </si>
  <si>
    <t>Reparation og vedligeholdelse af varer til personlig brug og husholdningsbrug</t>
  </si>
  <si>
    <t>95.21</t>
  </si>
  <si>
    <t>Reparation og vedligeholdelse af forbrugerelektronik</t>
  </si>
  <si>
    <t>95.21.00</t>
  </si>
  <si>
    <t>95.22</t>
  </si>
  <si>
    <t>Reparation og vedligeholdelse af husholdningsapparater og redskaber til hus og have</t>
  </si>
  <si>
    <t>95.22.00</t>
  </si>
  <si>
    <t>95.23</t>
  </si>
  <si>
    <t>Reparation og vedligeholdelse af fodtøj og lædervarer</t>
  </si>
  <si>
    <t>95.23.00</t>
  </si>
  <si>
    <t>95.24</t>
  </si>
  <si>
    <t>Reparation og vedligeholdelse af møbler og boligudstyr</t>
  </si>
  <si>
    <t>95.24.00</t>
  </si>
  <si>
    <t>95.25</t>
  </si>
  <si>
    <t>Reparation og vedligeholdelse af ure og smykker</t>
  </si>
  <si>
    <t>95.25.00</t>
  </si>
  <si>
    <t>95.29</t>
  </si>
  <si>
    <t>95.29.00</t>
  </si>
  <si>
    <t>95.3</t>
  </si>
  <si>
    <t>Reparation og vedligeholdelse af motorkøretøjer og motorcykler</t>
  </si>
  <si>
    <t>95.31</t>
  </si>
  <si>
    <t>Reparation og vedligeholdelse af motorkøretøjer</t>
  </si>
  <si>
    <t>95.31.10</t>
  </si>
  <si>
    <t>95.31.20</t>
  </si>
  <si>
    <t>Reparation og lakering af karosseri samt undervognsbehandling</t>
  </si>
  <si>
    <t>Dækservice</t>
  </si>
  <si>
    <t>95.32</t>
  </si>
  <si>
    <t>Reparation og vedligeholdelse af motorcykler</t>
  </si>
  <si>
    <t>95.32.00</t>
  </si>
  <si>
    <t>95.4</t>
  </si>
  <si>
    <t>95.40</t>
  </si>
  <si>
    <t>95.40.00</t>
  </si>
  <si>
    <t>Personlige serviceydelser</t>
  </si>
  <si>
    <t>96.1</t>
  </si>
  <si>
    <t>Vask og rensning af tekstiler og pelsværk</t>
  </si>
  <si>
    <t>96.10</t>
  </si>
  <si>
    <t>96.10.10</t>
  </si>
  <si>
    <t>Drift af erhvervs- og institutionsvaskerier</t>
  </si>
  <si>
    <t>96.10.20</t>
  </si>
  <si>
    <t>Drift af renserier og selvbetjeningsvaskerier mv.</t>
  </si>
  <si>
    <t>96.2</t>
  </si>
  <si>
    <t>Drift af frisør- og skønhedssaloner, dagspa mv.</t>
  </si>
  <si>
    <t>96.21</t>
  </si>
  <si>
    <t>Drift af frisør- og barbersaloner</t>
  </si>
  <si>
    <t>96.21.00</t>
  </si>
  <si>
    <t>96.22</t>
  </si>
  <si>
    <t>Skønhedspleje og anden skønhedsbehandling</t>
  </si>
  <si>
    <t>96.22.00</t>
  </si>
  <si>
    <t>96.23</t>
  </si>
  <si>
    <t>Drift af dagspa, saunaer og dampbade</t>
  </si>
  <si>
    <t>96.23.00</t>
  </si>
  <si>
    <t>96.3</t>
  </si>
  <si>
    <t>Drift af bedemandsforretninger og begravelsesvæsen</t>
  </si>
  <si>
    <t>96.30</t>
  </si>
  <si>
    <t>96.30.00</t>
  </si>
  <si>
    <t>96.4</t>
  </si>
  <si>
    <t>96.40</t>
  </si>
  <si>
    <t>96.40.00</t>
  </si>
  <si>
    <t>96.9</t>
  </si>
  <si>
    <t>Andre personlige serviceydelser</t>
  </si>
  <si>
    <t>96.91</t>
  </si>
  <si>
    <t>Levering af personlige serviceydelser i hjemmet</t>
  </si>
  <si>
    <t>96.91.00</t>
  </si>
  <si>
    <t>96.99</t>
  </si>
  <si>
    <t>96.99.00</t>
  </si>
  <si>
    <t>U</t>
  </si>
  <si>
    <t>Aktiviteter i husholdninger med ansat medhjælp</t>
  </si>
  <si>
    <t>97.0</t>
  </si>
  <si>
    <t>97.00</t>
  </si>
  <si>
    <t>97.00.00</t>
  </si>
  <si>
    <t>98.1</t>
  </si>
  <si>
    <t>98.10</t>
  </si>
  <si>
    <t>98.10.00</t>
  </si>
  <si>
    <t>98.2</t>
  </si>
  <si>
    <t>98.20</t>
  </si>
  <si>
    <t>98.20.00</t>
  </si>
  <si>
    <t>V</t>
  </si>
  <si>
    <t>Eksterritoriale organisationers og organers aktiviteter</t>
  </si>
  <si>
    <t>99.0</t>
  </si>
  <si>
    <t>99.00</t>
  </si>
  <si>
    <t>99.00.10</t>
  </si>
  <si>
    <t>Ambassaders eksterritoriale aktivitet</t>
  </si>
  <si>
    <t>99.00.20</t>
  </si>
  <si>
    <t>Andre eksterritoriale organisationers og organers aktiviteter</t>
  </si>
  <si>
    <t>01.49</t>
  </si>
  <si>
    <t>Kenneler</t>
  </si>
  <si>
    <t>Avl af pelsdyr mv.</t>
  </si>
  <si>
    <t>Blandet drift</t>
  </si>
  <si>
    <t>Serviceydelser til landbrug og forarbejdning af afgrøder efter høst</t>
  </si>
  <si>
    <t>Serviceydelser i forbindelse med planteavl</t>
  </si>
  <si>
    <t>Serviceydelser i forbindelse med husdyravl</t>
  </si>
  <si>
    <t>Forarbejdning af afgrøder efter høst</t>
  </si>
  <si>
    <t>01.64</t>
  </si>
  <si>
    <t>Forarbejdning af frø/sædekorn til udsæd</t>
  </si>
  <si>
    <t>Indsamling af vildtvoksende forstmateriale undtagen træer</t>
  </si>
  <si>
    <t>Serviceydelser til skovbrug</t>
  </si>
  <si>
    <t>Brydning af pynte- og bygningssten, kalksten, gips, kridt og skifer</t>
  </si>
  <si>
    <t>Grus- og sandgravning; indvinding af ler og kaolin</t>
  </si>
  <si>
    <t>Råstofindvinding i.a.n.</t>
  </si>
  <si>
    <t>Indvinding og agglomerering af tørv</t>
  </si>
  <si>
    <t>Anden råstofindvinding i.a.n.</t>
  </si>
  <si>
    <t>Serviceydelser i forbindelse med råstofindvinding</t>
  </si>
  <si>
    <t>Serviceydelser i forbindelse med indvinding af råolie og naturgas</t>
  </si>
  <si>
    <t>Serviceydelser i forbindelse med anden råstofindvinding</t>
  </si>
  <si>
    <t>Forarbejdning og konservering af kød og produktion af kødprodukter</t>
  </si>
  <si>
    <t>Forarbejdning og konservering af kød</t>
  </si>
  <si>
    <t>Forarbejdning og konservering af fjerkrækød</t>
  </si>
  <si>
    <t>Produktion af kød- og fjerkrækødprodukter</t>
  </si>
  <si>
    <t>Fremstilling af margarine o.l. spiselige fedtstoffer</t>
  </si>
  <si>
    <t>Mejerier samt ostefremstilling</t>
  </si>
  <si>
    <t>Fremstilling af brød; fremstilling af friske kager, tærter mv.</t>
  </si>
  <si>
    <t>Industriel fremstilling af brød; kager mv.</t>
  </si>
  <si>
    <t>Fremstilling af tvebakker og kiks; fremstilling af konserverede kager, tærter mv.</t>
  </si>
  <si>
    <t>Fremstilling af makaroni, nudler, couscous og lignende dejvarer</t>
  </si>
  <si>
    <t>Fremstilling af andre fødevarer i.a.n.</t>
  </si>
  <si>
    <t>Fremstilling af cider og anden frugtvin</t>
  </si>
  <si>
    <t>Fremstilling af læskedrikke; fremstilling af mineralvand og andet vand på flaske</t>
  </si>
  <si>
    <t>Fremstilling af tobaksprodukter</t>
  </si>
  <si>
    <t>Fremstilling af færdige tekstilvarer undtagen beklædningsartikler</t>
  </si>
  <si>
    <t>Fremstilling af boligtekstiler</t>
  </si>
  <si>
    <t>Fremstilling af færdige tekstilvarer undtagen boligtekstiler og beklædningsartikler</t>
  </si>
  <si>
    <t>Fremstilling af tæpper</t>
  </si>
  <si>
    <t>Fremstilling af fiberdug og varer af fiberdug undtagen beklædningsartikler</t>
  </si>
  <si>
    <t>Fremstilling af andre tekstiler i.a.n.</t>
  </si>
  <si>
    <t>Fremstilling af beklædningsartikler undtagen beklædningsartikler af pelsskind</t>
  </si>
  <si>
    <t>14.11</t>
  </si>
  <si>
    <t>Fremstilling af beklædningsartikler af læder</t>
  </si>
  <si>
    <t>14.12</t>
  </si>
  <si>
    <t>14.13</t>
  </si>
  <si>
    <t>Fremstilling af anden yderbeklædning</t>
  </si>
  <si>
    <t>14.14</t>
  </si>
  <si>
    <t>14.19</t>
  </si>
  <si>
    <t>Fremstilling af varer af pelsskind</t>
  </si>
  <si>
    <t>14.20</t>
  </si>
  <si>
    <t>14.3</t>
  </si>
  <si>
    <t>14.31</t>
  </si>
  <si>
    <t>Fremstilling af strikkede og hæklede strømpevarer</t>
  </si>
  <si>
    <t>14.39</t>
  </si>
  <si>
    <t>Fremstilling af andre strikkede og hæklede beklædningsartikler</t>
  </si>
  <si>
    <t>Fremstilling af læder og lædervarer</t>
  </si>
  <si>
    <t>Garvning og beredning af læder; fremstilling af tasker, kufferter, sadelmagervarer mv.; beredning og farvning af pelsskind</t>
  </si>
  <si>
    <t>Garvning og beredning af læder; beredning og farvning af pelsskind</t>
  </si>
  <si>
    <t>Fremstilling af tasker, kufferter , sadelmagervarer mv.</t>
  </si>
  <si>
    <t>Fremstilling af tasker, kufferter, sadelmagervarer mv.</t>
  </si>
  <si>
    <t>16.10</t>
  </si>
  <si>
    <t>16.29</t>
  </si>
  <si>
    <t>Fremstilling af andre træprodukter; fremstilling af varer af kork, strå og flettematerialer</t>
  </si>
  <si>
    <t>Fremstilling af bølgepap og pap og emballage af papir og pap</t>
  </si>
  <si>
    <t>17.29</t>
  </si>
  <si>
    <t>Trykning og reproduktion af indspillede medier</t>
  </si>
  <si>
    <t>Reproduktion af indspillede medier</t>
  </si>
  <si>
    <t>Fremstilling af raffinerede mineralolieprodukter</t>
  </si>
  <si>
    <t>Fremstilling af pesticider og andre agrokemiske produkter</t>
  </si>
  <si>
    <t>Fremstilling af sæbe, rengørings- og rensemidler samt poleremidler, parfume, hårshampoo, tandpasta mv.</t>
  </si>
  <si>
    <t>Fremstilling af sprængstoffer</t>
  </si>
  <si>
    <t>20.52</t>
  </si>
  <si>
    <t>Fremstilling af lim</t>
  </si>
  <si>
    <t>20.53</t>
  </si>
  <si>
    <t>Fremstilling af æteriske olier</t>
  </si>
  <si>
    <t>Fremstilling af andre kemiske produkter i.a.n.</t>
  </si>
  <si>
    <t>Fremstilling af gummidæk og gummislanger; vulkanisering af dæk</t>
  </si>
  <si>
    <t>22.19</t>
  </si>
  <si>
    <t>22.29</t>
  </si>
  <si>
    <t>23.19</t>
  </si>
  <si>
    <t>Fremstilling og bearbejdning af andet glas (herunder teknisk glas)</t>
  </si>
  <si>
    <t>23.49</t>
  </si>
  <si>
    <t>Fremstilling af færdigblandet beton</t>
  </si>
  <si>
    <t>23.69</t>
  </si>
  <si>
    <t>Fremstilling af andre beton-, gips- og cementprodukter</t>
  </si>
  <si>
    <t>Fremstilling af slibemidler og ikke-metalholdige mineralske produkter i.a.n.</t>
  </si>
  <si>
    <t>Fremstilling af metal</t>
  </si>
  <si>
    <t>Fremstilling af rør og hule profiler og tilhørende fittings af stål</t>
  </si>
  <si>
    <t>Jern- og metalvareindustri, undtagen maskiner og udstyr</t>
  </si>
  <si>
    <t>Fremstilling af radiatorer og kedler til centralvarmeanlæg</t>
  </si>
  <si>
    <t>25.29</t>
  </si>
  <si>
    <t>Fremstilling af dampkedler undtagen centralvarmekedler</t>
  </si>
  <si>
    <t>Smedning, presning, sænksmedning og valsning af metal; pulvermetallurgi</t>
  </si>
  <si>
    <t>25.50</t>
  </si>
  <si>
    <t>Overfladebehandling af metal, maskinforarbejdning</t>
  </si>
  <si>
    <t>Maskinforarbejdning</t>
  </si>
  <si>
    <t>25.7</t>
  </si>
  <si>
    <t>25.71</t>
  </si>
  <si>
    <t>25.72</t>
  </si>
  <si>
    <t>25.73</t>
  </si>
  <si>
    <t>Fremstilling af andre færdige metalprodukter i.a.n.</t>
  </si>
  <si>
    <t>Fremstilling af printplader o.l.</t>
  </si>
  <si>
    <t>Fremstilling af udstyr til måling, afprøvning, navigation og kontrol; ure</t>
  </si>
  <si>
    <t>Fremstilling af udstyr til måling, afprøvning, navigation og kontrol</t>
  </si>
  <si>
    <t>Fremstilling af optiske instrumenter og fotografisk udstyr</t>
  </si>
  <si>
    <t>26.8</t>
  </si>
  <si>
    <t>Fremstilling af magnetiske og optiske media</t>
  </si>
  <si>
    <t>26.80</t>
  </si>
  <si>
    <t>Fremstilling af elektriske motorer, generatorer, transformere og elektriske fordelings- og kontroltavler</t>
  </si>
  <si>
    <t>Fremstilling af elektriske motorer, generatorer og transformere</t>
  </si>
  <si>
    <t>Fremstilling af elektriske belysningsartikler</t>
  </si>
  <si>
    <t>Fremstilling af maskiner og udstyr i.a.n.</t>
  </si>
  <si>
    <t>Fremstilling af motorer og turbiner undtagen motorer til flyvemaskiner, motorkøretøjer og knallerter</t>
  </si>
  <si>
    <t>Fremstilling af vindmøller og dele hertil</t>
  </si>
  <si>
    <t>Fremstilling af motorer og turbiner undtagen motorer til vindmøller, flyvemaskiner, motorkøretøjer og knallerter</t>
  </si>
  <si>
    <t>Fremstilling af ovne, ildsteder og fyringsaggregater</t>
  </si>
  <si>
    <t>Fremstilling af kontormaskiner og -udstyr (undtagen computere og ydre enheder)</t>
  </si>
  <si>
    <t>Fremstilling af køle- og ventilationsanlæg (til industriel brug)</t>
  </si>
  <si>
    <t>Fremstilling af andre maskiner til generelle formål i.a.n.</t>
  </si>
  <si>
    <t>Fremstilling af metalforarbejdningsmaskiner og værktøjsmaskiner</t>
  </si>
  <si>
    <t>Fremstilling af metalforarbejdende værktøjsmaskiner</t>
  </si>
  <si>
    <t>28.49</t>
  </si>
  <si>
    <t>Fremstilling af andre værktøjsmaskiner</t>
  </si>
  <si>
    <t>Fremstilling af maskiner til råstofindvindingsindustrien samt bygge og anlæg</t>
  </si>
  <si>
    <t>Fremstilling af maskiner til produktion af tekstiler, beklædningsartikler og læder</t>
  </si>
  <si>
    <t>Fremstilling af maskiner til produktion af papir og pap</t>
  </si>
  <si>
    <t>Fremstilling af maskiner til produktion af plast og gummi</t>
  </si>
  <si>
    <t>Fremstilling af øvrige maskiner til specielle formål i.a.n.</t>
  </si>
  <si>
    <t>Fremstilling af dele og tilbehør til motorkøretøjer</t>
  </si>
  <si>
    <t>Bygning af skibe og flydende materiel</t>
  </si>
  <si>
    <t>Fremstilling af luft- og rumfartøjer o.l.</t>
  </si>
  <si>
    <t>30.30</t>
  </si>
  <si>
    <t>Fremstilling af transportmidler i.a.n.</t>
  </si>
  <si>
    <t>Fremstilling af cykler og invalidekøretøjer</t>
  </si>
  <si>
    <t>Fremstilling af andre transportmidler i.a.n.</t>
  </si>
  <si>
    <t>31.01</t>
  </si>
  <si>
    <t>Fremstilling af kontor- og butiksmøbler</t>
  </si>
  <si>
    <t>31.02</t>
  </si>
  <si>
    <t>Fremstilling af køkkenmøbler</t>
  </si>
  <si>
    <t>31.03</t>
  </si>
  <si>
    <t>Fremstilling af madrasser</t>
  </si>
  <si>
    <t>31.09</t>
  </si>
  <si>
    <t>Fremstilling af andre møbler</t>
  </si>
  <si>
    <t>Fremstilling af smykker, bijouteri, mønter og lignende varer</t>
  </si>
  <si>
    <t>Fremstilling af smykker i ædle metaller og relaterede produkter</t>
  </si>
  <si>
    <t>Fremstillingsvirksomhed i.a.n.</t>
  </si>
  <si>
    <t>Anden fremstillingsvirksomhed i.a.n.</t>
  </si>
  <si>
    <t>Reparation og installation af maskiner og udstyr</t>
  </si>
  <si>
    <t>Reparation af jern- og metalvarer, maskiner og udstyr</t>
  </si>
  <si>
    <t>Reparation af jern- og metalvarer</t>
  </si>
  <si>
    <t>Reparation af maskiner</t>
  </si>
  <si>
    <t>Reparation af elektronisk og optisk udstyr</t>
  </si>
  <si>
    <t>Reparation af elektrisk udstyr</t>
  </si>
  <si>
    <t>Reparation og vedligeholdelse af skibe og både</t>
  </si>
  <si>
    <t>Reparation og vedligeholdelse af luft- og rumfartøjer</t>
  </si>
  <si>
    <t>Reparation og vedligeholdelse af andre transportmidler</t>
  </si>
  <si>
    <t>Reparation af andet udstyr</t>
  </si>
  <si>
    <t>Produktion af elektricitet</t>
  </si>
  <si>
    <t>Gasforsyning</t>
  </si>
  <si>
    <t>Fremstilling af gas</t>
  </si>
  <si>
    <t>Varmeforsyning</t>
  </si>
  <si>
    <t>Indsamling, behandling og bortskaffelse af affald; genbrug</t>
  </si>
  <si>
    <t>Behandling og bortskaffelse af affald</t>
  </si>
  <si>
    <t>Behandling og bortskaffelse af ikke-farligt affald</t>
  </si>
  <si>
    <t>Bortskaffelse af affald med energiproduktion</t>
  </si>
  <si>
    <t>Behandling og bortskaffelse af farligt affald</t>
  </si>
  <si>
    <t>Genbrug</t>
  </si>
  <si>
    <t>Demontering af udtjente køretøjer, skibe, maskiner mv.</t>
  </si>
  <si>
    <t>Genbrug af sorterede materialer</t>
  </si>
  <si>
    <t>Rensning af jord og grundvand og anden form for forureningsbekæmpelse</t>
  </si>
  <si>
    <t>41.1</t>
  </si>
  <si>
    <t>41.10</t>
  </si>
  <si>
    <t>41.2</t>
  </si>
  <si>
    <t>41.20</t>
  </si>
  <si>
    <t>Anlæg af ledningsnet til elektricitet og kommunikation</t>
  </si>
  <si>
    <t>Anlæg af vandveje, havne, diger og dæmninger</t>
  </si>
  <si>
    <t>Anden anlægsvirksomhed i.a.n.</t>
  </si>
  <si>
    <t>El-installation, VVS- og blikkenslagerforretninger samt anden bygningsinstallationsvirksomhed</t>
  </si>
  <si>
    <t>VVS- og blikkenslagerforretninger</t>
  </si>
  <si>
    <t>43.29</t>
  </si>
  <si>
    <t>Malerforretninger</t>
  </si>
  <si>
    <t>43.39</t>
  </si>
  <si>
    <t>Anden bygge- og anlægsvirksomhed, som kræver specialisering</t>
  </si>
  <si>
    <t>Anden bygge- og anlægsvirksomhed, som kræver specialisering, i.a.n.</t>
  </si>
  <si>
    <t>Murere</t>
  </si>
  <si>
    <t>Handel med biler og motorcykler, og reparation heraf</t>
  </si>
  <si>
    <t>45.1</t>
  </si>
  <si>
    <t>Salg af motorkøretøjer</t>
  </si>
  <si>
    <t>45.11</t>
  </si>
  <si>
    <t>Salg af biler og lette motorkøretøjer</t>
  </si>
  <si>
    <t>Engroshandel med personbiler, varebiler og minibusser</t>
  </si>
  <si>
    <t>Detailhandel med personbiler, varebiler og minibusser</t>
  </si>
  <si>
    <t>45.19</t>
  </si>
  <si>
    <t>Salg af andre motorkøretøjer</t>
  </si>
  <si>
    <t>Engros- og detailhandel med campingkøretøjer, små trailere mv.</t>
  </si>
  <si>
    <t>Engros- og detailhandel med lastbiler og påhængsvogne mv.</t>
  </si>
  <si>
    <t>45.2</t>
  </si>
  <si>
    <t>Vedligeholdelse og reparation af motorkøretøjer</t>
  </si>
  <si>
    <t>45.20</t>
  </si>
  <si>
    <t>Autoreparationsværksteder mv.</t>
  </si>
  <si>
    <t>Karosseriværksteder og autolakererier</t>
  </si>
  <si>
    <t>Undervognsbehandling</t>
  </si>
  <si>
    <t>45.3</t>
  </si>
  <si>
    <t>Salg af reservedele og tilbehør til motorkøretøjer</t>
  </si>
  <si>
    <t>45.31</t>
  </si>
  <si>
    <t>45.32</t>
  </si>
  <si>
    <t>45.4</t>
  </si>
  <si>
    <t>Salg, vedligeholdelse og reparation af motorcykler og reservedele og tilbehør hertil</t>
  </si>
  <si>
    <t>45.40</t>
  </si>
  <si>
    <t>Engroshandel undtagen med motorkøretøjer og motorcykler</t>
  </si>
  <si>
    <t>Agenturhandel (engroshandel på honorar- eller kontraktbasis)</t>
  </si>
  <si>
    <t>Agenturhandel med landbrugsråvarer, levende dyr, tekstilmaterialer og halvfabrikata</t>
  </si>
  <si>
    <t>Agenturhandel med blandet sortiment</t>
  </si>
  <si>
    <t>Engroshandel med andre fødevarer herunder fisk, krebsdyr og bløddyr</t>
  </si>
  <si>
    <t>Specialiseret engroshandel med fødevarer i.a.n.</t>
  </si>
  <si>
    <t>Engroshandel med hårde hvidevarer</t>
  </si>
  <si>
    <t>Engroshandel med radio og tv mv.</t>
  </si>
  <si>
    <t>Engroshandel med indspillede videoer, cd'er, dvd'er mv.</t>
  </si>
  <si>
    <t>Engroshandel med fotografiske og optiske artikler</t>
  </si>
  <si>
    <t>Engroshandel med medicinalvarer</t>
  </si>
  <si>
    <t>Engroshandel med møbler, tæpper og belysningsartikler</t>
  </si>
  <si>
    <t>Engroshandel med ure, smykker og guld- og sølvvarer</t>
  </si>
  <si>
    <t>46.51</t>
  </si>
  <si>
    <t>Engroshandel med computere, ydre enheder og software</t>
  </si>
  <si>
    <t>46.52</t>
  </si>
  <si>
    <t>Engroshandel med elektronisk udstyr og telekommunikationsudstyr og dele hertil</t>
  </si>
  <si>
    <t>Engroshandel med elektronisk udstyr</t>
  </si>
  <si>
    <t>Engroshandel med telekommunikationsudstyr</t>
  </si>
  <si>
    <t>Engroshandel med maskiner, udstyr og tilbehør til tekstilindustrien</t>
  </si>
  <si>
    <t>46.65</t>
  </si>
  <si>
    <t>Engroshandel med kontormøbler</t>
  </si>
  <si>
    <t>46.66</t>
  </si>
  <si>
    <t>Engroshandel med andre kontormaskiner og andet kontorudstyr</t>
  </si>
  <si>
    <t>46.69</t>
  </si>
  <si>
    <t>Engroshandel med træ, trælast og byggematerialer</t>
  </si>
  <si>
    <t>Engroshandel med lak, maling, tapet, gulvbelægning mv.</t>
  </si>
  <si>
    <t>46.74</t>
  </si>
  <si>
    <t>46.75</t>
  </si>
  <si>
    <t>46.76</t>
  </si>
  <si>
    <t>46.77</t>
  </si>
  <si>
    <t>Detailhandel undtagen med motorkøretøjer og motorcykler</t>
  </si>
  <si>
    <t>Detailhandel fra ikke-specialiserede forretninger</t>
  </si>
  <si>
    <t>Detailhandel fra ikke-specialiserede forretninger med hovedvægten på føde-, drikke- og tobaksvarer</t>
  </si>
  <si>
    <t>Købmænd og døgnkiosker</t>
  </si>
  <si>
    <t>Supermarkeder</t>
  </si>
  <si>
    <t>Discountforretninger</t>
  </si>
  <si>
    <t>47.19</t>
  </si>
  <si>
    <t>Anden detailhandel fra ikke-specialiserede forretninger</t>
  </si>
  <si>
    <t>Detailhandel med føde-, drikke- og tobaksvarer i specialforretninger</t>
  </si>
  <si>
    <t>Frugt- og grøntforretninger</t>
  </si>
  <si>
    <t>Slagter- og viktualieforretninger</t>
  </si>
  <si>
    <t>Fiskeforretninger</t>
  </si>
  <si>
    <t>Detailhandel med brød, konditori- og sukkervarer</t>
  </si>
  <si>
    <t>Tobaksforretninger</t>
  </si>
  <si>
    <t>47.29</t>
  </si>
  <si>
    <t>Anden detailhandel med fødevarer i specialforretninger</t>
  </si>
  <si>
    <t>Servicestationer</t>
  </si>
  <si>
    <t>Detailhandel med informations- og telekommunikationsudstyr i specialforretninger</t>
  </si>
  <si>
    <t>47.41</t>
  </si>
  <si>
    <t>Detailhandel med computere, ydre enheder og software</t>
  </si>
  <si>
    <t>47.42</t>
  </si>
  <si>
    <t>Detailhandel med telekommunikationsudstyr</t>
  </si>
  <si>
    <t>47.43</t>
  </si>
  <si>
    <t>Radio- og tv-forretninger</t>
  </si>
  <si>
    <t>Detailhandel med husholdningsudstyr i specialforreninger</t>
  </si>
  <si>
    <t>Detailhandel med kjolestoffer, garn, broderier mv.</t>
  </si>
  <si>
    <t>Detailhandel med isenkram, maling og glas</t>
  </si>
  <si>
    <t>Farve- og tapetforretninger</t>
  </si>
  <si>
    <t>Byggemarkeder og værktøjsmagasiner</t>
  </si>
  <si>
    <t>47.59</t>
  </si>
  <si>
    <t>Detailhandel med møbler og belysningsartikler samt  andre husholdningsartikler</t>
  </si>
  <si>
    <t>Møbelforretninger</t>
  </si>
  <si>
    <t>Boligtekstilforretninger</t>
  </si>
  <si>
    <t>Detailhandel med køkkenudstyr, glas, porcelæn, bestik, vaser, lysestager mv.</t>
  </si>
  <si>
    <t>Forhandlere af musikinstrumenter</t>
  </si>
  <si>
    <t>Detailhandel med møbler og belysningsartikler samt husholdningsartikler i.a.n.</t>
  </si>
  <si>
    <t>Detailhandel med aviser og papirvarer</t>
  </si>
  <si>
    <t>Detailhandel med musik- og videooptagelser</t>
  </si>
  <si>
    <t>Forhandlere af sports- og campingudstyr</t>
  </si>
  <si>
    <t>Cykel- og knallertforretninger</t>
  </si>
  <si>
    <t>Forhandlere af lystbåde og udstyr hertil</t>
  </si>
  <si>
    <t>47.65</t>
  </si>
  <si>
    <t>Detailhandel med andre varer i specialforretninger</t>
  </si>
  <si>
    <t>Tøjforretninger</t>
  </si>
  <si>
    <t>Babyudstyrs- og børnetøjsforretninger</t>
  </si>
  <si>
    <t>Detailhandel med skotøj og lædervarer</t>
  </si>
  <si>
    <t>Skotøjsforretninger</t>
  </si>
  <si>
    <t>Lædervareforretninger</t>
  </si>
  <si>
    <t>Apoteker</t>
  </si>
  <si>
    <t>Detailhandel med kosmetikvarer og produkter til personlig pleje</t>
  </si>
  <si>
    <t>Detailhandel med blomster, planter, frø, gødningsstoffer, kæledyr samt foder til kæledyr</t>
  </si>
  <si>
    <t>Blomsterforretninger</t>
  </si>
  <si>
    <t>Planteforhandlere og havecentre</t>
  </si>
  <si>
    <t>Dyrehandel</t>
  </si>
  <si>
    <t>Detailhandel med ure, smykker og guld- og sølvvarer</t>
  </si>
  <si>
    <t>Anden detailhandel fra specialforretninger</t>
  </si>
  <si>
    <t>Optikere</t>
  </si>
  <si>
    <t>Fotoforretninger</t>
  </si>
  <si>
    <t>Forhandlere af gaveartikler og brugskunst</t>
  </si>
  <si>
    <t>Kunsthandel og gallerivirksomhed</t>
  </si>
  <si>
    <t>Detailhandel med andre varer i.a.n.</t>
  </si>
  <si>
    <t>Detailhandel med brugte varer i forretninger</t>
  </si>
  <si>
    <t>Detailhandel fra stadepladser og markeder</t>
  </si>
  <si>
    <t>Detailhandel med føde-, drikke- og tobaksvarer fra stadepladser og markeder</t>
  </si>
  <si>
    <t>Detailhandel med tekstiler, beklædningsartikler og fodtøj fra stadepladser og markeder</t>
  </si>
  <si>
    <t>47.89</t>
  </si>
  <si>
    <t>Detailhandel med andre varer fra stadepladser og markeder</t>
  </si>
  <si>
    <t>Detailhandel undtagen fra forretninger, stadepladser og markeder</t>
  </si>
  <si>
    <t>Detailhandel fra postordre- eller Internetforretninger</t>
  </si>
  <si>
    <t>Detailhandel med dagligvarer via internet</t>
  </si>
  <si>
    <t>Detailhandel med elektroniske eller elektriske apparater samt fotoudstyr via internet</t>
  </si>
  <si>
    <t>Detailhandel med husholdnings- eller boligudstyr, bortset fra elektriske apparater, via internet</t>
  </si>
  <si>
    <t>Detailhandel med bøger, kontorartikler, musik eller film via internet</t>
  </si>
  <si>
    <t>Detailhandel med hobbyartikler, musikinstrumenter, sportsudstyr, legetøj, cykler via internet</t>
  </si>
  <si>
    <t>Detailhandel med tøj, sko, lædervarer, ure eller babyudstyr  via internet</t>
  </si>
  <si>
    <t>Detailhandel med medicin og produkter til personlig pleje via internet</t>
  </si>
  <si>
    <t>Detailhandel med andre varer i.a.n. via internet</t>
  </si>
  <si>
    <t>Detailhandel via internettet med digitale produkter</t>
  </si>
  <si>
    <t>47.99</t>
  </si>
  <si>
    <t>Anden detailhandel undtagen fra forretninger, stadepladser og markeder</t>
  </si>
  <si>
    <t>Passagertransport med regional- eller fjerntog</t>
  </si>
  <si>
    <t>49.10</t>
  </si>
  <si>
    <t>Landpassagertransport i by- og forstadsområder</t>
  </si>
  <si>
    <t>Rutebuskørsel, by- og nærtrafik</t>
  </si>
  <si>
    <t>S-togstrafik, metro og andre nærbaner</t>
  </si>
  <si>
    <t>Taxikørsel</t>
  </si>
  <si>
    <t>Anden landpassagertransport i.a.n.</t>
  </si>
  <si>
    <t>Rutebuskørsel, fjerntrafik og skolebusser</t>
  </si>
  <si>
    <t>Turistkørsel og anden landpassagertransport</t>
  </si>
  <si>
    <t>Vejgodstransport og flytning</t>
  </si>
  <si>
    <t>Flytteforretninger</t>
  </si>
  <si>
    <t>Ruteflyvning</t>
  </si>
  <si>
    <t>Charter- og taxiflyvning</t>
  </si>
  <si>
    <t>Hjælpevirksomhed i forbindelse med transport</t>
  </si>
  <si>
    <t>Anden hjælpevirksomhed i forbindelse med transport</t>
  </si>
  <si>
    <t>Stationer, godsterminaler mv.</t>
  </si>
  <si>
    <t>Parkering og vejhjælp mv.</t>
  </si>
  <si>
    <t>Erhvervshavne</t>
  </si>
  <si>
    <t>Bugserings-, bjærgnings- og redningsvæsen mv.</t>
  </si>
  <si>
    <t>52.29</t>
  </si>
  <si>
    <t>Skibsmæglere</t>
  </si>
  <si>
    <t>Speditører</t>
  </si>
  <si>
    <t>Andre tjenesteydelser i forbindelse med transport</t>
  </si>
  <si>
    <t>Andre post- og kurertjenester</t>
  </si>
  <si>
    <t>Hoteller og lignende overnatningsfaciliteter</t>
  </si>
  <si>
    <t>Hoteller</t>
  </si>
  <si>
    <t>Konferencecentre og kursusejendomme</t>
  </si>
  <si>
    <t>Ferieboliger og andre indlogeringsfaciliteter til kortvarige ophold</t>
  </si>
  <si>
    <t>Campingpladser</t>
  </si>
  <si>
    <t>Restauranter og levering af mad ud af huset</t>
  </si>
  <si>
    <t>56.10</t>
  </si>
  <si>
    <t>Restauranter</t>
  </si>
  <si>
    <t>Pizzeriaer, grillbarer, isbarer mv.</t>
  </si>
  <si>
    <t>Event catering og anden restaurationsvirksomhed</t>
  </si>
  <si>
    <t>56.29</t>
  </si>
  <si>
    <t>Anden restaurationsvirksomhed</t>
  </si>
  <si>
    <t>Caféer, værtshuse, diskoteker mv.</t>
  </si>
  <si>
    <t>Udgivelse af bøger, tidsskrifter og anden udgivervirksomhed</t>
  </si>
  <si>
    <t>Udgivelse af telefonbøger og adresselister</t>
  </si>
  <si>
    <t>58.14</t>
  </si>
  <si>
    <t>Udgivelse af distrikts- og annonceblade</t>
  </si>
  <si>
    <t>Anden udgivervirksomhed</t>
  </si>
  <si>
    <t>Udgivelse af computerspil</t>
  </si>
  <si>
    <t>Produktion af film og videofilm</t>
  </si>
  <si>
    <t>Produktion af tv-programmer</t>
  </si>
  <si>
    <t>Aktiviteter, der udøves efter produktion af film, video- og tv-programmer</t>
  </si>
  <si>
    <t>Distribution af film, video- og tv-programmer</t>
  </si>
  <si>
    <t>Biografer</t>
  </si>
  <si>
    <t>Radio- og tv-virksomhed</t>
  </si>
  <si>
    <t>Radiovirksomhed</t>
  </si>
  <si>
    <t>Tv-virksomhed</t>
  </si>
  <si>
    <t>Fastnetbaseret telekommunikation</t>
  </si>
  <si>
    <t>Trådløs telekommunikation</t>
  </si>
  <si>
    <t>61.3</t>
  </si>
  <si>
    <t>Satellitbaseret telekommunikation</t>
  </si>
  <si>
    <t>61.30</t>
  </si>
  <si>
    <t>Anden telekommunikation</t>
  </si>
  <si>
    <t>62.0</t>
  </si>
  <si>
    <t>62.01</t>
  </si>
  <si>
    <t>62.02</t>
  </si>
  <si>
    <t>Konsulentbistand vedrørende informationsteknologi</t>
  </si>
  <si>
    <t>62.03</t>
  </si>
  <si>
    <t>Computer facility management</t>
  </si>
  <si>
    <t>62.09</t>
  </si>
  <si>
    <t>Informationstjenester</t>
  </si>
  <si>
    <t>Databehandling, webhosting og lignende serviceydelser; webportaler</t>
  </si>
  <si>
    <t>63.11</t>
  </si>
  <si>
    <t>Databehandling, webhosting og lignende serviceydelser</t>
  </si>
  <si>
    <t>63.12</t>
  </si>
  <si>
    <t>Webportaler</t>
  </si>
  <si>
    <t>Andre informationstjenester</t>
  </si>
  <si>
    <t>Pressebureauer</t>
  </si>
  <si>
    <t>63.99</t>
  </si>
  <si>
    <t>Andre informationstjenester i.a.n.</t>
  </si>
  <si>
    <t>Pengeinstitut- og finansieringsvirksomhed undtagen forsikring og</t>
  </si>
  <si>
    <t>Centralbanker</t>
  </si>
  <si>
    <t>Banker, sparekasser og andelskasser</t>
  </si>
  <si>
    <t>64.20</t>
  </si>
  <si>
    <t>Investeringsforeninger, investeringsselskaber o.l.</t>
  </si>
  <si>
    <t>64.30</t>
  </si>
  <si>
    <t>Investeringsforeninger</t>
  </si>
  <si>
    <t>Pengemarkedsforeninger</t>
  </si>
  <si>
    <t>Investeringsselskaber</t>
  </si>
  <si>
    <t>Ventureselskaber og kapitalfonde</t>
  </si>
  <si>
    <t>Realkreditinstitutter</t>
  </si>
  <si>
    <t>Andre kreditinstitutter</t>
  </si>
  <si>
    <t>Andre kreditselskaber</t>
  </si>
  <si>
    <t>FVC-selskaber</t>
  </si>
  <si>
    <t>Anden finansiel formidling undtagen forsikring og pensionsforsikring, i.a.n.</t>
  </si>
  <si>
    <t>Forsikring, genforsikring og pensionsforsikring undtagen lovpligtig socialforsikring</t>
  </si>
  <si>
    <t>Pensionskasser</t>
  </si>
  <si>
    <t>Anden pensionsforsikring</t>
  </si>
  <si>
    <t>Hjælpetjenester i forbindelse med finansieringsvirksomhed og forsikring</t>
  </si>
  <si>
    <t>Hjælpetjenester i forbindelse med finansieringsvirksomhed undtagen forsikring og pensionsforsikring</t>
  </si>
  <si>
    <t>Andre hjælpetjenester i forbindelse med finansiel formidling</t>
  </si>
  <si>
    <t>Hjælpetjenester i forbindelse med forsikring og pensionsforsikring</t>
  </si>
  <si>
    <t>Andre hjælpetjenester i forbindelse med forsikring og pensionsforsikring</t>
  </si>
  <si>
    <t>Fast ejendom</t>
  </si>
  <si>
    <t>68.10</t>
  </si>
  <si>
    <t>Almennyttige boligselskaber</t>
  </si>
  <si>
    <t>Private andelsboligforeninger</t>
  </si>
  <si>
    <t>Ejendomsmæglere mv.</t>
  </si>
  <si>
    <t>Ejendomsmæglere</t>
  </si>
  <si>
    <t>Boliganvisning, ferieboligudlejning mv.</t>
  </si>
  <si>
    <t>Administration af fast ejendom på honorar- eller kontraktbasis</t>
  </si>
  <si>
    <t>Ejerforeninger</t>
  </si>
  <si>
    <t>Juridisk bistand, bogføring og revision</t>
  </si>
  <si>
    <t>Juridisk bistand</t>
  </si>
  <si>
    <t>Hovedsæders virksomhed; virksomhedsrådgivning</t>
  </si>
  <si>
    <t>Virksomhedsrådgivning</t>
  </si>
  <si>
    <t>70.21</t>
  </si>
  <si>
    <t>70.22</t>
  </si>
  <si>
    <t>Forskning og eksperimentel udvikling indenfor naturvidenskab og teknik</t>
  </si>
  <si>
    <t>72.11</t>
  </si>
  <si>
    <t>Forskning og eksperimentel udvikling indenfor bioteknologi</t>
  </si>
  <si>
    <t>72.19</t>
  </si>
  <si>
    <t>Anden forskning og eksperimentel udvikling inden for naturvidenskab og teknik</t>
  </si>
  <si>
    <t>Reklame og markedsanalyse</t>
  </si>
  <si>
    <t>Reklame</t>
  </si>
  <si>
    <t>Reklamebureauer</t>
  </si>
  <si>
    <t>Reklameplads i medier</t>
  </si>
  <si>
    <t>Andre liberale, videnskabelige og tekniske tjenesteydelser</t>
  </si>
  <si>
    <t>74.10</t>
  </si>
  <si>
    <t>Industriel design og produktdesign</t>
  </si>
  <si>
    <t>Kommunikationsdesign og grafisk design</t>
  </si>
  <si>
    <t>Indretningsarkitekter og rumdesign</t>
  </si>
  <si>
    <t>74.90</t>
  </si>
  <si>
    <t>Landbrugskonsulenter</t>
  </si>
  <si>
    <t>Dyrlæger</t>
  </si>
  <si>
    <t>Udlejning og leasing af varer til personligt brug og husholdningsbrug</t>
  </si>
  <si>
    <t>Udlejning af videobånd og videodisks</t>
  </si>
  <si>
    <t>77.29</t>
  </si>
  <si>
    <t>Udlejning og leasing af andre varer til personlig brug og husholdningsbrug i.a.n.</t>
  </si>
  <si>
    <t>Udlejning af kontormaskiner og -udstyr, computere og it-udstyr</t>
  </si>
  <si>
    <t>Udlejning og leasing af andet materiel, udstyr og andre materielle aktiver i.a.n.</t>
  </si>
  <si>
    <t>Leasing af intellektuelle ejendomsrettigheder og lignende, dog ikke ophavsretsbeskyttede værker</t>
  </si>
  <si>
    <t>Arbejdsformidlingskontorer</t>
  </si>
  <si>
    <t>Vikarbureauer</t>
  </si>
  <si>
    <t>78.3</t>
  </si>
  <si>
    <t>Anden personaleformidling</t>
  </si>
  <si>
    <t>78.30</t>
  </si>
  <si>
    <t>Rejsebureauers og rejsearrangørers virksomhed, reservationstjenesteydelser og tjenesteydelser i forbindelse hermed</t>
  </si>
  <si>
    <t>Rejsebureauer og rejsearrangører</t>
  </si>
  <si>
    <t>Rejsebureauer</t>
  </si>
  <si>
    <t>Rejsearrangører</t>
  </si>
  <si>
    <t>Vagt- og sikkerhedstjenester og overvågning</t>
  </si>
  <si>
    <t>80.1</t>
  </si>
  <si>
    <t>Private vagt- og sikkerhedstjenester</t>
  </si>
  <si>
    <t>80.10</t>
  </si>
  <si>
    <t>80.2</t>
  </si>
  <si>
    <t>Serviceydelser i forbindelse med sikkerhedssystemer</t>
  </si>
  <si>
    <t>80.20</t>
  </si>
  <si>
    <t>80.3</t>
  </si>
  <si>
    <t>Overvågning</t>
  </si>
  <si>
    <t>80.30</t>
  </si>
  <si>
    <t>Kombinerede serviceydelser</t>
  </si>
  <si>
    <t>Renhold</t>
  </si>
  <si>
    <t>81.29</t>
  </si>
  <si>
    <t>Andre rengøringsydelser</t>
  </si>
  <si>
    <t>Administrationsservice, kontorservice og anden forretningsservice</t>
  </si>
  <si>
    <t>Administrationsservice og kontorservice</t>
  </si>
  <si>
    <t>82.11</t>
  </si>
  <si>
    <t>Kombinerede administrationsserviceydelser</t>
  </si>
  <si>
    <t>82.19</t>
  </si>
  <si>
    <t>Fotokopiering, dokumentbehandling og anden specialiseret kontorservice</t>
  </si>
  <si>
    <t>Call centres virksomhed</t>
  </si>
  <si>
    <t>Anden forretningsservice i.a.n.</t>
  </si>
  <si>
    <t>Pakkerier</t>
  </si>
  <si>
    <t>Offentlig forvaltning, forsvar og socialsikring</t>
  </si>
  <si>
    <t>Forvaltning af staten og den økonomiske og sociale politik</t>
  </si>
  <si>
    <t>Generelle offentlige tjenester</t>
  </si>
  <si>
    <t>Administration af sundhedsvæsen, undervisning, kultur og sociale forhold undtagen social sikring</t>
  </si>
  <si>
    <t>Tjenesteydelser til samfundet som helhed</t>
  </si>
  <si>
    <t>Domstole og fængselsvæsen</t>
  </si>
  <si>
    <t>Politi</t>
  </si>
  <si>
    <t>Brandvæsen</t>
  </si>
  <si>
    <t>Lovpligtig socialsikring mv.</t>
  </si>
  <si>
    <t>Folke- og specialskoler</t>
  </si>
  <si>
    <t>Folkeskoler o.lign.</t>
  </si>
  <si>
    <t>Specialskoler for handicappede</t>
  </si>
  <si>
    <t>Gymnasier og erhvervsfaglige skoler</t>
  </si>
  <si>
    <t>Gymnasier, studenterskoler o.l.</t>
  </si>
  <si>
    <t>Ungdoms- og efterskoler</t>
  </si>
  <si>
    <t>Gymnasier, studenter- og HF-kurser</t>
  </si>
  <si>
    <t>Tekniske skoler og fagskoler</t>
  </si>
  <si>
    <t>Videregående uddannelsesinstitutioner</t>
  </si>
  <si>
    <t>85.41</t>
  </si>
  <si>
    <t>Videregående uddannelser ikke på universitetsniveau</t>
  </si>
  <si>
    <t>85.42</t>
  </si>
  <si>
    <t>Videregående uddannelser på universitetsniveau</t>
  </si>
  <si>
    <t>Køreskoler</t>
  </si>
  <si>
    <t>Anden undervisning i.a.n.</t>
  </si>
  <si>
    <t>Hjælpeydelser i forbindelse med undervisning</t>
  </si>
  <si>
    <t>85.60</t>
  </si>
  <si>
    <t>Sundhedsvæsen</t>
  </si>
  <si>
    <t>Hospitaler</t>
  </si>
  <si>
    <t>Praktiserende læger og tandlæger</t>
  </si>
  <si>
    <t>Alment praktiserende læger</t>
  </si>
  <si>
    <t>Praktiserende speciallæger</t>
  </si>
  <si>
    <t>Praktiserende tandlæger</t>
  </si>
  <si>
    <t>Sundhedsvæsen i øvrigt</t>
  </si>
  <si>
    <t>86.90</t>
  </si>
  <si>
    <t>Sundhedspleje, hjemmesygepleje og jordemødre mv.</t>
  </si>
  <si>
    <t>Fysio- og ergoterapeuter</t>
  </si>
  <si>
    <t>Psykologisk rådgivning</t>
  </si>
  <si>
    <t>Kiropraktorer</t>
  </si>
  <si>
    <t>Sundhedsvæsen i øvrigt i.a.n.</t>
  </si>
  <si>
    <t>Institutionsophold</t>
  </si>
  <si>
    <t>Institutionsophold med sygepleje</t>
  </si>
  <si>
    <t>Plejehjem</t>
  </si>
  <si>
    <t>Institutionsophold for psykisk handicappede, psykisk syge og stofmisbrugere</t>
  </si>
  <si>
    <t>Døgninstitutioner for personer med psykiske handicap</t>
  </si>
  <si>
    <t>Behandlingshjem for stofmisbrugere og alkoholskadede</t>
  </si>
  <si>
    <t>Institutionsophold for ældre og handicappede</t>
  </si>
  <si>
    <t>Døgninstitutioner for personer med fysisk handicap</t>
  </si>
  <si>
    <t>Almene ældre- og handicapboliger o.l.</t>
  </si>
  <si>
    <t>Andre former for institutionsophold</t>
  </si>
  <si>
    <t>87.90</t>
  </si>
  <si>
    <t>Døgninstitutioner for børn og unge</t>
  </si>
  <si>
    <t>Sociale foranstaltninger uden institutionsophold</t>
  </si>
  <si>
    <t>Sociale foranstaltninger for ældre og handicappede uden institutionsophold</t>
  </si>
  <si>
    <t>Hjemmehjælp</t>
  </si>
  <si>
    <t>Dagcentre mv.</t>
  </si>
  <si>
    <t>Revalideringsinstitutioner</t>
  </si>
  <si>
    <t>Andre sociale foranstaltninger uden institutionsophold</t>
  </si>
  <si>
    <t>Dagplejemødre</t>
  </si>
  <si>
    <t>Vuggestuer</t>
  </si>
  <si>
    <t>Børnehaver</t>
  </si>
  <si>
    <t>Skolefritidsordninger og fritidshjem</t>
  </si>
  <si>
    <t>Aldersintegrerede institutioner</t>
  </si>
  <si>
    <t>Fritids- og ungdomsklubber</t>
  </si>
  <si>
    <t>Foreninger, legater og fonde med sygdomsbekæmpende, sociale og velgørende formål</t>
  </si>
  <si>
    <t>Flygtninge- og asylcentre</t>
  </si>
  <si>
    <t>Kreative aktiviteter, kunst og forlystelser</t>
  </si>
  <si>
    <t>90.0</t>
  </si>
  <si>
    <t>90.01</t>
  </si>
  <si>
    <t>Scenekunst</t>
  </si>
  <si>
    <t>Teater- og koncertvirksomhed</t>
  </si>
  <si>
    <t>90.02</t>
  </si>
  <si>
    <t>Hjælpeaktiviteter i forbindelse med scenekunst</t>
  </si>
  <si>
    <t>90.03</t>
  </si>
  <si>
    <t>90.04</t>
  </si>
  <si>
    <t>Biblioteker, arkiver, museer og anden kulturel virksomhed</t>
  </si>
  <si>
    <t>91.0</t>
  </si>
  <si>
    <t>91.01</t>
  </si>
  <si>
    <t>Biblioteker og arkiver</t>
  </si>
  <si>
    <t>Biblioteker</t>
  </si>
  <si>
    <t>Arkiver</t>
  </si>
  <si>
    <t>91.02</t>
  </si>
  <si>
    <t>Museer</t>
  </si>
  <si>
    <t>91.03</t>
  </si>
  <si>
    <t>Historiske monumenter og bygninger og lignende attraktioner</t>
  </si>
  <si>
    <t>91.04</t>
  </si>
  <si>
    <t>Botaniske og zoologiske haver samt naturreservater</t>
  </si>
  <si>
    <t>Sport, forlystelser og fritidsaktiviteter</t>
  </si>
  <si>
    <t>Sport</t>
  </si>
  <si>
    <t>Sportsklubber</t>
  </si>
  <si>
    <t>Fitnesscentre</t>
  </si>
  <si>
    <t>Andre sportsaktiviteter</t>
  </si>
  <si>
    <t>Forlystelsesparker o.l.</t>
  </si>
  <si>
    <t>Andre forlystelser og fritidsaktiviteter</t>
  </si>
  <si>
    <t>Lystbådehavne</t>
  </si>
  <si>
    <t>Organisationer og foreninger</t>
  </si>
  <si>
    <t>Erhvervs- og arbejdsgiverorganisationer samt faglige sammenslutninger</t>
  </si>
  <si>
    <t>Erhvervs- og arbejdsgiverorganisationer</t>
  </si>
  <si>
    <t>Faglige sammenslutninger</t>
  </si>
  <si>
    <t>Fagforeninger</t>
  </si>
  <si>
    <t>Andre organisationer og foreninger</t>
  </si>
  <si>
    <t>Religiøse institutioner og foreninger</t>
  </si>
  <si>
    <t>Politiske partier</t>
  </si>
  <si>
    <t>Andre organisationer og foreninger i.a.n.</t>
  </si>
  <si>
    <t>Reparation af computere og varer til personligt brug og husholdningsbrug</t>
  </si>
  <si>
    <t>Reparation af computere og kommunikationsudstyr</t>
  </si>
  <si>
    <t>95.11</t>
  </si>
  <si>
    <t>Reparation af computere og ydre enheder</t>
  </si>
  <si>
    <t>95.12</t>
  </si>
  <si>
    <t>Reparation af kommunikationsudstyr</t>
  </si>
  <si>
    <t>Reparation af varer til personligt brug og husholdningsbrug</t>
  </si>
  <si>
    <t>Reparation af forbrugerelektronik</t>
  </si>
  <si>
    <t>Reparation af husholdningsapparater og redskaber til hus og have</t>
  </si>
  <si>
    <t>Reparation af skotøj og lædervarer</t>
  </si>
  <si>
    <t>Reparation af møbler og boligudstyr</t>
  </si>
  <si>
    <t>Reparation af ure, smykker og guld- og sølvvarer</t>
  </si>
  <si>
    <t>Reparation af andre varer til personligt brug og husholdningsbrug</t>
  </si>
  <si>
    <t>96.0</t>
  </si>
  <si>
    <t>96.01</t>
  </si>
  <si>
    <t>Vaskerier og renserier</t>
  </si>
  <si>
    <t>Erhvervs- og institutionsvaskerier</t>
  </si>
  <si>
    <t>Renserier, selvbetjeningsvaskerier mv.</t>
  </si>
  <si>
    <t>96.02</t>
  </si>
  <si>
    <t>Frisør- og skønhedssaloner</t>
  </si>
  <si>
    <t>Frisørsaloner</t>
  </si>
  <si>
    <t>Skønheds- og hudpleje</t>
  </si>
  <si>
    <t>96.03</t>
  </si>
  <si>
    <t>Bedemænd og begravelsesvæsen</t>
  </si>
  <si>
    <t>96.04</t>
  </si>
  <si>
    <t>Aktiviteter vedrørende fysisk velvære</t>
  </si>
  <si>
    <t>96.09</t>
  </si>
  <si>
    <t>Andre personlige serviceydelser i.a.n.</t>
  </si>
  <si>
    <t>Husholdninger med ansat medhjælp</t>
  </si>
  <si>
    <t>Private husholdningers produktion af varer og tjenesteydelser til eget brug, i.a.n.</t>
  </si>
  <si>
    <t>Private husholdningers produktion af varer til eget brug, i.a.n.</t>
  </si>
  <si>
    <t>Private husholdningers produktion af tjenesteydelser til eget brug, i.a.n.</t>
  </si>
  <si>
    <t>Eksterritoriale organisationer og organer</t>
  </si>
  <si>
    <t>HOVEDAFDELING A - Landbrug, jagt, skovbrug og fiskeri</t>
  </si>
  <si>
    <t>HOVEDAFDELING F - Bygge- og anlægsvirksomhed</t>
  </si>
  <si>
    <t>HOVEDAFDELING D - El-, gas- og fjernvarmeforsyning</t>
  </si>
  <si>
    <t>HOVEDAFDELING E - Vandforsyning; kloakvæsen, affaldshåndtering og rensning af jord og grundvand</t>
  </si>
  <si>
    <t>HOVEDAFDELING C - Fremstillingsvirksomhed</t>
  </si>
  <si>
    <t>HOVEDAFDELING B - Råstofindvinding</t>
  </si>
  <si>
    <t>HOVEDAFDELING G - Engroshandel og detailhandel; reparation af motorkøretøjer og motorcykler</t>
  </si>
  <si>
    <t>HOVEDAFDELING H - Transport og godshåndtering</t>
  </si>
  <si>
    <t>HOVEDAFDELING I - Overnatningsfaciliteter og restaurationsvirksomhed</t>
  </si>
  <si>
    <t>Hovedafdeling J - Information og kommunikation</t>
  </si>
  <si>
    <t>HOVEDAFDELING K - Pengeinstitut- og finansvirksomhed, forsikring</t>
  </si>
  <si>
    <t>HOVEDAFDELING L - Fast ejendom</t>
  </si>
  <si>
    <t>HOVEDAFDELING M - Liberale, videnskabelige og tekniske tjenesteydelser</t>
  </si>
  <si>
    <t>HOVEDAFDELING N - Administrative tjenesteydelser og hjælpetjenester</t>
  </si>
  <si>
    <t>HOVEDAFDELING O - Offentlig forvaltning og forsvar; socialsikring</t>
  </si>
  <si>
    <t>HOVEDAFDELING P - Undervisning</t>
  </si>
  <si>
    <t>HOVEDAFDELING Q - Sundhedsvæsen og sociale foranstaltninger</t>
  </si>
  <si>
    <t>HOVEDAFDELING R - Kultur, forlystelser og sport</t>
  </si>
  <si>
    <t>HOVEDAFDELING S - Andre serviceydelser</t>
  </si>
  <si>
    <t>HOVEDAFDELING T - Private husholdninger med ansat medhjælp; husholdningers produktion af varer og tjenesteydelser til eget brug, i.a.n.</t>
  </si>
  <si>
    <t>HOVEDAFDELING U - Eksterritoriale organisationer og organer</t>
  </si>
  <si>
    <t>EKSTRATERRITORIALE ORGANISATIONER OG ORGANER</t>
  </si>
  <si>
    <t>PRIVATE HUSHOLDNINGER MED ANSAT MEDHJÆLP; HUSHOLDNINGERS PRODUKTION AF VARER OG TJENESTEYDELSER TIL EGET BRUG, i.a.n.</t>
  </si>
  <si>
    <t>ANDRE SERVICEYDELSER</t>
  </si>
  <si>
    <t>KULTUR, FORLYSTELSER OG SPORT</t>
  </si>
  <si>
    <t>KULTUR, SPORT OG FRITIDSAKTIVITETER</t>
  </si>
  <si>
    <t>SUNDHEDSVÆSEN OG SOCIALE FORANSTALTNINGER</t>
  </si>
  <si>
    <t>UNDERVISNING</t>
  </si>
  <si>
    <t>OFFENTLIG FORVALTNING OG FORSVAR; SOCIALSIKRING</t>
  </si>
  <si>
    <t>OFFENTLIG FORVALTNING OG FORSVAR; LOVPLIGTIG SOCIALSIKRING</t>
  </si>
  <si>
    <t>ADMINISTRATIVE TJENESTEYDELSER OG HJÆLPETJENESTER</t>
  </si>
  <si>
    <t>LIBERALE, VIDENSKABELIGE OG TEKNISKE TJENESTEYDELSER</t>
  </si>
  <si>
    <t>LIBERALE, VIDENSKABELIGE OG TEKNISKE AKTIVITETER</t>
  </si>
  <si>
    <t>FAST EJENDOM</t>
  </si>
  <si>
    <t>PENGEINSTITUT- OG FINANSVIRKSOMHED, FORSIKRING</t>
  </si>
  <si>
    <t>INFORMATION OG KOMMUNIKATION</t>
  </si>
  <si>
    <t>OVERNATNINGSFACILITETER OG RESTAURATIONSVIRKSOMHED</t>
  </si>
  <si>
    <t>TRANSPORT OG GODSHÅNDTERING</t>
  </si>
  <si>
    <t>ENGROSHANDEL OG DETAILHANDEL; REPARATION AF MOTORKØRETØJER OG MOTORCYKLER</t>
  </si>
  <si>
    <t>ENGROSHANDEL OG DETAILHANDEL</t>
  </si>
  <si>
    <t>BYGGE- OG ANLÆGSVIRKSOMHED</t>
  </si>
  <si>
    <t>VANDFORSYNING; KLOAKVÆSEN, AFFALDSHÅNDTERING OG RENSNING AF JORD OG GRUNDVAND</t>
  </si>
  <si>
    <t>EL, GAS, OG FJERNVARMEFORSYNING</t>
  </si>
  <si>
    <t>FREMSTILLINGSVIRKSOMHED</t>
  </si>
  <si>
    <t>RÅSTOFINDVINDING</t>
  </si>
  <si>
    <t>LANDBRUG, JAGT, SKOVBRUG OG FISKERI</t>
  </si>
  <si>
    <t>03.11.00, 03.12.00, 03.21.00, 03.22.00, 33.11.00</t>
  </si>
  <si>
    <t>13.92.10, 13.92.20</t>
  </si>
  <si>
    <t>14.13.00, 14.14.00, 14.19.00, 14.31.00, 14.39.00</t>
  </si>
  <si>
    <t>14.14.00, 14.19.00</t>
  </si>
  <si>
    <t>14.12.00</t>
  </si>
  <si>
    <t>14.19.00</t>
  </si>
  <si>
    <t>16.10.00</t>
  </si>
  <si>
    <t>16.29.00</t>
  </si>
  <si>
    <t>16.21.00, 16.22.00, 16.23.00, 16.24.00, 16.29.00</t>
  </si>
  <si>
    <t>17.29.00</t>
  </si>
  <si>
    <t>22.19.00</t>
  </si>
  <si>
    <t>22.21.00, 22.22.00, 22.23.00, 22.29.00</t>
  </si>
  <si>
    <t>22.29.00</t>
  </si>
  <si>
    <t>23.19.00</t>
  </si>
  <si>
    <t>23.49.00</t>
  </si>
  <si>
    <t>22.23.00, 23.69.00</t>
  </si>
  <si>
    <t>25.29.00</t>
  </si>
  <si>
    <t>25.61.00, 25.62.00</t>
  </si>
  <si>
    <t>25.73.00</t>
  </si>
  <si>
    <t>28.11.10, 28.11.90</t>
  </si>
  <si>
    <t>28.49.00</t>
  </si>
  <si>
    <t>28.96.00, 28.99.00</t>
  </si>
  <si>
    <t>30.30.00</t>
  </si>
  <si>
    <t>35.14.00, 35.23.00</t>
  </si>
  <si>
    <t>38.21.10, 38.22.00</t>
  </si>
  <si>
    <t>41.20.00</t>
  </si>
  <si>
    <t>43.29.00</t>
  </si>
  <si>
    <t>43.39.00, 43.99.90</t>
  </si>
  <si>
    <t>43.99.90</t>
  </si>
  <si>
    <t>42.11.00, 43.99.90</t>
  </si>
  <si>
    <t>45.11.10, 45.19.10, 45.19.20, 45.31.00, 45.40.00, 82.99.00</t>
  </si>
  <si>
    <t>46.18.00, 82.99.00</t>
  </si>
  <si>
    <t>46.32.00</t>
  </si>
  <si>
    <t>46.38.10</t>
  </si>
  <si>
    <t>46.38.90</t>
  </si>
  <si>
    <t>46.51.00, 46.52.10, 46.52.20, 46.66.00</t>
  </si>
  <si>
    <t>45.40.00</t>
  </si>
  <si>
    <t>46.73.10, 46.73.20</t>
  </si>
  <si>
    <t>46.74.00</t>
  </si>
  <si>
    <t>46.75.00</t>
  </si>
  <si>
    <t>46.76.00</t>
  </si>
  <si>
    <t>46.77.00</t>
  </si>
  <si>
    <t>47.19.00</t>
  </si>
  <si>
    <t>47.29.00, 47.81.00, 47.91.11, 47.99.00</t>
  </si>
  <si>
    <t>47.41.00, 47.42.00, 47.43.00, 47.78.90, 47.89.00, 47.91.12, 47.99.00</t>
  </si>
  <si>
    <t>47.59.10, 47.89.00, 47.91.13, 47.99.00</t>
  </si>
  <si>
    <t>47.78.90, 47.89.00, 47.91.13, 47.99.00</t>
  </si>
  <si>
    <t>47.59.30, 47.89.00, 47.91.13, 47.99.00</t>
  </si>
  <si>
    <t>47.64.10, 47.78.90, 47.91.15, 47.99.00</t>
  </si>
  <si>
    <t>47.64.20, 47.89.00, 47.91.15, 47.99.00</t>
  </si>
  <si>
    <t>47.64.30, 47.89.00, 47.91.15, 47.99.00</t>
  </si>
  <si>
    <t>47.65.00, 47.89.00, 47.91.15, 47.99.00</t>
  </si>
  <si>
    <t>47.59.40, 47.63.00, 47.89.00, 47.91.14, 47.91.15, 47.99.00</t>
  </si>
  <si>
    <t>47.78.40, 47.78.90, 47.89.00, 47.91.19, 47.99.00</t>
  </si>
  <si>
    <t>47.78.20, 47.78.30, 47.78.90, 47.89.00, 47.91.12, 47.91.13, 47.91.19, 47.99.00</t>
  </si>
  <si>
    <t>49.10.00</t>
  </si>
  <si>
    <t>49.10.00, 49.31.20</t>
  </si>
  <si>
    <t>49.31.10, 49.39.10</t>
  </si>
  <si>
    <t>49.31.10, 49.39.20, 93.29.90</t>
  </si>
  <si>
    <t>49.39.20</t>
  </si>
  <si>
    <t>52.29.90</t>
  </si>
  <si>
    <t>52.29.10, 52.29.20</t>
  </si>
  <si>
    <t>55.10.10, 55.10.20</t>
  </si>
  <si>
    <t>56.10.10</t>
  </si>
  <si>
    <t>56.10.20</t>
  </si>
  <si>
    <t>56.29.00</t>
  </si>
  <si>
    <t>56.30.00</t>
  </si>
  <si>
    <t>79.90.00, 82.99.00</t>
  </si>
  <si>
    <t>59.11.10, 59.11.20</t>
  </si>
  <si>
    <t>47.91.20, 58.19.00, 63.11.00, 63.12.00</t>
  </si>
  <si>
    <t>62.01.00</t>
  </si>
  <si>
    <t>62.02.00, 62.03.00</t>
  </si>
  <si>
    <t>62.09.00</t>
  </si>
  <si>
    <t>63.99.00</t>
  </si>
  <si>
    <t>64.20.10</t>
  </si>
  <si>
    <t>64.20.20</t>
  </si>
  <si>
    <t>64.20.30</t>
  </si>
  <si>
    <t>64.20.10, 64.20.20, 64.20.30, 64.99.00</t>
  </si>
  <si>
    <t>64.30.10</t>
  </si>
  <si>
    <t>64.30.20</t>
  </si>
  <si>
    <t>64.30.40, 64.99.00</t>
  </si>
  <si>
    <t>68.10.00</t>
  </si>
  <si>
    <t>41.10.00</t>
  </si>
  <si>
    <t>70.22.00</t>
  </si>
  <si>
    <t>72.11.00, 72.19.00</t>
  </si>
  <si>
    <t>70.21.00</t>
  </si>
  <si>
    <t>74.10.10</t>
  </si>
  <si>
    <t>74.10.20</t>
  </si>
  <si>
    <t>74.10.30</t>
  </si>
  <si>
    <t>74.10.10, 74.10.20, 74.10.30</t>
  </si>
  <si>
    <t>74.90.90</t>
  </si>
  <si>
    <t>74.90.10</t>
  </si>
  <si>
    <t>77.39.00</t>
  </si>
  <si>
    <t>79.11.00, 79.90.00, 82.99.00</t>
  </si>
  <si>
    <t>80.10.00, 80.30.00</t>
  </si>
  <si>
    <t>81.29.00</t>
  </si>
  <si>
    <t>82.11.00, 82.19.00</t>
  </si>
  <si>
    <t>85.41.00</t>
  </si>
  <si>
    <t>85.42.00</t>
  </si>
  <si>
    <t>85.60.00</t>
  </si>
  <si>
    <t>86.90.90</t>
  </si>
  <si>
    <t>86.90.30</t>
  </si>
  <si>
    <t>86.90.10</t>
  </si>
  <si>
    <t>86.90.20</t>
  </si>
  <si>
    <t>86.90.40, 86.90.90, 96.09.00</t>
  </si>
  <si>
    <t>87.90.10</t>
  </si>
  <si>
    <t>87.90.20</t>
  </si>
  <si>
    <t>87.90.90</t>
  </si>
  <si>
    <t>90.03.00</t>
  </si>
  <si>
    <t>90.01.10</t>
  </si>
  <si>
    <t>90.01.20</t>
  </si>
  <si>
    <t>90.04.00</t>
  </si>
  <si>
    <t>90.02.00</t>
  </si>
  <si>
    <t>91.01.10</t>
  </si>
  <si>
    <t>91.01.20</t>
  </si>
  <si>
    <t>91.02.00</t>
  </si>
  <si>
    <t>91.03.00</t>
  </si>
  <si>
    <t>33.19.00, 41.20.00, 90.03.00</t>
  </si>
  <si>
    <t>91.04.00</t>
  </si>
  <si>
    <t>95.11.00, 95.12.00</t>
  </si>
  <si>
    <t>45.20.10</t>
  </si>
  <si>
    <t>45.20.20, 45.20.30</t>
  </si>
  <si>
    <t>45.20.40</t>
  </si>
  <si>
    <t>96.01.10</t>
  </si>
  <si>
    <t>96.01.20</t>
  </si>
  <si>
    <t>96.02.10</t>
  </si>
  <si>
    <t>96.02.20</t>
  </si>
  <si>
    <t>96.04.00</t>
  </si>
  <si>
    <t>96.03.00</t>
  </si>
  <si>
    <t>82.99.00, 96.09.00</t>
  </si>
  <si>
    <t>81.21.00, 96.01.20, 96.09.00</t>
  </si>
  <si>
    <t>96.09.00</t>
  </si>
  <si>
    <t>99.00.00</t>
  </si>
  <si>
    <t>Relation til DB07</t>
  </si>
  <si>
    <t>01.47.00, 01.48.00</t>
  </si>
  <si>
    <t>13.92.00, 13.96.00</t>
  </si>
  <si>
    <t>14.10.00, 14.21.00</t>
  </si>
  <si>
    <t>16.11.00, 16.12.00</t>
  </si>
  <si>
    <t>15.20.00, 16.26.00, 16.27.00, 16.28.00</t>
  </si>
  <si>
    <t>15.20.00, 22.12.00</t>
  </si>
  <si>
    <t>28.11.00, 29.32.00, 30.91.00</t>
  </si>
  <si>
    <t>30.31.00, 30.32.00</t>
  </si>
  <si>
    <t>43.23.00, 43.24.00</t>
  </si>
  <si>
    <t>46.18.10, 46.71.00</t>
  </si>
  <si>
    <t>46.18.10, 46.72.00</t>
  </si>
  <si>
    <t>46.43.20, 46.49.90</t>
  </si>
  <si>
    <t>46.43.10, 46.64.00</t>
  </si>
  <si>
    <t>47.52.20, 47.55.90</t>
  </si>
  <si>
    <t>47.64.00, 47.69.90</t>
  </si>
  <si>
    <t>47.40.00, 47.54.00, 47.55.20, 47.55.90, 47.63.10, 47.69.20, 47.78.00</t>
  </si>
  <si>
    <t>49.11.00, 49.12.00</t>
  </si>
  <si>
    <t>49.31.00, 49.34.00</t>
  </si>
  <si>
    <t>49.32.00, 49.34.00, 49.39.00</t>
  </si>
  <si>
    <t>52.26.00, 52.31.00</t>
  </si>
  <si>
    <t>56.11.90, 56.12.00</t>
  </si>
  <si>
    <t>56.30.10, 56.30.20</t>
  </si>
  <si>
    <t>59.11.00, 60.20.00</t>
  </si>
  <si>
    <t>60.20.00, 60.39.00, 63.10.00</t>
  </si>
  <si>
    <t>60.39.00, 63.91.00</t>
  </si>
  <si>
    <t>64.21.10, 64.22.00</t>
  </si>
  <si>
    <t>64.21.20, 64.22.00</t>
  </si>
  <si>
    <t>64.21.30, 64.22.00</t>
  </si>
  <si>
    <t>64.92.30, 64.99.90</t>
  </si>
  <si>
    <t>74.11.00, 74.14.00</t>
  </si>
  <si>
    <t>74.12.00, 74.14.00</t>
  </si>
  <si>
    <t>74.13.00, 74.14.00</t>
  </si>
  <si>
    <t>74.91.00, 74.99.90, 80.09.00</t>
  </si>
  <si>
    <t>18.12.00, 82.10.00</t>
  </si>
  <si>
    <t>86.91.00, 86.92.00, 86.96.00, 86.99.00</t>
  </si>
  <si>
    <t>91.41.00, 91.42.00</t>
  </si>
  <si>
    <t>53.20.00, 96.10.10</t>
  </si>
  <si>
    <t>53.20.00, 96.10.20, 96.91.00</t>
  </si>
  <si>
    <t>99.00.10, 99.00.20</t>
  </si>
  <si>
    <t>01.49.20</t>
  </si>
  <si>
    <t>13.92.20</t>
  </si>
  <si>
    <t>14.13.00</t>
  </si>
  <si>
    <t>14.14.00</t>
  </si>
  <si>
    <t>28.11.10</t>
  </si>
  <si>
    <t>28.11.90</t>
  </si>
  <si>
    <t>38.21.10</t>
  </si>
  <si>
    <t>43.39.00</t>
  </si>
  <si>
    <t>45.11.10</t>
  </si>
  <si>
    <t>45.19.10</t>
  </si>
  <si>
    <t>45.19.20</t>
  </si>
  <si>
    <t>45.31.00</t>
  </si>
  <si>
    <t>46.43.30</t>
  </si>
  <si>
    <t>46.43.50</t>
  </si>
  <si>
    <t>47.59.90</t>
  </si>
  <si>
    <t>47.65.00</t>
  </si>
  <si>
    <t>47.78.90</t>
  </si>
  <si>
    <t>47.89.00</t>
  </si>
  <si>
    <t>47.91.11</t>
  </si>
  <si>
    <t>47.91.12</t>
  </si>
  <si>
    <t>47.91.13</t>
  </si>
  <si>
    <t>47.91.14</t>
  </si>
  <si>
    <t>47.91.15</t>
  </si>
  <si>
    <t>47.91.16</t>
  </si>
  <si>
    <t>47.91.17</t>
  </si>
  <si>
    <t>47.91.19</t>
  </si>
  <si>
    <t>47.91.20</t>
  </si>
  <si>
    <t>47.99.00</t>
  </si>
  <si>
    <t>49.31.10</t>
  </si>
  <si>
    <t>52.29.10</t>
  </si>
  <si>
    <t>52.29.20</t>
  </si>
  <si>
    <t>59.11.10</t>
  </si>
  <si>
    <t>59.11.20</t>
  </si>
  <si>
    <t>63.11.00</t>
  </si>
  <si>
    <t>63.12.00</t>
  </si>
  <si>
    <t>64.30.40</t>
  </si>
  <si>
    <t>64.92.40</t>
  </si>
  <si>
    <t>64.99.00</t>
  </si>
  <si>
    <t>82.19.00</t>
  </si>
  <si>
    <t>01.49.10</t>
  </si>
  <si>
    <t>01.64.00</t>
  </si>
  <si>
    <t>13.92.10</t>
  </si>
  <si>
    <t>14.11.00</t>
  </si>
  <si>
    <t>14.20.00</t>
  </si>
  <si>
    <t>14.31.00</t>
  </si>
  <si>
    <t>14.39.00</t>
  </si>
  <si>
    <t>20.52.00</t>
  </si>
  <si>
    <t>20.53.00</t>
  </si>
  <si>
    <t>23.69.00</t>
  </si>
  <si>
    <t>26.80.00</t>
  </si>
  <si>
    <t>31.01.00</t>
  </si>
  <si>
    <t>31.02.00</t>
  </si>
  <si>
    <t>31.03.00</t>
  </si>
  <si>
    <t>31.09.00</t>
  </si>
  <si>
    <t>38.21.20</t>
  </si>
  <si>
    <t>43.99.10</t>
  </si>
  <si>
    <t>45.11.20</t>
  </si>
  <si>
    <t>45.20.20</t>
  </si>
  <si>
    <t>45.20.30</t>
  </si>
  <si>
    <t>45.32.00</t>
  </si>
  <si>
    <t>46.18.00</t>
  </si>
  <si>
    <t>46.43.40</t>
  </si>
  <si>
    <t>46.51.00</t>
  </si>
  <si>
    <t>46.52.10</t>
  </si>
  <si>
    <t>46.52.20</t>
  </si>
  <si>
    <t>46.65.00</t>
  </si>
  <si>
    <t>46.66.00</t>
  </si>
  <si>
    <t>46.69.00</t>
  </si>
  <si>
    <t>46.73.10</t>
  </si>
  <si>
    <t>46.73.20</t>
  </si>
  <si>
    <t>47.29.00</t>
  </si>
  <si>
    <t>47.41.00</t>
  </si>
  <si>
    <t>47.42.00</t>
  </si>
  <si>
    <t>47.43.00</t>
  </si>
  <si>
    <t>47.59.10</t>
  </si>
  <si>
    <t>47.59.20</t>
  </si>
  <si>
    <t>47.59.30</t>
  </si>
  <si>
    <t>47.59.40</t>
  </si>
  <si>
    <t>47.63.00</t>
  </si>
  <si>
    <t>47.64.10</t>
  </si>
  <si>
    <t>47.64.20</t>
  </si>
  <si>
    <t>47.64.30</t>
  </si>
  <si>
    <t>47.74.00</t>
  </si>
  <si>
    <t>47.76.30</t>
  </si>
  <si>
    <t>47.78.10</t>
  </si>
  <si>
    <t>47.78.20</t>
  </si>
  <si>
    <t>47.78.30</t>
  </si>
  <si>
    <t>47.78.40</t>
  </si>
  <si>
    <t>49.31.20</t>
  </si>
  <si>
    <t>49.39.10</t>
  </si>
  <si>
    <t>55.10.10</t>
  </si>
  <si>
    <t>55.10.20</t>
  </si>
  <si>
    <t>58.14.10</t>
  </si>
  <si>
    <t>58.14.20</t>
  </si>
  <si>
    <t>61.30.00</t>
  </si>
  <si>
    <t>62.02.00</t>
  </si>
  <si>
    <t>62.03.00</t>
  </si>
  <si>
    <t>64.30.30</t>
  </si>
  <si>
    <t>72.11.00</t>
  </si>
  <si>
    <t>72.19.00</t>
  </si>
  <si>
    <t>77.29.00</t>
  </si>
  <si>
    <t>78.30.00</t>
  </si>
  <si>
    <t>80.10.00</t>
  </si>
  <si>
    <t>80.20.00</t>
  </si>
  <si>
    <t>80.30.00</t>
  </si>
  <si>
    <t>82.11.00</t>
  </si>
  <si>
    <t>86.90.40</t>
  </si>
  <si>
    <t>95.11.00</t>
  </si>
  <si>
    <t>95.12.00</t>
  </si>
  <si>
    <t xml:space="preserve">G </t>
  </si>
  <si>
    <t xml:space="preserve">J </t>
  </si>
  <si>
    <t xml:space="preserve">L </t>
  </si>
  <si>
    <t xml:space="preserve">S </t>
  </si>
  <si>
    <t>Antal brancher</t>
  </si>
  <si>
    <t>Antal Brancher</t>
  </si>
  <si>
    <t>N/A</t>
  </si>
  <si>
    <t>I alt:</t>
  </si>
  <si>
    <t xml:space="preserve">I alt: </t>
  </si>
  <si>
    <t>DB03</t>
  </si>
  <si>
    <r>
      <t xml:space="preserve">DB07 </t>
    </r>
    <r>
      <rPr>
        <b/>
        <sz val="8"/>
        <color theme="1"/>
        <rFont val="Calibri"/>
        <family val="2"/>
      </rPr>
      <t>v1</t>
    </r>
  </si>
  <si>
    <r>
      <t xml:space="preserve">DB07 </t>
    </r>
    <r>
      <rPr>
        <b/>
        <sz val="8"/>
        <color theme="1"/>
        <rFont val="Calibri"/>
        <family val="2"/>
      </rPr>
      <t>v2</t>
    </r>
  </si>
  <si>
    <r>
      <t xml:space="preserve">DB07 </t>
    </r>
    <r>
      <rPr>
        <b/>
        <sz val="8"/>
        <color theme="1"/>
        <rFont val="Calibri"/>
        <family val="2"/>
      </rPr>
      <t>v3</t>
    </r>
  </si>
  <si>
    <r>
      <t xml:space="preserve">Ændring DB07 </t>
    </r>
    <r>
      <rPr>
        <b/>
        <sz val="8"/>
        <color theme="1"/>
        <rFont val="Calibri"/>
        <family val="2"/>
      </rPr>
      <t>v3</t>
    </r>
    <r>
      <rPr>
        <b/>
        <sz val="11"/>
        <color theme="1"/>
        <rFont val="Calibri"/>
        <family val="2"/>
        <scheme val="minor"/>
      </rPr>
      <t xml:space="preserve"> - DB25</t>
    </r>
  </si>
  <si>
    <t xml:space="preserve"> +1</t>
  </si>
  <si>
    <t xml:space="preserve"> -1</t>
  </si>
  <si>
    <t xml:space="preserve"> +15</t>
  </si>
  <si>
    <t xml:space="preserve"> +36</t>
  </si>
  <si>
    <t>DB25 Hovedafdeling</t>
  </si>
  <si>
    <t>DB07 Hovedafdeling</t>
  </si>
  <si>
    <t>25.50.00</t>
  </si>
  <si>
    <t>25.71.00</t>
  </si>
  <si>
    <t>25.72.00</t>
  </si>
  <si>
    <t>+2</t>
  </si>
  <si>
    <t>DB07 navn</t>
  </si>
  <si>
    <t>DB25 navn</t>
  </si>
  <si>
    <t>Indsæt DB07 branchekode:</t>
  </si>
  <si>
    <t>Indsæt DB25 branchekode:</t>
  </si>
  <si>
    <t>DB07</t>
  </si>
  <si>
    <t>DB07_TITEL</t>
  </si>
  <si>
    <t>ANTAL_DB07_RELATIONER_TIL_DB25</t>
  </si>
  <si>
    <t>DB07 ekskl</t>
  </si>
  <si>
    <t>DB25</t>
  </si>
  <si>
    <t>DB25_TITEL</t>
  </si>
  <si>
    <t>ANTAL_DB25_RELATIONER_TIL_DB07</t>
  </si>
  <si>
    <t>DB25 inkl</t>
  </si>
  <si>
    <t/>
  </si>
  <si>
    <t>ekskl. 
- growing of roots and tubers, e.g. swedes and mangolds</t>
  </si>
  <si>
    <t>inkl. 
- growing of roots and tubers, e.g. swedes and mangolds</t>
  </si>
  <si>
    <t>ekskl. 
- growing of chillies, peppers (Capsicum spp.)</t>
  </si>
  <si>
    <t>inkl.
- growing of chillies, peppers (Capsicum spp.)</t>
  </si>
  <si>
    <t>- production of bovine semen of dairy breeds</t>
  </si>
  <si>
    <t>- raising and breeding of cattle and buffaloes for meat
- production of bovine semen of meat breeds</t>
  </si>
  <si>
    <t>ekskl. 
- raising and breeding of poultry, e.g. quails, ostriches</t>
  </si>
  <si>
    <t>inkl. 
- raising and breeding of poultry, e.g. quails, ostriches</t>
  </si>
  <si>
    <t>ekskl. 
- automated egg hatching for poultry</t>
  </si>
  <si>
    <t>inkl. 
- automated egg hatching for poultry</t>
  </si>
  <si>
    <t>ekskl.
manufacture of gluten-free products</t>
  </si>
  <si>
    <t>inkl. manufacture of gluten-free products</t>
  </si>
  <si>
    <t>?</t>
  </si>
  <si>
    <t>manufacture of fabrics of glass fibres.</t>
  </si>
  <si>
    <t>manufacture of fabrics of glass fibres</t>
  </si>
  <si>
    <t>manufacture of woven carbon threads</t>
  </si>
  <si>
    <t>- manufacture of knitted or crocheted wearing apparel and other made-up articles directly into shape e.g. underwear</t>
  </si>
  <si>
    <t>- manufacture of knitted and crocheted babies' garments directly into shape
- manufacture of knitted and crocheted sportswear and swimwear</t>
  </si>
  <si>
    <t>- manufacture of babies' garments other than knitted or crocheted, only outerwear</t>
  </si>
  <si>
    <t>- manufacture of sportswear of broad woven fabrics, e.g. tracksuits, ski suits, swimwear and other technical sportswear
- manufacture of hats and caps
- manufacture of other clothing accessories, e.g. gloves, belts, shawls, ties, cravats, hairnets
- manufacture of footwear of textile material without applied soles, except knitted or crocheted</t>
  </si>
  <si>
    <t>Fremstilling af andre beklædningsartikler samt tilbehør i.a.n.</t>
  </si>
  <si>
    <t>- sawing, planing and machining of wood
- slicing, peeling or chipping logs
- manufacture of wooden railway sleepers
- manufacture of unassembled wooden flooring
- manufacture outside the forest of wood wool, wood sawdust and flour, wood chips and particles</t>
  </si>
  <si>
    <t>- manufacture of veneer sheets thin enough to be used for veneering, making plywood or other purposes:
  • smoothed, dyed, coated, impregnated, reinforced (with paper or fabric backing)
  • made in the form of motifs
- manufacture of plywood, veneer panels and similar laminated wood boards and sheets
- manufacture of oriented strand board (OSB) and other particle board
- manufacture of medium density fibreboard (MDF) and other fibreboard
- manufacture of densified wood
- manufacture of glue laminated wood, cross-laminated timber (CLT) and laminated veneer wood
- manufacture of insulating fibreboards of wood, or other ligneous materials, whether or not bonded with resins or other organic substances</t>
  </si>
  <si>
    <t>- finishing of wooden products</t>
  </si>
  <si>
    <t>- manufacture of wooden parquet floor blocks, strips etc., assembled into panels</t>
  </si>
  <si>
    <t>- manufacture of doors and their frames and thresholds of wood
- manufacture of windows, shutters and French windows and their frames, of wood
- manufacture of multi-material doors and windows with the frame made of wood</t>
  </si>
  <si>
    <t>- manufacture of packing cases, boxes, crates, drums and similar items of wood
- manufacture of pallets, box pallets and other load boards of wood
- manufacture of barrels, vats, tubs and other coopers' products of wood
- manufacture of wooden cable-drums</t>
  </si>
  <si>
    <t>- manufacture of wooden shoe parts</t>
  </si>
  <si>
    <t>- manufacture of fire logs and pellets from agglomerated sawdust, wood waste and scrap, straw or other vegetable biomass</t>
  </si>
  <si>
    <t>- process of refining or protecting wooden surfaces
- finishing of wooden products</t>
  </si>
  <si>
    <t>- printing of textile fabrics as an intermediate process in manufacture of textiles</t>
  </si>
  <si>
    <t>- manufacture of refrigerant gases</t>
  </si>
  <si>
    <t>- manufacture of ethanol from biomass
- manufacture of mixtures of bio-ethanol and ethers partially derived from biomass
- manufacture of liquid biofuels even if processes use waste as an input</t>
  </si>
  <si>
    <t>- manufacture of biodiesel</t>
  </si>
  <si>
    <t>- manufacture of rubber parts of footwear</t>
  </si>
  <si>
    <t>- finishing of plastic products</t>
  </si>
  <si>
    <t>- manufacture of plastic articles for the packing of goods:
  • plastic bags, sacks, containers, boxes, cases, carboys, bottles etc.</t>
  </si>
  <si>
    <t>- manufacture of doors, windows and their frames of plastic
- manufacture of multi-material doors and windows with the frame made of plastic
- manufacture shutters, blinds (including venetian blinds) and similar articles and parts thereof, made of plastic
- manufacture of multi-material shutters for doors and windows with the frame made of plastic</t>
  </si>
  <si>
    <t>- manufacture of builders' plastics ware:
  • skirting boards
  • tanks, reservoirs
  • plastic floor, wall or ceiling coverings in rolls or in the form of tiles etc.
  • plastic sanitary ware like plastic baths, shower baths, washbasins, lavatory pans, flushing cisterns etc.
- manufacture of resilient floor coverings, such as vinyl, linoleum etc.
- manufacture of sanitary ware made out of a mixture of plastics and minerals, with the minerals serving as a filler</t>
  </si>
  <si>
    <t>- manufacture of artificial stone (e.g. cultured marble)</t>
  </si>
  <si>
    <t>- manufacture of plastic parts of footwear</t>
  </si>
  <si>
    <t>- manufacture of rear-view mirrors for vehicles</t>
  </si>
  <si>
    <t>- activities of foundries of light metal castings
- manufacture of castings made of aluminium castings
- manufacture of castings made of magnesium castings
- manufacture of castings made of titanium castings
- casting of dental implements etc. of light metals</t>
  </si>
  <si>
    <t>- manufacture of castings made of zinc</t>
  </si>
  <si>
    <t>- coating of metals</t>
  </si>
  <si>
    <t>- heat treatment of metals</t>
  </si>
  <si>
    <t>- deburring, sandblasting, tumbling, buffing and engraving of metals</t>
  </si>
  <si>
    <t>- manufacture of burglar and fire alarm systems, sending signals to a control station</t>
  </si>
  <si>
    <t>- manufacture of motor vehicle engines, including electric motors</t>
  </si>
  <si>
    <t>- manufacture of prime mover generator sets (except turbine generator sets)</t>
  </si>
  <si>
    <t>- manufacture of solid state inverters and rectifying apparatus
- manufacture of inverters, rectifiers and converters</t>
  </si>
  <si>
    <t>- manufacture of inverter modules and fuel cells for cars</t>
  </si>
  <si>
    <t>- manufacture of electronic cigarettes</t>
  </si>
  <si>
    <t>- manufacture of pistons, piston rings and carburettors for motor vehicles</t>
  </si>
  <si>
    <t>- manufacture of pistons, piston rings and 		carburettors for motorcycles</t>
  </si>
  <si>
    <t>- manufacture of toner cartridges</t>
  </si>
  <si>
    <t>- manufacture of air-conditioning machines for motor vehicles</t>
  </si>
  <si>
    <t>- manufacture of electroplating machinery</t>
  </si>
  <si>
    <t>- manufacture of track laying tractors</t>
  </si>
  <si>
    <t>- manufacture of machines for additive manufacturing by plastics or rubber deposit</t>
  </si>
  <si>
    <t>- manufacture of machines for additive manufacturing by metal, plastics, rubber, plaster, cement, ceramic deposit, etc.</t>
  </si>
  <si>
    <t>- building of military ships and vessels, such as combat ships equipped with various offensive and defensive weapons and with protective devices against shelling, and the building of military floating structures, e.g.:
  • aircraft carriers
  • amphibious warfare and assault ships
  • cruisers
  • destroyers
  • submarines
  • landing crafts
- tugs for transporting ammunition or mines
- factory conversion of military ships, vessels and floating structures</t>
  </si>
  <si>
    <t>- manufacture of military aircraft and spacecraft and related machinery, e.g.:
  • fixed wing aircraft
  • tiltrotor aircraft
  • rotary-wing aircraft
  • drones for military purposes (Unmanned Aerial Vehicles (UAVs))
  • factory overhaul and rebuilding of military fighting vehicles
  • manufacture of military aircraft seats</t>
  </si>
  <si>
    <t>- manufacture of bicycles with an auxiliary electric motor</t>
  </si>
  <si>
    <t>- manufacture of sports safety headgear</t>
  </si>
  <si>
    <t>- manufacture of individual protective masks, e.g. FFP2, FFP3, surgical masks</t>
  </si>
  <si>
    <t>- repair and maintenance service activities for fish cages</t>
  </si>
  <si>
    <t>- repair and maintenance of military ships, boats and floating structure
- repair and maintenance of engines for military vessels, ships, boats</t>
  </si>
  <si>
    <t>- repair and maintenance of military air and spacecraft 
- repair and maintenance of engines for military aircraft and spacecraft</t>
  </si>
  <si>
    <t>- restoring of organs and other historical musical instruments</t>
  </si>
  <si>
    <t>- operation of generation facilities that produce electricity from non-renewable sources, e.g. natural gas, coal, and other fossil fuels, and from emission-free non-renewable sources, e.g. nuclear</t>
  </si>
  <si>
    <t>- operation of generation facilities that produce electricity from renewable sources, e.g. gaseous biofuels, hydropower, on-shore and off-shore wind, solar photovoltaic and thermal, geothermal and tide, wave and ocean energy</t>
  </si>
  <si>
    <t>- sale of electricity on own account
- operation of charging facilities for electric vehicles, e.g. electric cars, motorcycles, scooters, bicycles 
- operation of charging facilities for electronic devices, e.g. mobile telephones, laptops</t>
  </si>
  <si>
    <t>- activities of brokers or agents, who arrange the sale of electricity via power distribution systems operated by others
- activities of brokers and agents for operation of electricity, distribution and transmission capacity exchanges for electric power</t>
  </si>
  <si>
    <t>- sale of gaseous fuels through mains on own account</t>
  </si>
  <si>
    <t>- activities of gas brokers or agents, who arrange the sale of gaseous fuels via gas distribution systems operated by others 
- activities of brokers and agents for commodity and distribution capacity exchanges for gaseous fuels</t>
  </si>
  <si>
    <t>- preparation of sewage sludge for land treatment resulting in benefit to agriculture or ecological improvement
- preparation of non-hazardous waste for reclamation in excavated areas or for engineering purposes in landscaping</t>
  </si>
  <si>
    <t>- disposal and treatment prior to disposal of waste by combustion or thermal treatment without energy recovery</t>
  </si>
  <si>
    <t>- disposal and treatment prior to disposal of non-hazardous waste, whether the waste is solid or not, onto, into land (i.e. underground), or in permanent waste storage facilities or sites
- operation of landfills for the disposal of waste
- treatment of organic waste for landfilling or permanent storage
- disposal of by-products of animal origin in landfills
- permanent underground storage of waste in a deep geological cavity, e.g. a salt or potassium mine
- storage of captured Carbon Dioxide</t>
  </si>
  <si>
    <t>- release of liquid waste to seas/oceans or other water body including sea-bed insertion
- injection of pumpable discards into wells, salt domes or naturally occurring repositories</t>
  </si>
  <si>
    <t>- pre-treatment of waste for energy recovery, conversion of waste materials into e.g. usable heat or electricity, through a variety of processes, which include thermal treatment
- activities of waste-to-energy plants</t>
  </si>
  <si>
    <t>- preparation of sewage sludge for land treatment resulting in benefit to agriculture or ecological improvement</t>
  </si>
  <si>
    <t>- disposal and treatment prior to disposal of hazardous waste, whether the waste is solid or not, onto, into land (i.e. underground), or in permanent waste storage facilities or sites
- operation of landfills for the disposal of waste
- treatment of organic waste for landfilling or permanent storage
- disposal of by-products of animal origin in landfills
- permanent underground storage of waste in a deep geological cavity, e.g. a salt or potassium mine</t>
  </si>
  <si>
    <t>- manufacture of plastic powders, granules or flakes by compounding or transforming plastic resins from recovered plastic waste
- manufacture of recycled plastic in flakes or plastic granulates based on pre-treated plastic waste following material recovery operation</t>
  </si>
  <si>
    <t>- restoration of historical buildings</t>
  </si>
  <si>
    <t>- construction of motorways, streets, roads, other vehicular and pedestrian ways
- surface work, e.g. paving of roads, motorways or bridges with asphalt, concrete, stone
- construction of airfield runways
- construction of rough, unpaved mountain bike pathways or trails</t>
  </si>
  <si>
    <t>- construction activities specialising in one aspect common in civil engineering, requiring specialised skill or equipment:
  • installation of crash barriers, traffic signs etc.
- road painting and other marking</t>
  </si>
  <si>
    <t>- thermal insulation works, e.g. for pipes, boilers and ducts, interior or exterior, including cladding for insulation 
- sound insulation works 
- vibration insulation works 
- fireproofing works 
- internal insulation of roofs</t>
  </si>
  <si>
    <t>- cleaning of new buildings immediately after construction</t>
  </si>
  <si>
    <t>- construction activities specialising in one aspect common to construction of buildings, requiring specialised skills or equipment:
  • construction of foundations for buildings, including pile driving
  • de-humidification of buildings
  • erection of prefabricated, not self-manufactured, structural steel components for buildings
  • erection of chimneys and industrial ovens</t>
  </si>
  <si>
    <t>- construction activities specialising in one aspect common in civil engineering, requiring specialised skill or equipment:
  • construction of foundations for civil engineering, including pile driving
  • shaft sinking
  • erection of steel elements for civil engineering projects
- erection of noise protection walls, e.g. along roads
- installation of street furniture
- installation of prefabricated swimming pools
- erection of protective rock walls and installation of rock fall protection</t>
  </si>
  <si>
    <t>- bricklaying, block laying, stone setting and other masonry works</t>
  </si>
  <si>
    <t>- activities of agents involved in the wholesale of cars and light motor vehicles; these motor vehicles include electrical vehicles</t>
  </si>
  <si>
    <t>- wholesale of new and used motor vehicles, including electrical vehicles:
  • passenger motor vehicles, including specialised passenger motor vehicles, e.g. ambulances, minibuses
- wholesale of off-road motor vehicles</t>
  </si>
  <si>
    <t>- retail sale of new and used motor vehicles, including electrical vehicles:
  • passenger motor vehicles
- retail sale of off-road motor vehicles</t>
  </si>
  <si>
    <t>- activities of agents involved in the wholesale of lorries, trailers and semi-trailers, camping vehicles, e.g.: caravans and motorhomes; these motor vehicles include electrical vehicles</t>
  </si>
  <si>
    <t>- wholesale of new and used motor vehicles, including electrical vehicles:
  • lorries, trailers and semi-trailers
  • camping vehicles, e.g. caravans, motorhomes
- wholesale of off-road motor vehicles</t>
  </si>
  <si>
    <t>- retail sale of new and used motor vehicles including electrical vehicles:
  • camping vehicles, e.g. caravans, motorhomes
- retail sale of trailers for motor vehicles</t>
  </si>
  <si>
    <t>- activities of agents involved in the wholesale of motor vehicle parts and accessories</t>
  </si>
  <si>
    <t>- wholesale of new and used motor vehicle parts, equipment and related accessories like tyres etc.
- wholesale of batteries and accumulators for motor vehicles</t>
  </si>
  <si>
    <t>formidlingsvirksomhed</t>
  </si>
  <si>
    <t>- wholesale of recorded media</t>
  </si>
  <si>
    <t>- wholesale of batteries and accumulators for domestic use</t>
  </si>
  <si>
    <t>Anden specialiseret engroshandel i.a.n.</t>
  </si>
  <si>
    <t>kiosker</t>
  </si>
  <si>
    <t>købmænd</t>
  </si>
  <si>
    <t>- retail sale of furniture, including mattresses and box springs
- detailhandel med møbler, inkl. madrasser
- detailhandel med kurvemøbler
- detailhandel med kontormøbler</t>
  </si>
  <si>
    <t>- retail sale of parasols
- retail sale of sails, except of boat sails
- detailhandel med boligtekstiler, fx puder, dyner og sengeudstyr</t>
  </si>
  <si>
    <t xml:space="preserve">- retail sale of household utensils and cutlery, crockery, glassware, tableware, china and pottery
- retail sale of wooden, cork and wickerwork goods
</t>
  </si>
  <si>
    <t>- retail sale of musical instruments, scores and related accessories, e.g. strings, music stands, metronomes</t>
  </si>
  <si>
    <t>- detailhandel med elektriske eller elektroniske brandalarmer, brandslukkere, nødblokke, røgudsugningsanlæg, pengeskabe og boksrum uden installations- eller vedligeholdelsesservice</t>
  </si>
  <si>
    <t>- detailhandel med belysningsartikler
- detailhandel med ikke-elektriske husholdningsapparater
- detailhandel med ikke-elektriske komfurer, fx soldrevne
- ikke-elektriske ovne og pejse
- detailhandel med babyudstyr, fx barnevogne, klapvogne, gangstativer, bæreseler og barnesæder
- detailhandel med antændelsesartikler
- detailhandel med husholdningsartikler og -udstyr i.a.n.</t>
  </si>
  <si>
    <t>- retail sale of recorded media</t>
  </si>
  <si>
    <t>hobbyartikler
retail sale of art supplies, including beads, clay, canvasses, oil and water colours etc</t>
  </si>
  <si>
    <t>- retail sale of photographic, and precision equipment
- retail sale of optical equipment (excluding spectacles and lenses) such as telescopes, microscopes, binoculars</t>
  </si>
  <si>
    <t>Retail sale of souvenirs, craftwork and religious articles</t>
  </si>
  <si>
    <t xml:space="preserve">- detailhandel med kontormaskiner </t>
  </si>
  <si>
    <t>- detailhandel med ovne og pejse, elektriske</t>
  </si>
  <si>
    <t>- detailhandel med køkken- og badeværelseselementer</t>
  </si>
  <si>
    <t>- retail sale of baby equipment, e.g. baby carriages, pushchairs, baby walkers, baby carries, baby car seats
- detailhandel med ovne og pejse, ikke-elektriske</t>
  </si>
  <si>
    <t>- retail sale of weapons and ammunition</t>
  </si>
  <si>
    <t>- retail sale of philately, numismatics and collectors’ items, e.g. stamps and coins</t>
  </si>
  <si>
    <t>- retail sale of second-hand books in stores
- retail sale of antiques in stores
- retail sale of other second-hand goods in stores
- retail sale of second-hand clothes in stores</t>
  </si>
  <si>
    <t>- activities of retail auctioning houses</t>
  </si>
  <si>
    <t>barnevogne</t>
  </si>
  <si>
    <t>lydbøger</t>
  </si>
  <si>
    <t>video, steaming online games</t>
  </si>
  <si>
    <t>tekst, download games, download software</t>
  </si>
  <si>
    <t>- rail transportation of passengers using railways rolling stock on mainline networks
- operation of sleeping cars or dining cars as an integrated operation of railway companies
- passenger heavy rail transport for sightseeing</t>
  </si>
  <si>
    <t>- transport of passengers by metro, subway, underground and elevated railway, metropolitan railway and tramway
- passenger transport by funicular railway
- passenger light rail transport for sightseeing</t>
  </si>
  <si>
    <t>- scheduled urban or suburban road transport of passengers by motor bus, coach, trolley bus or minibus. The transport is following a fixed time schedule, entailing the picking up and setting down of passengers at normally fixed stops
- operation of school buses and buses for transport of employees
- scheduled passenger transport by road for sightseeing</t>
  </si>
  <si>
    <t>- transport by cableways if part of a urban or suburban transit system</t>
  </si>
  <si>
    <t>- transportation of passengers by metro, subway, underground and elevated railway, metropolitan railway, and funicular railway</t>
  </si>
  <si>
    <t>- taxi services
- private hire vehicles with driver
- motorbike taxi services</t>
  </si>
  <si>
    <t>- non-scheduled urban, interurban and long distance road transport of passengers in vehicles of 10 or more persons. This may include transport by bus, coach, trolley bus or minibus</t>
  </si>
  <si>
    <t>- transport by cableways, ski lifts and chairlifts, which may include preparation of ski slopes
- passenger transport by lifts
- freight transport by cableways</t>
  </si>
  <si>
    <t>- bike taxi service
- passenger road transport by vehicles drawn by human or animal</t>
  </si>
  <si>
    <t>- moving cargos on industrial sites, typically with transport equipment that is not suitable for use on roads open to public traffic</t>
  </si>
  <si>
    <t>- storage of gaseous fuels for the purpose of energy supply through a network
- storage of hydrogen gas for the purpose of energy supply through a network</t>
  </si>
  <si>
    <t>- issue and procurement of transport documents and waybills
- activities of customs agents
- organisation of multimodal and combined transport activities by rail, road, sea or air (intermodal transport) on behalf of the shipper or consignee
- organisation and freight forwarding of group and individual consignments on behalf of the client
- freight forwarding</t>
  </si>
  <si>
    <t>- activities of distribution centres
- pickup of goods and grouping for shipping
- goods handling operations, e.g. temporary crating and packing goods into boxes for the purpose of warehousing or for protecting them during transport, unpacking, sampling, or weighing of goods</t>
  </si>
  <si>
    <t>- provision of predominantly food services to customers, e.g. in traditional restaurants, self-service or take-away restaurants, with or without seating, in permanent or temporary facilities
- restaurants
- cafeterias
- fast-food restaurants
- operation of restaurants on transportation equipment and within transportation facilities, if operated by separate units not part of the transportation provider
- operation of restaurants in a hotel, if operated by separate units not part of the hotel
- operation of take-away restaurants in a supermarket, if operated by separate units not part of the supermarket
- take-out eating places</t>
  </si>
  <si>
    <t>- preparation and serving of predominantly food for immediate consumption from movable carts or portable stalls
- hot food trucks
- food vendors
- ice cream vendors
- food preparation in market stalls
- snack vendors
- frozen yogurt vendors
- pancake vendors</t>
  </si>
  <si>
    <t>- publishing in any format, including print, digital or on the internet, e.g.: 
  • catalogues 
  • photos, engravings and postcards
  • greeting cards
  • forms
  • posters
  • reproduction of works of art
  • non-bound leaflets and advertising material
  • statistics and other information
  • datasets/databases without associated data processing services</t>
  </si>
  <si>
    <t>- publication in blogs</t>
  </si>
  <si>
    <t>- produktion af vlogs, video podcast</t>
  </si>
  <si>
    <t>- video streaming and downloads service activities, not associated with its publishing</t>
  </si>
  <si>
    <t>- transmission via the internet of text messaging (SMS)</t>
  </si>
  <si>
    <t>- reselling of wired, wireless, and satellite telecommunication (i.e. purchasing and reselling network capacity), including activities of telecommunication brokers and resellers of pre-paid calling cards and services</t>
  </si>
  <si>
    <t>- provision of specialised telecommunication applications, e.g. satellite tracking, communication telemetry, radar station operations
- operation of satellite terminal stations and associated facilities operationally connected with one or more terrestrial communication systems and capable of transmitting telecommunication to or receiving telecommunication from satellite systems
- provision of internet access over networks between the client and the Internet Service Provider not owned or controlled by the Internet Service Provider, e.g. dial-up internet access
- provision of telephone and internet access in facilities open to the public</t>
  </si>
  <si>
    <t>- operation of online gaming/video game sites, independent of publishing of the games
- provision of e-books as streaming or downloading service not associated with publishing
- online provision of software, not associated with publishing</t>
  </si>
  <si>
    <t>- distribution services of content sharing sites, e.g. wiki and social network sites, which publish
content produced and edited by users and are not under editorial responsibility and control</t>
  </si>
  <si>
    <t>- operation of web sites that use a search engine to generate and maintain extensive databases of internet addresses and content in an easily searchable format; these web search portals are not responsible for the content 
- operation of comparison websites for prices, product specification, etc., with provision of links to other websites</t>
  </si>
  <si>
    <t>!venture companies where the only financing is by shares and no fee is received</t>
  </si>
  <si>
    <t>Anden finansiel formidling i.a.n.</t>
  </si>
  <si>
    <t>- financial conduits issue bonds etc. to provide capital to the enterprise groups</t>
  </si>
  <si>
    <t>fonde, der pt ligger i 64.99.00, som skal over i 64.32.00</t>
  </si>
  <si>
    <t>- factoring and supply chain financing activities</t>
  </si>
  <si>
    <t>- trustee, fiduciary and custody services on a fee or contract basis</t>
  </si>
  <si>
    <t>- provision of homes and furnished or unfurnished flats or apartments for a period shorter than a year</t>
  </si>
  <si>
    <t>- intermediation in buying, selling and rental of real estate on a fee or contract basis</t>
  </si>
  <si>
    <t>- activities of valuation of real estate 
- activities of real estate escrow agents
- advisory activities on a fee or contract basis, in connection to buying, selling and rental of real estate</t>
  </si>
  <si>
    <t>- Formidling af udlejning af ferieboliger</t>
  </si>
  <si>
    <t>- Formidling af udlejning af fast ejendom</t>
  </si>
  <si>
    <t>- fashion design related to textiles, wearing apparel, shoes, jewellery, furniture and other interior decoration and other fashion goods as well as other personal or household goods
- industrial design, carried out also through specialised software, i.e. creating and developing designs and specifications that optimise the use, value, package and appearance of products, including the determination of the materials, mechanism, shape, colour and surface finishes of the product, taking into consideration human characteristics and needs, safety, market appeal in distribution, use and maintenance</t>
  </si>
  <si>
    <t>- other specialised design activities</t>
  </si>
  <si>
    <t>- activities of graphic designers
- graphic design of web pages
- activities of communication designers
- activities specialised in the design of messages and information, taking into account the characteristics and needs of people, corporate objectives, market attractiveness and dissemination media
- design and consulting in the content and external appearance of campaigns and communication content, conception and design of visual images (corporate design) and media of corporate communication, brand design and brand updating, determination of visual language, form, colour, typography of publications, didactic illustration of complex and abstract contexts</t>
  </si>
  <si>
    <t>- activities of interior decorators
- interior design services such as the planning and designing of interior spaces to meet the aesthetic and functional needs of people focusing mainly on finishes, furniture and colour palettes
- drafting designs for interior decoration</t>
  </si>
  <si>
    <t>- activities of printing photographs (from mobile telephones, memory cards, USB and other electronic supports)</t>
  </si>
  <si>
    <t>- agronomy consulting services</t>
  </si>
  <si>
    <t>- security consulting activities</t>
  </si>
  <si>
    <t>- rental and operational leasing of the following types of vehicles:
  • recreational vehicles (with a maximum permissible weight not exceeding 3,5 tons)</t>
  </si>
  <si>
    <t>- rental and operational leasing of the following types of vehicles:
  • trucks, motor caravans, utility trailers and heavy motor vehicles (with a maximum permissible weight of more than 3,5 tons)
  • recreational vehicles (with a maximum permissible weight of more than 3,5 tons)</t>
  </si>
  <si>
    <t>1- rental and operational leasing of land-transport equipment (other than motor vehicles) without drivers:
  • motorcycles
  • campers (with a maximum permissible weight not exceeding 3,5 tons)</t>
  </si>
  <si>
    <t>- rental and operational leasing of land-transport equipment (other than motor vehicles) without drivers:
  • campers (with a maximum permissible weight of more than 3,5 tons)</t>
  </si>
  <si>
    <t>- other travel-related reservation services:
  • reservations services for car rentals</t>
  </si>
  <si>
    <t>- activities of agencies, primarily engaged in selling packaged tours and cruises to the general public or to commercial clients, alongside additional accommodation advice or expertise</t>
  </si>
  <si>
    <t>- other travel-related reservation services:
  • reservations services for passenger transportation</t>
  </si>
  <si>
    <t>- other travel-related reservation services:
  • reservation services for accommodation
- time-share exchange services</t>
  </si>
  <si>
    <t>- other travel-related reservation services:
  • reservation services for restaurants</t>
  </si>
  <si>
    <t>- other travel-related reservation services:
  • reservation services for car rentals</t>
  </si>
  <si>
    <t>- visitor assistance services:
  • provision of travel information to visitors
  • activities of tourist guides
- tourism promotion activities</t>
  </si>
  <si>
    <t>- reservation services for entertainment and sport tickets</t>
  </si>
  <si>
    <t>- general (non-specialised) cleaning of all types of buildings, e.g.:
  • offices
  • private dwellings, e.g. houses or apartments
  • factories
  • shops
  • institutions
- general (non-specialised) cleaning of other business and professional premises and multiunit residential buildings</t>
  </si>
  <si>
    <t>- cleaning of houses or apartments at home for households if also other domestic personal service activities like cooking or washing are performed</t>
  </si>
  <si>
    <t>- photocopying of documents</t>
  </si>
  <si>
    <t>- document preparation, e.g. editing, proofreading, typing, word processing etc., and pre-archiving
- other secretarial support services
- transcription of documents
- letter or resume writing
- provision of a mailbox rental and other postal and mailing services, e.g. pre-sorting, addressing
- duplicating
- blueprinting
- operation of photocopying machines for photocopying as a self-service 
- digitalisation of files (without any further processing of data) 
- formatting of e-books</t>
  </si>
  <si>
    <t>- organisation, promotion and/or management of events, e.g.:
  • business and trade shows
  • company events
  • general or specialised exhibitions
  • conferences and conventions
  • seminars, symposiums and workshops 
  • farm markets and craft fairs
- provision of the staff to operate the facilities in which the aforementioned events take place but only if the management and provision of staff are performed in association with the organisation, promotion and/or management of such events</t>
  </si>
  <si>
    <t>- technical planning, supply, setting up and operation of audiovisual equipment and special effects associated with the organisation of conventions and trade shows</t>
  </si>
  <si>
    <t>- activities of independent auctioneers</t>
  </si>
  <si>
    <t>- repossession services</t>
  </si>
  <si>
    <t>- pre-primary education. Pre-primary education is defined as the initial stage of organised instruction designed primarily to introduce very young children to a school- type environment, that is, to provide a bridge between the home and a school-based atmosphere.</t>
  </si>
  <si>
    <t>- activities of yoga studios
- activities of pilates studios
- activities of tai chi studios</t>
  </si>
  <si>
    <t>Levering af hjælpeydelser i forbindelse med undervisning i.a.n.</t>
  </si>
  <si>
    <t>Drift af sundhedsvæsen i øvrigt i.a.n.</t>
  </si>
  <si>
    <t>- activities of individual writers, for all subjects including fictional writing etc.
- musical composition
- texts and compositions writing on behalf of someone else
- activities of scriptwriting
- activities of journalists, whose content is published by a third party
- activities of bloggers, whose content is published by a third party
- technical writing</t>
  </si>
  <si>
    <t>- activities of individual artists such as sculptors, painters, cartoonists, engravers, etchers etc.
- digital forms of visual arts creation
- creation of art featuring light installations</t>
  </si>
  <si>
    <t>- choreography activities</t>
  </si>
  <si>
    <t>- conservation and restoration of works of art and museum collection objects</t>
  </si>
  <si>
    <t>- operation of botanical and zoological gardens, including children's zoos
- operation of aquariums</t>
  </si>
  <si>
    <t>- operation of nature reserves, including wildlife preservation, etc.
- conservation and maintenance services of national parks, nature parks and reserves</t>
  </si>
  <si>
    <t>- operation of facilities for indoor or outdoor sports events (open, closed or covered, with or without spectator seating)
- organisation and operation of outdoor or indoor sports events for professionals or amateurs by organisations (not by sports clubs)
- managing and providing the staff to operate these facilities
- provision of equipment to operate these facilities 
- operation of sport areas, which may include the operation of cableways, ski lifts and chairlifts
- management of outdoor sports equipped areas
- operation of grassroots sport activities</t>
  </si>
  <si>
    <t>- organisation and operation of outdoor or indoor sports events for professionals or amateurs by sports clubs</t>
  </si>
  <si>
    <t>Sportsaktiviteter i.a.n.</t>
  </si>
  <si>
    <t>- technical planning, supply, setting up and operation of audiovisual equipment and special effects associated with the organisation of sports events</t>
  </si>
  <si>
    <t>- activities of amusement parks and theme parks characterized by a permanent and site-based operation of a variety of attractions, such as mechanical rides, carousels, games, shooting galleries, shows, theme exhibits and picnic grounds, that are provided under the economic and operational directive of a central operator
- activities of aqua/water parks</t>
  </si>
  <si>
    <t>- operation of mechanical rides, games and shows by independent providers, e.g. at fairgrounds, folk festivals and Christmas markets</t>
  </si>
  <si>
    <t>- activities of beach supervisors, i.e. lifeguards</t>
  </si>
  <si>
    <t>- operation of sport areas, which may include the operation of cableways, ski lifts and chairlifts</t>
  </si>
  <si>
    <t>- operation of e-sports clubs</t>
  </si>
  <si>
    <t>- activities of individual own-account participants of e-sports</t>
  </si>
  <si>
    <t>Andre organisationers og foreningers aktiviteter i.a.n.</t>
  </si>
  <si>
    <t>Reparation og vedligeholdelse af varer til personlig brug og husholdningsbrug i.a.n.</t>
  </si>
  <si>
    <t>- laundry collection and delivery by a unit not having washing and cleaning textiles as a main activity</t>
  </si>
  <si>
    <t>- laundering and dry cleaning of all kinds of clothing and textiles at home for households if also other domestic personal service activities like cooking or cleaning of houses and apartments are performed</t>
  </si>
  <si>
    <t>Ændring DB07</t>
  </si>
  <si>
    <t>Ændring DB25</t>
  </si>
  <si>
    <t>Split / sammenlægning DB07</t>
  </si>
  <si>
    <t>Split / sammenlægning DB25</t>
  </si>
  <si>
    <t>Note</t>
  </si>
  <si>
    <t>-</t>
  </si>
  <si>
    <t>Niveau EU</t>
  </si>
  <si>
    <t>Niveau DK</t>
  </si>
  <si>
    <t>Sections</t>
  </si>
  <si>
    <t>Divisions</t>
  </si>
  <si>
    <t>Groups</t>
  </si>
  <si>
    <t>Classes</t>
  </si>
  <si>
    <t>Fremstilling af vaske-, rengørings- og rensemidler samt poleremidler</t>
  </si>
  <si>
    <t>Fremstilling af andre ikke-metalholdige mineralske produkter, bortset fra asfalt og tagpap</t>
  </si>
  <si>
    <t>EL-, GAS- OG FJERNVARMEFORSYNING</t>
  </si>
  <si>
    <t>Agenturhandel med specialiseret varesortiment, bortset fra køretøjer</t>
  </si>
  <si>
    <t>Detailhandel med cykler</t>
  </si>
  <si>
    <t>Andre liberale, videnskabelige og tekniske aktiviteter i.a.n.</t>
  </si>
  <si>
    <t>Alle andre liberale, videnskabelige og tekniske aktiviteter i.a.n.</t>
  </si>
  <si>
    <t>Udlejning og leasing af andet materiel, udstyr og andre materielle aktiver, bortset fra til events</t>
  </si>
  <si>
    <t>Andre aktiviteter i forbindelse med institutionsophold i.a.n.</t>
  </si>
  <si>
    <t>Støtteaktiviteter relateret til sygdomsbekæmpende, sociale og velgørende formål</t>
  </si>
  <si>
    <t>Forlystelser og fritidsaktiviteter i.a.n.</t>
  </si>
  <si>
    <t>95.31.90</t>
  </si>
  <si>
    <t>Reparation og vedligeholdelse af motorkøretøjer i.a.n.</t>
  </si>
  <si>
    <t>EKSTERRITORIALE ORGANISATIONERS OG ORGANERS AKTIVITETER</t>
  </si>
  <si>
    <t>- manufacture of outerwear, other than knitted or crocheted e.g. coats, suits, ensembles, jackets, trousers, skirts
- bridal dresses and other clothes for ceremony
- custom tailoring</t>
  </si>
  <si>
    <t>- manufacture of shirts, T-shirts, blouses, other than knitted or crocheted</t>
  </si>
  <si>
    <t>- manufacture of self-adhesive plates, sheets, film and foil</t>
  </si>
  <si>
    <t>- manufacture of virtual reality helmets</t>
  </si>
  <si>
    <t>- manufacture of reversible heat pumps, which have a motorised fan and devices for changing both the air temperature and humidity</t>
  </si>
  <si>
    <t>- manufacture of filing machines, riveters, sheet metal cutters</t>
  </si>
  <si>
    <t>- repair and maintenance of civilian ship and boat engines, including electric outboard motors</t>
  </si>
  <si>
    <t>- production of waste compost
- production of biogas from waste, not for the purpose of gas or energy supply</t>
  </si>
  <si>
    <t>- opstilling og reparation af vindmøller, skal jf. SWG caselaw af 8. august 2012 flyttes til branche 42.22.</t>
  </si>
  <si>
    <t>- installation of acoustic panels, tiles and similar materials
- other boat completion and finishing works</t>
  </si>
  <si>
    <t>- waterproofing of roofs</t>
  </si>
  <si>
    <t>- renovation, renewal, reconstruction and retrofitting of historical and archaeological sites and buildings</t>
  </si>
  <si>
    <t>- commission agents involved in the retail sale of cars and light motor vehicles</t>
  </si>
  <si>
    <t>- commission agents involved in the retail trade of motor vehicle parts and accessories</t>
  </si>
  <si>
    <t>Engroshandel med andre husholdningsartikler i.a.n.</t>
  </si>
  <si>
    <t>Detailhandel med andre medicinske og ortopædiske artikler</t>
  </si>
  <si>
    <t xml:space="preserve">Anden rengøring af bygninger og rengøring af erhvervslokaler i.a.n. </t>
  </si>
  <si>
    <t>77.11.00, 77.12.00, 77.39.10, 77.39.90</t>
  </si>
  <si>
    <t>- video game streaming sites for viewing only</t>
  </si>
  <si>
    <t>Reklamebureauers aktiviteter</t>
  </si>
  <si>
    <t>- brokering and marketing activities on patents
- management services for copyrights and their revenues
- management services for rights to industrial property (patents, licences, trademarks, franchises etc.)
- activities of collective rights management organisations
- management of rights in intellectual property, e.g. copyrights, and their revenues
- sale of patents and similar intellectual property activities on own account</t>
  </si>
  <si>
    <t>DB25_titel</t>
  </si>
  <si>
    <t>DB07_titel</t>
  </si>
  <si>
    <t>Ændret_navn</t>
  </si>
  <si>
    <t>Relation til DB25</t>
  </si>
  <si>
    <t>Koden er uændret siden DB07</t>
  </si>
  <si>
    <t>14.13.00, 14.14.00, 14.19.00</t>
  </si>
  <si>
    <t>14.11.00, 14.20.00</t>
  </si>
  <si>
    <t>30.40.00, 33.12.00, 33.15.00, 33.16.00</t>
  </si>
  <si>
    <t>38.21.10, 38.31.00, 38.32.00</t>
  </si>
  <si>
    <t>43.29.00, 43.39.00, 43.99.90</t>
  </si>
  <si>
    <t>43.91.00, 43.99.90</t>
  </si>
  <si>
    <t>41.20.00, 43.99.90</t>
  </si>
  <si>
    <t>14.10.00, 14.21.00, 14.22.00</t>
  </si>
  <si>
    <t>14.10.00, 14.21.00, 14.22.00, 14.29.00</t>
  </si>
  <si>
    <t>15.20.00, 22.21.00, 22.25.00, 22.26.00</t>
  </si>
  <si>
    <t>27.90.00, 28.41.00, 28.42.00</t>
  </si>
  <si>
    <t>38.21.00, 38.23.00, 38.31.00, 38.32.00, 38.33.00</t>
  </si>
  <si>
    <t>41.00.00, 43.99.00, 91.30.00</t>
  </si>
  <si>
    <t>43.23.00, 43.35.00, 81.22.90</t>
  </si>
  <si>
    <t>DB07 hovedafdelinger</t>
  </si>
  <si>
    <t>DB25 hovedafdelinger</t>
  </si>
  <si>
    <t>Underopdeling/brancher</t>
  </si>
  <si>
    <t>J ***</t>
  </si>
  <si>
    <t>S ****</t>
  </si>
  <si>
    <t>Opslagsværk</t>
  </si>
  <si>
    <t>- retail sale via stalls and markets of a large variety of goods (e.g. wearing apparel, furniture, appliances, hardware, cosmetics, jewellery, toys, sports goods) of which food products, beverages or tobacco are not predominant</t>
  </si>
  <si>
    <t>- retail sale via mail order houses or via Internet of a large variety of goods (e.g. wearing apparel, furniture, appliances, hardware, cosmetics, jewellery, toys, sports goods) of which food products, beverages or tobacco are not predominant</t>
  </si>
  <si>
    <t>- retail sale not in stores, stalls or markets of corrective glasses, lenses and sunglasses
- retail sale not in stores, stalls or markets of non-corrective sunglasses</t>
  </si>
  <si>
    <t>- retail sale not in stores, stalls or markets of hearing aids
- retail sale not in stores, stalls or markets of orthopaedic footwear
- retail sale not in stores, stalls or markets of crutches and wheelchairs
- retail sale not in stores, stalls or markets of orthopaedic prostheses
- retail sale not in stores, stalls or markets of cervical collars and corsets
- retail sale not in stores, stalls or markets of elastocompressive products, e.g. elastic stockings, sleeves</t>
  </si>
  <si>
    <t>- retail sale via stalls and markets of second-hand textiles and clothes</t>
  </si>
  <si>
    <t>- intermediation service activities for non-specialised retail sale by commission agents</t>
  </si>
  <si>
    <t>- intermediation service activities for specialised retail sale by commission agents</t>
  </si>
  <si>
    <t>- brokerage for ship and aircraft space</t>
  </si>
  <si>
    <t>Ark</t>
  </si>
  <si>
    <t>Opgørelsesmetode</t>
  </si>
  <si>
    <t>8. SPLIT BRANCHER</t>
  </si>
  <si>
    <t>Filtrering på DB07 brancher med &gt;1 relation til DB25</t>
  </si>
  <si>
    <t>47.19.00, 47.89.00, 47.91.11, 47.91.12, 47.91.13, 47.91.14, 47.91.15, 47.91.16, 47.91.17, 47.91.19, 47.91.20, 47.99.00</t>
  </si>
  <si>
    <t>47.78.10, 47.89.00, 47.91.17, 47.99.00</t>
  </si>
  <si>
    <t>47.74.00, 47.89.00, 47.91.17, 47.99.00</t>
  </si>
  <si>
    <t>47.11.10, 47.11.20, 47.11.30, 47.79.00, 47.91.11, 47.91.12, 47.91.13, 47.91.14, 47.91.15, 47.91.16, 47.91.17, 47.91.19, 47.91.20, 47.99.00, 82.99.00</t>
  </si>
  <si>
    <t>52.29.10, 52.29.20, 52.29.90</t>
  </si>
  <si>
    <t>49.32.00, 52.29.90, 79.11.00, 79.90.00</t>
  </si>
  <si>
    <t>47.81.00, 47.92.00</t>
  </si>
  <si>
    <t>46.18.10, 46.71.00, 47.81.00, 47.92.00</t>
  </si>
  <si>
    <t>47.82.00, 47.92.00</t>
  </si>
  <si>
    <t>47.12.00, 47.40.00, 47.52.10, 47.52.20, 47.53.00, 47.54.00, 47.55.10, 47.55.20, 47.55.30, 47.55.90, 47.61.00, 47.62.00, 47.63.20, 47.63.30, 47.64.00, 47.69.10, 47.69.20, 47.69.90, 47.74.10, 47.74.20, 47.75.00, 47.76.10, 47.76.20, 47.77.00, 47.78.00, 47.79.00</t>
  </si>
  <si>
    <t>47.11.10, 47.11.20, 47.11.30, 47.12.00, 47.21.00, 47.22.00, 47.23.00, 47.24.00, 47.25.00, 47.26.00, 47.27.00, 47.91.00, 47.92.00</t>
  </si>
  <si>
    <t>47.12.00, 47.40.00, 47.54.00, 47.78.00, 47.91.00, 47.92.00</t>
  </si>
  <si>
    <t>47.12.00, 47.61.00, 47.62.00, 47.69.10, 47.91.00, 47.92.00</t>
  </si>
  <si>
    <t>47.12.00, 47.55.90, 47.71.10, 47.71.20, 47.72.10, 47.72.20, 47.77.00, 47.91.00, 47.92.00</t>
  </si>
  <si>
    <t>47.12.00, 47.73.00, 47.74.10, 47.74.20, 47.75.00, 47.91.00, 47.92.00</t>
  </si>
  <si>
    <t>47.12.00, 47.69.20, 47.76.10, 47.76.20, 47.78.00, 47.79.00, 47.91.00, 47.92.00</t>
  </si>
  <si>
    <t>47.12.00, 47.91.00, 47.92.00, 60.10.00, 60.20.00, 60.39.00</t>
  </si>
  <si>
    <t>47.11.10, 47.11.20, 47.11.30, 47.12.00, 47.21.00, 47.22.00, 47.23.00, 47.24.00, 47.25.00, 47.26.00, 47.27.00, 47.40.00, 47.51.00, 47.52.10, 47.52.20, 47.53.00, 47.54.00, 47.55.10, 47.55.20, 47.55.30, 47.55.90, 47.61.00, 47.62.00, 47.63.10, 47.63.20, 47.63.30, 47.64.00, 47.69.10, 47.69.20, 47.69.90, 47.71.10, 47.71.20, 47.72.10, 47.72.20, 47.74.10, 47.74.20, 47.75.00, 47.76.10, 47.76.20, 47.77.00, 47.78.00, 47.79.00, 47.91.00, 47.92.00</t>
  </si>
  <si>
    <t>52.25.00, 52.31.00, 52.32.00</t>
  </si>
  <si>
    <t>Filtrering på DB07 brancher med 1 relation til DB25 + DB25 brancher med 1 relation til DB07 + koderne skal være identiske + koderne skal ikke indgå i ark 7B og 7C</t>
  </si>
  <si>
    <t>7B. DB25 SAMME KODE</t>
  </si>
  <si>
    <t>7C. DB07 SAMME KODE</t>
  </si>
  <si>
    <t>9. SAMMENLAGTE BRANCHER</t>
  </si>
  <si>
    <t>6. UDGÅEDE KODER</t>
  </si>
  <si>
    <t>5. NYE KODER</t>
  </si>
  <si>
    <t>Filtrering på DB07 koder, der ikke eksisterer i DB25</t>
  </si>
  <si>
    <t>Filtrering på DB25 koder, der ikke eksisterer i DB07</t>
  </si>
  <si>
    <t>G **</t>
  </si>
  <si>
    <t>F *</t>
  </si>
  <si>
    <t>L *</t>
  </si>
  <si>
    <t>T ***</t>
  </si>
  <si>
    <t>Engroshandel med radio og tv, fotografiske og optiske artikler</t>
  </si>
  <si>
    <t>7. INGEN ÆNDRINGER</t>
  </si>
  <si>
    <t>Støtteaktiviteter i forbindelse med landbrug og forarbejdning af afgrøder efter høst</t>
  </si>
  <si>
    <t>Støtteaktiviteter i forbindelse med planteavl</t>
  </si>
  <si>
    <t>Støtteaktiviteter i forbindelse med husdyravl</t>
  </si>
  <si>
    <t>Støtteaktiviteter i forbindelse med skovbrug</t>
  </si>
  <si>
    <t>Støtteaktiviteter i forbindelse med fiskeri og akvakultur</t>
  </si>
  <si>
    <t>Støtteaktiviteter i forbindelse med råstofindvinding</t>
  </si>
  <si>
    <t>Støtteaktiviteter i forbindelse med indvinding af råolie og naturgas</t>
  </si>
  <si>
    <t>Støtteaktiviteter i forbindelse med anden råstofindvinding</t>
  </si>
  <si>
    <t>FREMSTILLINGSAKTIVITETER</t>
  </si>
  <si>
    <t>Fremstilling af andre maskiner til generelle formål</t>
  </si>
  <si>
    <t>Fremstilling af andre maskiner til specielle formål</t>
  </si>
  <si>
    <t>Andre fremstillingsaktiviteter</t>
  </si>
  <si>
    <t>Fremstillingsaktiviteter i.a.n.</t>
  </si>
  <si>
    <t>Andre fremstillingsaktiviteter i.a.n.</t>
  </si>
  <si>
    <t>Mægler- og agentaktiviteter i forbindelse med forsyning af elektricitet og naturgas</t>
  </si>
  <si>
    <t>BYGGE- OG ANLÆGSAKTIVITETER</t>
  </si>
  <si>
    <t>Andre anlægsaktiviteter</t>
  </si>
  <si>
    <t>Andre anlægsaktiviteter i.a.n.</t>
  </si>
  <si>
    <t>Installation af vvs-, varme- og klimaanlæg</t>
  </si>
  <si>
    <t>Andre bygningsinstallationsaktiviteter</t>
  </si>
  <si>
    <t>Stukkatøraktiviteter</t>
  </si>
  <si>
    <t>Tømrer- og bygningssnedkeraktiviteter</t>
  </si>
  <si>
    <t>Maler- og glarmesteraktiviteter</t>
  </si>
  <si>
    <t>Maleraktiviteter</t>
  </si>
  <si>
    <t>Glarmesteraktiviteter</t>
  </si>
  <si>
    <t>Tagdækningsaktiviteter</t>
  </si>
  <si>
    <t>Formidlingsaktiviteter i forbindelse med specialiserede bygge- og anlægsarbejder</t>
  </si>
  <si>
    <t>Detailhandel med fisk, krebsdyr og bløddyr</t>
  </si>
  <si>
    <t>Optikeraktiviteter</t>
  </si>
  <si>
    <t>Formidlingsaktiviteter inden for detailhandel</t>
  </si>
  <si>
    <t>Formidlingsaktiviteter inden for ikke-specialiseret detailhandel</t>
  </si>
  <si>
    <t>Formidlingsaktiviteter inden for specialiseret detailhandel</t>
  </si>
  <si>
    <t>Vejgodstransport og flytteaktiviteter</t>
  </si>
  <si>
    <t>Flytteaktiviteter</t>
  </si>
  <si>
    <t>Oplagring, opbevaring og støtteaktiviteter i forbindelse med transport</t>
  </si>
  <si>
    <t>Støtteaktiviteter i forbindelse med transport</t>
  </si>
  <si>
    <t>Andre støtteaktiviteter i forbindelse med transport</t>
  </si>
  <si>
    <t>Formidlingsaktiviteter inden for transport</t>
  </si>
  <si>
    <t>Formidlingsaktiviteter inden for godstransport</t>
  </si>
  <si>
    <t>Formidlingsaktiviteter inden for passagertransport</t>
  </si>
  <si>
    <t>Post- og kuréraktiviteter</t>
  </si>
  <si>
    <t>Postaktiviteter omfattet af forsyningspligten</t>
  </si>
  <si>
    <t>Andre post- og kuréraktiviteter</t>
  </si>
  <si>
    <t>Formidlingsaktiviteter inden for post- og kuréraktiviteter</t>
  </si>
  <si>
    <t>OVERNATNINGSFACILITETER OG RESTAURATIONSAKTIVITETER</t>
  </si>
  <si>
    <t>Formidlingsaktiviteter inden for overnatningsfaciliteter</t>
  </si>
  <si>
    <t>Restaurationsaktiviteter</t>
  </si>
  <si>
    <t>Event catering, catering på kontrakt og andre restaurationsaktiviteter</t>
  </si>
  <si>
    <t>Catering på kontrakt og andre restaurationsaktiviteter</t>
  </si>
  <si>
    <t>Formidlingsaktiviteter i forbindelse med restaurationsaktiviteter</t>
  </si>
  <si>
    <t>UDGIVERAKTIVITETER, RADIO- OG TV-AKTIVITETER SAMT PRODUKTION OG DISTRIBUTION AF MEDIEINDHOLD</t>
  </si>
  <si>
    <t>Udgiveraktiviteter</t>
  </si>
  <si>
    <t>Udgivelse af bøger, aviser og dagblade og andre udgiveraktiviteter, undtagen udgivelse af software</t>
  </si>
  <si>
    <t>Andre udgiveraktiviteter, undtagen udgivelse af software</t>
  </si>
  <si>
    <t>Program-, radio- og tv-aktiviteter, nyhedsbureauer og anden distribution af medieindhold</t>
  </si>
  <si>
    <t>Radioaktiviteter og distribution af lydoptagelser</t>
  </si>
  <si>
    <t>Nyhedsbureauers aktiviteter og anden distribution af medieindhold</t>
  </si>
  <si>
    <t>Nyhedsbureauers aktiviteter</t>
  </si>
  <si>
    <t>Videresalg af telekommunikation og formidlingsaktiviteter inden for telekommunikation</t>
  </si>
  <si>
    <t>It-infrastruktur, databehandling, hosting og andre informationsaktiviteter</t>
  </si>
  <si>
    <t>Drift af portaler til internettet og andre informationsaktiviteter</t>
  </si>
  <si>
    <t>Andre informationsaktiviteter</t>
  </si>
  <si>
    <t>Pengeinstitutters aktiviteter</t>
  </si>
  <si>
    <t>Centralbankers aktiviteter</t>
  </si>
  <si>
    <t>Holdingselskabers aktiviteter</t>
  </si>
  <si>
    <t>Finansielle conduiters aktiviteter</t>
  </si>
  <si>
    <t>Investeringsfondes aktiviteter</t>
  </si>
  <si>
    <t>Pengemarkedsfondes aktiviteter</t>
  </si>
  <si>
    <t>Andre investeringsfondes aktiviteter</t>
  </si>
  <si>
    <t>Trusters aktiviteter</t>
  </si>
  <si>
    <t>Realkreditinstitutters aktiviteter</t>
  </si>
  <si>
    <t>Andre kreditinstitutters aktiviteter</t>
  </si>
  <si>
    <t>Andre kreditselskabers aktiviteter</t>
  </si>
  <si>
    <t>Investering for egen regning</t>
  </si>
  <si>
    <t>Pensionskassers aktiviteter</t>
  </si>
  <si>
    <t>Andre aktiviteter i forbindelse med finansielle tjenesteydelser, undtagen forsikring og pensionsforsikring</t>
  </si>
  <si>
    <t>Forsikringsagenters og forsikringsmægleres aktiviteter</t>
  </si>
  <si>
    <t>AKTIVITETER I FORBINDELSE MED FAST EJENDOM</t>
  </si>
  <si>
    <t>Aktiviteter i forbindelse med fast ejendom</t>
  </si>
  <si>
    <t>Aktiviteter i forbindelse med egen fast ejendom og gennemførelse af byggeprojekter</t>
  </si>
  <si>
    <t>Udlejning af og aktiviteter i forbindelse med egen eller leaset fast ejendom</t>
  </si>
  <si>
    <t>Formidlingsaktiviteter i forbindelse med fast ejendom</t>
  </si>
  <si>
    <t>Ejendomsmægleres aktiviteter</t>
  </si>
  <si>
    <t>Andre aktiviteter i forbindelse med fast ejendom på honorar- eller kontraktbasis</t>
  </si>
  <si>
    <t>Juridiske aktiviteter</t>
  </si>
  <si>
    <t>Hovedsæders aktiviteter</t>
  </si>
  <si>
    <t>Ikke-finansielle hovedsæders aktiviteter</t>
  </si>
  <si>
    <t>Finansielle hovedsæders aktiviteter</t>
  </si>
  <si>
    <t>Arkitekt- og ingeniøraktiviteter; teknisk afprøvning og analyse</t>
  </si>
  <si>
    <t>Arkitekt- og ingeniøraktiviteter og lignende teknisk rådgivning</t>
  </si>
  <si>
    <t>Ingeniøraktiviteter og lignende teknisk rådgivning</t>
  </si>
  <si>
    <t>Rådgivende ingeniøraktiviteter inden for byggeri og anlægsarbejder</t>
  </si>
  <si>
    <t>Rådgivende ingeniøraktiviteter inden for produktions- og maskinteknik</t>
  </si>
  <si>
    <t>Rådgivende ingeniøraktiviteter inden for færdige fabriksanlæg</t>
  </si>
  <si>
    <t>Reklameaktiviteter, markedsanalyse og public relations</t>
  </si>
  <si>
    <t>Reklameaktiviteter</t>
  </si>
  <si>
    <t>Planlægning og design af reklamekampagner</t>
  </si>
  <si>
    <t>Andre reklameaktiviteter</t>
  </si>
  <si>
    <t>Fotografiske aktiviteter</t>
  </si>
  <si>
    <t>Landbrugskonsulenters aktiviteter</t>
  </si>
  <si>
    <t>ADMINISTRATIONS- OG STØTTEAKTIVITETER</t>
  </si>
  <si>
    <t>Formidlingsaktiviteter inden for udlejning og leasing af materielle aktiver og ikke-finansielle immaterielle aktiver</t>
  </si>
  <si>
    <t>Formidlingsaktiviteter inden for udlejning og leasing af biler, autocampere og påhængsvogne</t>
  </si>
  <si>
    <t>Arbejdsformidlingskontorers aktiviteter</t>
  </si>
  <si>
    <t>Rejsebureauers aktiviteter</t>
  </si>
  <si>
    <t>Rejsearrangørers aktiviteter</t>
  </si>
  <si>
    <t>Efterforskning og vagt- og sikkerhedsaktiviteter</t>
  </si>
  <si>
    <t>Efterforskning og private vagt- og sikkerhedsaktiviteter</t>
  </si>
  <si>
    <t>Vagt- og sikkerhedsaktiviteter i.a.n.</t>
  </si>
  <si>
    <t>Administrations- og kontorservice samt andre forretningsserviceaktiviteter</t>
  </si>
  <si>
    <t>Administrations- og kontorserviceaktiviteter</t>
  </si>
  <si>
    <t>Formidlingsaktiviteter inden for forretningsservice i.a.n.</t>
  </si>
  <si>
    <t>Andre forretningsserviceaktiviteter i.a.n.</t>
  </si>
  <si>
    <t>Inkassoaktiviteter og kreditoplysning</t>
  </si>
  <si>
    <t>Pakkeriaktiviteter</t>
  </si>
  <si>
    <t>Formidlingsaktiviteter i forbindelse med kurser og undervisere</t>
  </si>
  <si>
    <t>Alment praktiserende lægers aktiviteter</t>
  </si>
  <si>
    <t>Speciallægers aktiviteter</t>
  </si>
  <si>
    <t>Tandlægers aktiviteter</t>
  </si>
  <si>
    <t>Billeddiagnostiske undersøgelser og medicinske laboratorieaktiviteter</t>
  </si>
  <si>
    <t>Sundhedspleje, hjemmesygepleje, jordemoderaktiviteter mv.</t>
  </si>
  <si>
    <t>Sociale foranstaltninger uden institutionsophold for ældre eller personer med funktionsnedsættelser</t>
  </si>
  <si>
    <t>Andre sociale støtte- og rådgivningsaktiviteter uden institutionsophold</t>
  </si>
  <si>
    <t>Levering af andre serviceydelser i forbindelse med kunstnerisk skaben og scenekunst i.a.n.</t>
  </si>
  <si>
    <t>Biblioteks-, arkiv- og museumsaktiviteter samt andre kulturelle aktiviteter</t>
  </si>
  <si>
    <t>Museumsaktiviteter og aktiviteter i forbindelse med samlinger, fortidsminder, mindesmærker mv.</t>
  </si>
  <si>
    <t>Museumsaktiviteter og aktiviteter i forbindelse med samlinger</t>
  </si>
  <si>
    <t>Lotteri- og andre spilleaktiviteter</t>
  </si>
  <si>
    <t>Formidlingsaktiviteter inden for personlige serviceydelser</t>
  </si>
  <si>
    <t>AKTIVITETER I HUSHOLDNINGER MED ANSAT MEDHJÆLP OG HUSHOLDNINGERS PRODUKTION AF UDIFFERENTIEREDE VARER OG TJENESTEYDELSER TIL EGET BRUG</t>
  </si>
  <si>
    <t>Formidlingsaktiviteter i forbindelse med reparation og vedligeholdelse af computere, varer til personlig brug og husholdningsbrug samt motorkøretøjer og motorcykler</t>
  </si>
  <si>
    <t>Aktiviteter i forbindelse med fast ejendom på honorar- eller kontraktbasis</t>
  </si>
  <si>
    <t>Andre pengeinstitutters aktiviteter</t>
  </si>
  <si>
    <t>- manufacture of wearing apparel, including working clothes, made of leather or composition leather, e.g. coats, overcoats, jackets, trousers, aprons</t>
  </si>
  <si>
    <t>- manufacture of articles made of fur skins:
  • fur wearing apparel and clothing accessories
  • assemblies of fur skins e.g. 'dropped' fur skins, plates, mats, strips
  • diverse articles of fur skins: rugs, unstuffed pouffes, industrial polishing cloths</t>
  </si>
  <si>
    <t>01.49.10, 01.49.20</t>
  </si>
  <si>
    <t>Forretningsserviceaktiviteter i.a.n.</t>
  </si>
  <si>
    <t>Andre specialiserede bygningsarbejder</t>
  </si>
  <si>
    <t>Detailhandel med boligtekstiler, belysnings- og husholdningsartikler i.a.n.</t>
  </si>
  <si>
    <t>indhold i branchen justeret</t>
  </si>
  <si>
    <t>production of plant-based milk substitutes (e.g. coconut, rice, almond, soya-based beverages)</t>
  </si>
  <si>
    <t>indhold flyttet</t>
  </si>
  <si>
    <r>
      <t xml:space="preserve">- fremstilling af presenninger, telte, campingartikler af tekstil, </t>
    </r>
    <r>
      <rPr>
        <sz val="11"/>
        <rFont val="Calibri"/>
        <family val="2"/>
      </rPr>
      <t>pneumatiske madrasser,</t>
    </r>
    <r>
      <rPr>
        <sz val="11"/>
        <rFont val="Calibri"/>
        <family val="2"/>
        <scheme val="minor"/>
      </rPr>
      <t xml:space="preserve"> sejl til windsurfing og både, solskærme, løse overdækninger til biler, maskiner eller møbler, faldskærme, jf. 13.96</t>
    </r>
  </si>
  <si>
    <t>manufacture of knitted or crocheted outerwear, e.g. coats, suits, ensembles, jackets, trousers, and skirts</t>
  </si>
  <si>
    <t>tekst reduceret</t>
  </si>
  <si>
    <t>- manufacture of woven underwear and nightwear, other than knitted or crocheted, e.g. underpants, briefs, pyjamas, nightdresses, dressing gowns, slips, swimwear, babies' underwear garments
- manufacture of brassieres and corsets of all types of textile materials</t>
  </si>
  <si>
    <t>gentagelser fjernet i tekst</t>
  </si>
  <si>
    <t>slettet eroding</t>
  </si>
  <si>
    <t>- processing and finishing of plastic products, typically carried out on a fee or contract basis
-  metal coating of plastics</t>
  </si>
  <si>
    <t>Tilføjet metal coating of plastics</t>
  </si>
  <si>
    <t>- manufacture of radiators for central heating, non-electrically heated
- manufacture of nuclear reactors, except isotope separators
- manufacture of marine or power boilers</t>
  </si>
  <si>
    <t>- manufacture of artificial respiration or therapeutic respiration apparatus
- manufacture of electrical vibratory-massage apparatus</t>
  </si>
  <si>
    <t>Tilføjet relation</t>
  </si>
  <si>
    <t>flyttet indhold til 28.93</t>
  </si>
  <si>
    <t>- manufacture of machinery for filtering or purifying beverages</t>
  </si>
  <si>
    <t>tilføjet relation</t>
  </si>
  <si>
    <t>Mange flere exempler.  Sandsynligvis indsigelser fra administrationen, som foreslog den nye branche</t>
  </si>
  <si>
    <t>- repair and maintenance of shopping carts</t>
  </si>
  <si>
    <t>tilføjet indkøbsvogne</t>
  </si>
  <si>
    <t>- repair and maintenance of military fighting vehicles
- repair and maintenance of engines for military fighting vehicles</t>
  </si>
  <si>
    <t>- repair of fishing nets, including mending
- repair of ropes, riggings, canvas and tarpaulins
- repair of fertiliser and chemical storage bags
- repair or reconditioning of wooden pallets, shipping drums or barrels, and similar items
- repair of gaming and gambling machines
- repair of hospital beds</t>
  </si>
  <si>
    <t>- construction of industrial facilities, except buildings, e.g.:
  • mining facilities, e.g. shafts, towers, tunnels
  • refineries
  • chemical plants
  • grain storage systems
- construction of other facilities, except buildings, e.g.:
  • outdoor sports facilities
- construction of playgrounds
- construction of non-prefabricated swimming pools</t>
  </si>
  <si>
    <t>- installation of acoustic panels, tiles and similar materials
- installation of interior insulation in boats</t>
  </si>
  <si>
    <t>- plastering of interior in boats</t>
  </si>
  <si>
    <t>ny relation</t>
  </si>
  <si>
    <t>- joinery installation in boats</t>
  </si>
  <si>
    <t>- floor and wall covering in boats</t>
  </si>
  <si>
    <t>- painting of interior in boats</t>
  </si>
  <si>
    <t>- glazing of interior in boats</t>
  </si>
  <si>
    <t>- erection of curtain walls
- installation of prefabricated metal sheets, steel parts, profiles, etc.
- ornamentation fitting works on buildings
- cladding for exterior walls
- other building completion and finishing work n.e.c.
- other boat completion and finishing work n.e.c.</t>
  </si>
  <si>
    <t>- retail sale of a large variety of goods (e.g. wearing apparel, furniture, appliances, hardware, cosmetics, jewellery, toys, sports goods) of which food products, beverages or tobacco are not predominant</t>
  </si>
  <si>
    <t>- retail sale of fresh fruit and vegetables, including cut fresh fruit and vegetables
- retail sale of dried and preserved fruits and vegetables</t>
  </si>
  <si>
    <t>- retail sale of meat and meat products, including poultry and game
- retail sale of tripe, delicatessen (charcuterie), salted meat
- retail sale of snail</t>
  </si>
  <si>
    <t>- retail sale of fish, seafood, seafood products and preparations thereof
- retail sale of algae and seaweed</t>
  </si>
  <si>
    <t>- retail sale of bread and rolls baked on the premises from pre-baked products
- retail sale by automatic machines of ready-to-eat bread prepared by the machine itself</t>
  </si>
  <si>
    <t>- retail sale of alcoholic and non-alcoholic beverages, not for consumption or manufactured on the premises
- retail sale of fruit and vegetable juices</t>
  </si>
  <si>
    <t>- retail sale of tobacco in any form, e.g. cigarettes, cigars, pipe tobacco, chewing tobacco
- retail sale of tobacco and smoking products and accessories, including lighters, pipes, cigarette rolling equipment etc.
- retail sale of electronic cigarettes and e-liquids used in vaping devices</t>
  </si>
  <si>
    <t>- retail sale of dairy products, including milk and cheese preparations, and eggs
- retail sale of coffee, tea, oils, flour, sugar, pasta, etc.
- retail sale of other food products n.e.c.
- retail sale of ready-made meals, except for immediate consumption on the spot
- retail sale of food supplements for human consumption, e.g. dietary supplements, diet products</t>
  </si>
  <si>
    <t>- retail sale of fuels, whether fossil or carbon free, for motor vehicles and motorcycles
- operation of petrol stations
- retail sale of petrol in combination with electro fuels (e-fuels), if the sale of electro fuels is not predominant
- retail sale of lubricating products and cooling products for motor vehicles
- retail sale of hydrogen for motor vehicles and motorcycles
- retail sale of fuel, in combination with food, beverage, products for the maintenance of vehicles, car washing services etc. with fuel sales is not predominant</t>
  </si>
  <si>
    <t>- retail sale of computers
- retail sale of computer peripheral equipment, e.g. printers, photocopiers, interactive whiteboards, videoconferencing equipment
- retail sale of video game consoles
- retail sale of non-customised software, including video games, provided on a physical media, with a right to perpetual use</t>
  </si>
  <si>
    <t>- retail sale of smart telephones, mobile telephones and telephones and their accessories, e.g. chargers, hands-free kits, protective film and cases</t>
  </si>
  <si>
    <t>- retail sale of audio and video equipment
- retail sale of radio and television equipment
- retail sale of recordable media
- retail sale of recording media players and recorders</t>
  </si>
  <si>
    <t>- retail sale of fabrics
- retail sale of knitting yarn
- retail sale of basic materials for rug, tapestry or embroidery making
- retail sale of textiles
- retail sale of haberdashery: needles, sewing thread etc.
- retail sale of tarpaulins
- retail sale of bedlinen</t>
  </si>
  <si>
    <t>- retail sale of paints, varnishes and lacquers
- retail sale of solvents, white spirit and other drugstore products</t>
  </si>
  <si>
    <t>- retail sale of hardware
- retail sale of flat glass
- retail sale of other building material, e.g. bricks, tiles, breezeblock, wood, floor boards, insulation material
- retail sale of sanitary and heating equipment
- retail sale of do-it-yourself material, electrical and plumbing material and equipment
- retail sale of tools, e.g. hammers, saws, screwdrivers and other hand tools, including power hand tools
- retail sale of renewable energy materials, e.g. non-electric solar collectors and photovoltaic panels, without installation
- retail sale of doors and windows and shutters of any material
- retail sale of garden and landscaping equipment, e.g. lawnmowers
- retail sale of saunas, swimming pools and spas, including in kits etc., without installation</t>
  </si>
  <si>
    <t>- retail sale of carpets and rugs
- retail sale of curtains and net curtains
- retail sale of wall or floor coverings, e.g. wallpaper, tiles, laminates and vinyl flooring</t>
  </si>
  <si>
    <t>- retail sale of electrical household appliances</t>
  </si>
  <si>
    <t>- retail sale of books, including audio books on physical media</t>
  </si>
  <si>
    <t>- retail sale of newspapers, periodicals and journals
- retail sale of stationery, office and school supplies, e.g. pens, pencils, paper</t>
  </si>
  <si>
    <t>- retail sale of sports goods, including fishing gear, weapons and ammunitions, camping goods, etc.
- retail sale of special footwear for sports, e.g. football shoes, ice skates, ski boots
- retail sale of special sports equipment clothes for skiing, martial arts, ballet etc.
- retail sale of parachutes, tents, sleeping bags etc.</t>
  </si>
  <si>
    <t>- retail sale of boats</t>
  </si>
  <si>
    <t>- retail sale of games and toys, made of all materials
- retail sale of party supplies (e.g. masks, party favour (cotillons, jokes, etc.), magic items)
- retail sale of toy drones</t>
  </si>
  <si>
    <t>- retail sale of articles of clothing, including underwear
- retail sale of articles of fur
- retail sale of clothing accessories, e.g. gloves, ties, braces
- retail sale of work clothes, uniforms, disguises, carnival costumes etc.</t>
  </si>
  <si>
    <t>- retail sale of articles of clothing, including underwear
- retail sale of articles of fur
- retail sale of clothing accessories, e.g. mittens, braces
- retail sale of carnival costumes etc.</t>
  </si>
  <si>
    <t>- retail sale of footwear</t>
  </si>
  <si>
    <t>- retail sale of leather goods
- retail sale of travel accessories of leather and leather substitutes</t>
  </si>
  <si>
    <t>- retail sale of pharmaceuticals
- retail sale of veterinary medicine
- retail sale of homeopathic products and medicines without prescription
- retail sale of herbal medicinal products and herbal remedies</t>
  </si>
  <si>
    <t>- retail sale of corrective glasses, lenses and sunglasses
- retail sale of non-corrective sunglasses</t>
  </si>
  <si>
    <t>- retail sale of household fuel oil, bottled gas, coal and fuel wood, pellets of wood or biomass
- retail sale of packaging articles
- retail sale of funeral and cemetery articles, e.g. urns, tombstones
- retail sale of imitation jewellery
- retail sale of cleaning products (detergents, sponges, etc.)
- retail sale of non-food products n.e.c.
- retail sale of artificial flowers and plants</t>
  </si>
  <si>
    <t>- commission agents involved in the retail sale of campingkøretøjer, små trailere mv.</t>
  </si>
  <si>
    <t>- commission agents involved in the retail sale of lastbiler og påhængsvogne mv.</t>
  </si>
  <si>
    <t>slettet i tabel 1.04, men ikke i expl. Notes. Relation korrekt, så vi sletter ikke pt.</t>
  </si>
  <si>
    <t>denne relation er slettet af Eurostat, men eftersom det var en circabc beslutning, som vi har brugt, slettes den ikke</t>
  </si>
  <si>
    <t>relation  til 49.31 fjernet</t>
  </si>
  <si>
    <t>investering for egen regning (fx solgt tømreraktiviteten fra)</t>
  </si>
  <si>
    <t xml:space="preserve">Ventureselskaber og kapitalfonde investering </t>
  </si>
  <si>
    <t>- subdividing and improving of self-owned land for later sale</t>
  </si>
  <si>
    <t>ny relation, pga aktivitet, jordforbedring flyttes.</t>
  </si>
  <si>
    <t>- steam cleaning, sand blasting and similar activities for building exteriors
- cleaning of new buildings immediately after construction</t>
  </si>
  <si>
    <t>relation til 58 er slettet</t>
  </si>
  <si>
    <t>- operation of bowling halls</t>
  </si>
  <si>
    <t>- repair and maintenance of motorcycles
- motorcycle and motorcycle parts spraying and painting activities
- bodywork repair on motorcycles
- washing, polishing, etc. of motorcycles</t>
  </si>
  <si>
    <t>v1.04</t>
  </si>
  <si>
    <t>nytsplitv3v4</t>
  </si>
  <si>
    <t>Type_af_relation</t>
  </si>
  <si>
    <t>Ændret_kode</t>
  </si>
  <si>
    <t>45.11.20, 45.19.10, 45.19.20, 45.32.00, 45.40.00, 47.79.00, 47.91.11, 47.91.12, 47.91.13, 47.91.14, 47.91.15, 47.91.16, 47.91.17, 47.91.19, 47.91.20, 47.99.00, 82.99.00</t>
  </si>
  <si>
    <t>68.31.20, 79.11.00, 79.90.00</t>
  </si>
  <si>
    <t>64.30.30, 64.99.00</t>
  </si>
  <si>
    <t>64.30.40, 64.92.40, 64.99.00</t>
  </si>
  <si>
    <t>41.10.00, 42.99.00</t>
  </si>
  <si>
    <t>64.32.00, 64.99.90</t>
  </si>
  <si>
    <t>64.22.00, 64.32.00, 64.92.20, 64.92.30, 64.99.10, 64.99.90</t>
  </si>
  <si>
    <t>90.11.00, 90.12.00, 90.13.00, 91.30.00</t>
  </si>
  <si>
    <t>Antal relationer DB07 til DB25</t>
  </si>
  <si>
    <t>Antal relationer DB25 til DB07</t>
  </si>
  <si>
    <t>låsesmede</t>
  </si>
  <si>
    <t>10. 1-1 RELATIONER</t>
  </si>
  <si>
    <t>Filtrering på DB07 brancher med 1 relation til DB25 + DB25 brancher med 1 relation til DB07</t>
  </si>
  <si>
    <t>74.90.90, 80.20.00, 95.29.00</t>
  </si>
  <si>
    <t>forvaltningsorganisationer, fx copydan avu-medier</t>
  </si>
  <si>
    <t>Gennemgang af brancher, der har ændret navn og vurderet om de også har ændret indhold væsentligt. Indeholder også deres relationer til DB07</t>
  </si>
  <si>
    <t>Gennemgang af brancher, der har ændret navn og vurderet om de også har ændret indhold væsentligt. Indeholder også deres relationer til DB25</t>
  </si>
  <si>
    <t>Fremstilling af gulvtæpper og -måtter</t>
  </si>
  <si>
    <t>Fremstilling af koksovnsprodukter</t>
  </si>
  <si>
    <t>Fremstilling af basismetaller</t>
  </si>
  <si>
    <t>Fremstilling af færdige metalprodukter, undtagen maskiner og udstyr</t>
  </si>
  <si>
    <t>Fremstilling af udstyr til måling og afprøvning samt ure</t>
  </si>
  <si>
    <t>Fremstilling af instrumenter og udstyr til måling, afprøvning og navigation</t>
  </si>
  <si>
    <t>Specialiserede bygge- og anlægsaktiviteter</t>
  </si>
  <si>
    <t>El-installation, vvs- og blikkenslageraktiviteter samt andre bygningsinstallationsaktiviteter</t>
  </si>
  <si>
    <t>Specialiserede byggeaktiviteter</t>
  </si>
  <si>
    <t>Andre specialiserede byggeaktiviteter i.a.n.</t>
  </si>
  <si>
    <t>Agenturhandel med andet specialiseret varesortiment</t>
  </si>
  <si>
    <t>Engroshandel med maskiner til minedrift og bygge- og anlægsaktiviteter</t>
  </si>
  <si>
    <t>Detailhandel med varer til kulturelle formål og til fritid i.a.n.</t>
  </si>
  <si>
    <t>Landtransport og rørtransport</t>
  </si>
  <si>
    <t>Oplagring og opbevaring</t>
  </si>
  <si>
    <t>Produktion af film, videoer og TV-programmer, lydoptagelser og musikudgivelser</t>
  </si>
  <si>
    <t>Aktiviteter i forbindelse med film, videoer og TV-programmer</t>
  </si>
  <si>
    <t>Produktion af film, videoer og TV-programmer</t>
  </si>
  <si>
    <t>Aktiviteter efter produktion af film, videoer og TV-programmer</t>
  </si>
  <si>
    <t>Distribution af film og videoer</t>
  </si>
  <si>
    <t>Andre IT- og computerserviceaktiviteter</t>
  </si>
  <si>
    <t>Aktiviteter i forbindelse med finansielle tjenesteydelser og forsikringsaktiviteter</t>
  </si>
  <si>
    <t>Aktiviteter i forbindelse med forsikring og pensionsforsikring</t>
  </si>
  <si>
    <t>Aktiviteter i forbindelse med forsikring og pensionsforsikring i.a.n.</t>
  </si>
  <si>
    <t>Juridiske og regnskabsmæssige aktiviteter</t>
  </si>
  <si>
    <t>Virksomhedsrådgivning og anden ledelsesrådgivning</t>
  </si>
  <si>
    <t>Patentbureauers aktiviteter og tjenesteydelser i forbindelse med markedsføring</t>
  </si>
  <si>
    <t>Vikarbureauers aktiviteter og anden personaleformidling</t>
  </si>
  <si>
    <t>Rejsebureauers og rejsearrangørers aktiviteter og andre reservationstjenesteydelser og tjenesteydelser i forbindelse hermed</t>
  </si>
  <si>
    <t>Rejsebureauers og rejsearrangørers aktiviteter</t>
  </si>
  <si>
    <t>Aktiviteter inden for lovpligtig socialsikring</t>
  </si>
  <si>
    <t>Andre aktiviteter inden for sundhedsvæsen</t>
  </si>
  <si>
    <t>Formidlingsaktiviteter i forbindelse med institutionsophold</t>
  </si>
  <si>
    <t>Biblioteks- og arkivaktiviteter</t>
  </si>
  <si>
    <t>Biblioteksaktiviteter</t>
  </si>
  <si>
    <t>Arkivaktiviteter</t>
  </si>
  <si>
    <t>Private husholdningers produktion af udifferentierede varer og tjenesteydelser til eget brug</t>
  </si>
  <si>
    <t>Private husholdningers produktion af udifferentierede varer til eget brug</t>
  </si>
  <si>
    <t>Private husholdningers produktion af udifferentierede tjenesteydelser til eget brug</t>
  </si>
  <si>
    <t>Fremstilling af andre maskiner til specielle formål i.a.n.</t>
  </si>
  <si>
    <t>Specialiserede anlægsaktiviteter</t>
  </si>
  <si>
    <t>Andre specialiserede byggeaktiviteter</t>
  </si>
  <si>
    <t>TELEKOMMUNIKATION, COMPUTERPROGRAMMERING, IT-KONSULENTAKTIVITETER, IT-INFRASTRUKTUR OG ANDRE INFORMATIONSAKTIVITETER</t>
  </si>
  <si>
    <t>Computerprogrammering og -konsulentbistand samt lignende aktiviteter</t>
  </si>
  <si>
    <t>Computerkonsulentbistand og forvaltning af computerfaciliteter</t>
  </si>
  <si>
    <t>IT-infrastruktur, databehandling, hosting og relaterede aktiviteter</t>
  </si>
  <si>
    <t>FINANSIERINGS- OG FORSIKRINGSAKTIVITETER</t>
  </si>
  <si>
    <t>Finansielle tjenesteydelser, undtagen forsikring og pensionsforsikring</t>
  </si>
  <si>
    <t>Holdingselskaber og finansielle conduiters aktiviteter</t>
  </si>
  <si>
    <t>Investeringsforeningers, investeringsselskabers og lignende finansielle enheders aktiviteter</t>
  </si>
  <si>
    <t>Andre finansielle tjenesteydelser, undtagen forsikring og pensionsforsikring</t>
  </si>
  <si>
    <t>Andre finansielle tjenesteydelser, undtagen forsikring og pensionsforsikring i.a.n.</t>
  </si>
  <si>
    <t>Hovedsæders aktiviteter og ledelsesrådgivning</t>
  </si>
  <si>
    <t>Arkitektaktiviteter</t>
  </si>
  <si>
    <t>Dyrlægeaktiviteter</t>
  </si>
  <si>
    <t>Formidlingsaktiviteter inden for udlejning og leasing af andre materielle aktiver og ikke-finansielle immaterielle aktiver</t>
  </si>
  <si>
    <t>Aktiviteter inden for forsvar</t>
  </si>
  <si>
    <t>Aktiviteter inden for retsvæsen</t>
  </si>
  <si>
    <t>Aktiviteter inden for offentlig sikkerhed og orden</t>
  </si>
  <si>
    <t>Aktiviteter inden for brandvæsen</t>
  </si>
  <si>
    <t>AKTIVITETER INDEN FOR SUNDHEDS- OG SOCIALVÆSEN</t>
  </si>
  <si>
    <t>Aktiviteter inden for sundhedsvæsen</t>
  </si>
  <si>
    <t>Aktiviteter inden for hospitalsvæsen</t>
  </si>
  <si>
    <t>Læge- og tandlægeaktiviteter</t>
  </si>
  <si>
    <t>Formidlingsaktiviteter inden for læge- og tandlægeaktiviteter samt sundhedsvæsen i øvrigt</t>
  </si>
  <si>
    <t>v1.05</t>
  </si>
  <si>
    <t>- general activities for the processing and finishing of wood, which are typically carried out on a fee or contract basis:
  • boring, turning, milling, broaching, levelling, grinding, polishing, splicing etc. of wood
- drying of wood
- impregnation or chemical treatment of wood
- treatment of wood in the rough with paint, stains or other preservatives
- other activities of processing and finishing of wood</t>
  </si>
  <si>
    <t>- manufacture of plastic tableware, kitchenware and toilet articles
- manufacture of diverse plastic products, e.g.:
  • plastic headgear excluding safety headgear, insulating fittings, parts of light fittings, office or school supplies, articles of apparel, fittings for furniture, statuettes, transmission and conveyer belts, plastic shoe-lasts, plastic cigar and cigarette holders, combs, plastic hair curlers, plastic novelties
- manufacture of products from polymer clay
- manufacture of plastic equipment for cleaning</t>
  </si>
  <si>
    <t>- manufacture of ceramic sanitary fixtures (e.g. sinks, washbasins, washbasin pedestals, baths, bidets, water closet pans, flushing cisterns)</t>
  </si>
  <si>
    <t>- manufacture of central heating boilers</t>
  </si>
  <si>
    <t>- manufacture of electrical and other industrial and laboratory furnaces and ovens, including incinerators
- manufacture of furnace burners
- manufacture of solar water heaters and similar equipment 
- manufacture of household cooling and ventilation equipment
- manufacture of mechanical stokers, grates, ash dischargers etc.
- manufacture of generally non-reversible heat pumps (only working in one direction), mainly used for space heating or for domestic hot water supply</t>
  </si>
  <si>
    <t>- manufacture of protective safety equipment, e.g.:
  • linemen's safety belts and other belts for occupational use
  • cork life preservers
  • safety headgear and other personal safety equipment (e.g. protective face shields/visors, of plastics, such as athletic helmets)
  • firefighting resistant clothing
  • metal safety headgear and other metal personal safety devices
  • earplugs and noise plugs, e.g. for swimming and noise protection
  • gas masks
  • biohazard protective clothing and accessories
  • bulletproof vests
  • clean room suits and accessories
- manufacture of pens and pencils of all kinds whether or not mechanical
- manufacture of pencil leads
- manufacture of date, sealing or numbering stamps, hand-operated devices for printing, or embossing labels, hand printing sets, prepared typewriter ribbons and inked pads
- manufacture of globes
- manufacture of umbrellas, sun-umbrellas, walking sticks, seat-sticks
- manufacture of buttons, press-fasteners, snap-fasteners, press-studs, slide fasteners
- manufacture of cigarette lighters and other lighters
- manufacture of articles of personal use, e.g.: smoking pipes, scent sprays, vacuum flasks and other vacuum vessels for personal or household use, wigs, false beards, eyebrows
- manufacture of miscellaneous articles, e.g.: candles, tapers and the like; artificial flowers, fruit and foliage; jokes and novelties; hand sieves and hand riddles; tailors' dummies; burial coffins
- manufacture of floral baskets, bouquets, wreaths and similar articles
- taxidermy activities
- manufacture of scale models designed for demonstrational purposes</t>
  </si>
  <si>
    <t>- repair and maintenance of engines for vessels, ships, boats</t>
  </si>
  <si>
    <t>- conversion of electrical energy into a form of energy which can be stored, the storing of such energy, and the subsequent reconversion of such energy into electrical energy, e.g. operation of pump storage facilities, compressed air storage facilities, or battery storage facilities
- distribution of stored electricity into electricity mains/networks</t>
  </si>
  <si>
    <t>- sale of electricity on own account
- operation of charging facilities for electric vehicles, e.g. electric cars, motorcycles, bicycles 
- operation of charging facilities for electronic devices, e.g. mobile telephones, laptops</t>
  </si>
  <si>
    <t>brolæggerarbejde på veje</t>
  </si>
  <si>
    <t>- activities of agents involved in the wholesale of motorcycles
- activities of agents involved in the wholesale of motor vehicle parts and accessories and parts and accessories for motorcycles
- activities of wholesale auctioneering houses of third-party goods of motorcycles and related parts and accessories, including internet wholesale auctions of motorcycles and related parts and accessories</t>
  </si>
  <si>
    <t>- wholesale of new and used motorcycles, including mopeds
- wholesale of parts and accessories for motorcycles
- wholesale of protective gear for motorcyclists</t>
  </si>
  <si>
    <t>- retail sale of new and used motorcycles, including mopeds
- retail sale of new and used parts and accessories for motorcycles
- retail sale of protective gear for motorcyclists</t>
  </si>
  <si>
    <t xml:space="preserve">- retail sale bicycles, including electric bicycles, mono wheels, hover boards, kickscooters, etc.
</t>
  </si>
  <si>
    <t>- retail sale of hearing aids
- retail sale of orthopaedic footwear
- retail sale of crutches and wheelchairs
- retail sale of orthopaedic prostheses
- retail sale of cervical collars and corsets
- retail sale of elastocompressive products, e.g. elastic stockings, sleeves
- retail sale of non-corrective sunglasses</t>
  </si>
  <si>
    <t>- operation of storage and warehouse facilities for all kinds of goods:
  • operation of grain silos
  • general merchandise warehouses
  • refrigerated warehouses and cool stores
  • storage tanks etc.
- warehousing of furniture not part of a removal service
- storage of goods in foreign trade zones
- blast freezing associated with storage and warehousing
- activity of storage of physical archives and paper files</t>
  </si>
  <si>
    <t>- provision of computing infrastructure, including cloud infrastructure and platform provision (IaaS, PaaS)
- cloud computing (except software publishing and computer systems design), whether or not in combination with infrastructure provision
- provision of technical infrastructure related to streaming services, data processing services and related activities:
  • complete processing of data supplied by clients
  • generation of specialised reports from data supplied by clients
  • blockchain/distributed ledger technology (DLT) data processing activities
- specialised hosting activities, e.g.:
  • web hosting
  • application hosting
- general time-share provision of mainframe facilities to clients
- provision of data entry services
- data centre colocation activities (i.e., rental of server and networking space in data centres, including routine monitoring of servers)
- digital data storage
- issuing of crypto assets without a corresponding liability (not by a monetary authority)</t>
  </si>
  <si>
    <t>- fundraising organisation services on a contract or fee basis 
- court reporting or stenotype recording services 
- public stenography services 
- real-time (i.e. simultaneous) closed captioning of meetings, conferences 
- bar coding services 
- bar code imprinting services 
- parking meter coin collection services
- activities of handling visa and work permit 
- restaurant voucher handling service activities 
- providing assistance in motor vehicle registration 
- relocation service activities 
- leisure activities gift package administration 
- voucher issuing and handling activities
- charity crowd funding
- company domiciliation services
- reading of consumption of heat and hot water including cost allocation 
- administration of loyalty programmes
- selling of travel boxes: form of distribution of a service linked to travel, but a deferred service, which can be of any nature: hotels, restaurants, care, leisure activities, etc.)
- trading and brokerage of crypto assets without liabilities</t>
  </si>
  <si>
    <t>- permanent makeup</t>
  </si>
  <si>
    <t>ÆNDRING</t>
  </si>
  <si>
    <t>ÆNDRING
manufacture of solar water heaters and similar equipment --&gt; kommer fra 28.21 i stedet for 25.21</t>
  </si>
  <si>
    <t>TILFØJELSE</t>
  </si>
  <si>
    <t>ÆNDRING
Fjernet "scooter"</t>
  </si>
  <si>
    <t>DANSK TILFØJELSE</t>
  </si>
  <si>
    <t>ÆNDRING
Tilføjelse af engros auktioner med motorcykler</t>
  </si>
  <si>
    <t>ÆNDRING
fokus på engroshandel</t>
  </si>
  <si>
    <t>ÆNDRING
fokus på beskyttelsesudstyr og ikke generelt motorcykeltøj</t>
  </si>
  <si>
    <t>ÆNDRING
Beskrivelse slettet</t>
  </si>
  <si>
    <t>ÆNDRING
fjerner "retail sale of protective gear for motorcyclists" --&gt; rykket til 45.40-47.83 relation</t>
  </si>
  <si>
    <t>ÆNDRING
tilføjelse af "retail sale of non-corrective sunglasses"</t>
  </si>
  <si>
    <t>47.59.20, 47.59.90, 47.78.90, 47.89.00, 47.91.13, 47.91.16, 47.99.00</t>
  </si>
  <si>
    <t>59.13.00, 59.20.00, 74.90.90, 90.02.00</t>
  </si>
  <si>
    <t>96.02.20, 96.09.00</t>
  </si>
  <si>
    <t>42.11.00, 43.23.00, 43.31.00, 43.32.00, 43.33.00, 43.34.10, 43.34.20, 43.35.00, 43.41.00, 43.42.00, 43.50.00, 43.91.00, 43.99.00, 81.22.90</t>
  </si>
  <si>
    <t>47.12.00, 47.51.00, 47.52.10, 47.52.20, 47.53.00, 47.55.10, 47.55.20, 47.55.30, 47.55.90, 47.78.00, 47.91.00, 47.92.00</t>
  </si>
  <si>
    <t>47.12.00, 47.51.00, 47.63.10, 47.63.20, 47.63.30, 47.64.00, 47.69.10, 47.69.90, 47.91.00, 47.92.00</t>
  </si>
  <si>
    <t>74.91.00, 90.39.10, 90.39.20</t>
  </si>
  <si>
    <t>86.96.00, 96.22.00, 96.40.00, 96.91.00, 96.99.00</t>
  </si>
  <si>
    <t>nytsplitv4v5</t>
  </si>
  <si>
    <t>- manufacture of ceramic furniture</t>
  </si>
  <si>
    <t>- digitalisation of files (for further processing of data)</t>
  </si>
  <si>
    <t>23.42.00, 31.01.00, 31.02.00, 31.03.00, 31.09.00</t>
  </si>
  <si>
    <t>52.10.00, 63.11.00</t>
  </si>
  <si>
    <t>46.18.10, 46.73.00, 47.83.00, 47.92.00, 95.32.00</t>
  </si>
  <si>
    <t>Filtrering på DB07 brancher med 1 relation til DB25 + DB25 brancher med &gt;1 relation til DB07. OBS: Dette ark indeholder ikke alle sammenlagte brancher, der også er en del af splitbrancher</t>
  </si>
  <si>
    <t>OBS: Kriteriet om "DB25 koden skal fremgå &gt;1 gang" er fjernet i denne opgørelse</t>
  </si>
  <si>
    <t>- reparation og vedligeholdelse af maskin- og motordele på vindmøller</t>
  </si>
  <si>
    <t>28.11.00, 33.12.00, 42.22.00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</si>
</sst>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sz val="11"/>
      <color theme="1"/>
      <name val="Calibri"/>
      <family val="2"/>
      <scheme val="minor"/>
    </font>
    <font>
      <b/>
      <sz val="11"/>
      <color theme="5"/>
      <name val="Calibri"/>
      <family val="2"/>
      <scheme val="minor"/>
    </font>
    <font>
      <sz val="11"/>
      <name val="Calibri"/>
      <family val="2"/>
      <scheme val="minor"/>
    </font>
    <font>
      <b/>
      <sz val="11"/>
      <color theme="9" tint="-0.249977111117893"/>
      <name val="Calibri"/>
      <family val="2"/>
      <scheme val="minor"/>
    </font>
    <font>
      <b/>
      <sz val="11"/>
      <color rgb="FF00B0F0"/>
      <name val="Calibri"/>
      <family val="2"/>
      <scheme val="minor"/>
    </font>
    <font>
      <b/>
      <u/>
      <sz val="12"/>
      <color theme="1"/>
      <name val="Calibri"/>
      <family val="2"/>
      <scheme val="minor"/>
    </font>
    <font>
      <b/>
      <u/>
      <sz val="12"/>
      <name val="Calibri"/>
      <family val="2"/>
      <scheme val="minor"/>
    </font>
    <font>
      <b/>
      <sz val="8"/>
      <color theme="1"/>
      <name val="Calibri"/>
      <family val="2"/>
    </font>
    <font>
      <b/>
      <sz val="11"/>
      <color theme="7"/>
      <name val="Calibri"/>
      <family val="2"/>
      <scheme val="minor"/>
    </font>
    <font>
      <b/>
      <sz val="11"/>
      <color theme="0" tint="-0.499984740745262"/>
      <name val="Calibri"/>
      <family val="2"/>
      <scheme val="minor"/>
    </font>
    <font>
      <b/>
      <sz val="11"/>
      <color rgb="FFFF6699"/>
      <name val="Calibri"/>
      <family val="2"/>
      <scheme val="minor"/>
    </font>
    <font>
      <b/>
      <sz val="12"/>
      <color rgb="FF000000"/>
      <name val="Calibri"/>
      <family val="2"/>
      <scheme val="minor"/>
    </font>
    <font>
      <b/>
      <sz val="11"/>
      <color theme="0"/>
      <name val="Calibri"/>
      <family val="2"/>
      <scheme val="minor"/>
    </font>
    <font>
      <sz val="11"/>
      <name val="Calibri"/>
      <family val="2"/>
    </font>
    <font>
      <sz val="11"/>
      <color theme="8"/>
      <name val="Calibri"/>
      <family val="2"/>
      <scheme val="minor"/>
    </font>
    <font>
      <b/>
      <sz val="11"/>
      <color theme="9" tint="0.39997558519241921"/>
      <name val="Calibri"/>
      <family val="2"/>
      <scheme val="minor"/>
    </font>
    <font>
      <b/>
      <sz val="11"/>
      <color rgb="FF7030A0"/>
      <name val="Calibri"/>
      <family val="2"/>
      <scheme val="minor"/>
    </font>
    <font>
      <b/>
      <sz val="11"/>
      <color theme="4" tint="-0.249977111117893"/>
      <name val="Calibri"/>
      <family val="2"/>
      <scheme val="minor"/>
    </font>
    <font>
      <b/>
      <sz val="11"/>
      <color rgb="FFC00000"/>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u/>
      <sz val="11"/>
      <color theme="1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bgColor indexed="64"/>
      </patternFill>
    </fill>
    <fill>
      <patternFill patternType="solid">
        <fgColor rgb="FFD3B5E9"/>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7030A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indexed="64"/>
      </right>
      <top/>
      <bottom style="thin">
        <color theme="0" tint="-0.14996795556505021"/>
      </bottom>
      <diagonal/>
    </border>
    <border>
      <left/>
      <right/>
      <top style="thin">
        <color theme="4"/>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23" fillId="0" borderId="0" applyNumberFormat="0" applyFill="0" applyBorder="0" applyAlignment="0" applyProtection="0"/>
  </cellStyleXfs>
  <cellXfs count="120">
    <xf numFmtId="0" fontId="0" fillId="0" borderId="0" xfId="0"/>
    <xf numFmtId="0" fontId="0" fillId="2" borderId="0" xfId="0" applyFill="1" applyBorder="1"/>
    <xf numFmtId="0" fontId="0" fillId="2" borderId="0" xfId="0" applyFill="1"/>
    <xf numFmtId="0" fontId="4" fillId="2" borderId="0" xfId="0" applyFont="1" applyFill="1"/>
    <xf numFmtId="0" fontId="5" fillId="2" borderId="0" xfId="0" applyFont="1" applyFill="1"/>
    <xf numFmtId="0" fontId="6" fillId="2" borderId="0" xfId="0" applyFont="1" applyFill="1" applyBorder="1"/>
    <xf numFmtId="0" fontId="0" fillId="2" borderId="0" xfId="0" applyFill="1" applyBorder="1" applyAlignment="1"/>
    <xf numFmtId="0" fontId="7" fillId="2" borderId="0" xfId="0" applyFont="1" applyFill="1" applyBorder="1"/>
    <xf numFmtId="0" fontId="0" fillId="0" borderId="0" xfId="0" applyBorder="1"/>
    <xf numFmtId="0" fontId="0" fillId="0" borderId="0" xfId="0" applyAlignment="1">
      <alignment horizontal="right" indent="5"/>
    </xf>
    <xf numFmtId="0" fontId="0" fillId="0" borderId="0" xfId="0" applyBorder="1" applyAlignment="1">
      <alignment horizontal="left" indent="6"/>
    </xf>
    <xf numFmtId="0" fontId="0" fillId="0" borderId="0" xfId="0" applyAlignment="1">
      <alignment horizontal="center" vertical="center"/>
    </xf>
    <xf numFmtId="0" fontId="9" fillId="2" borderId="0" xfId="0" applyFont="1" applyFill="1"/>
    <xf numFmtId="0" fontId="2" fillId="2" borderId="0" xfId="0" applyFont="1" applyFill="1"/>
    <xf numFmtId="0" fontId="1" fillId="2" borderId="0" xfId="0" applyFont="1" applyFill="1"/>
    <xf numFmtId="0" fontId="11" fillId="2" borderId="0" xfId="0" applyFont="1" applyFill="1"/>
    <xf numFmtId="0" fontId="12" fillId="2" borderId="0" xfId="0" applyFont="1" applyFill="1"/>
    <xf numFmtId="0" fontId="0" fillId="2" borderId="0" xfId="0" applyFill="1" applyBorder="1" applyAlignment="1">
      <alignment horizontal="center"/>
    </xf>
    <xf numFmtId="0" fontId="0" fillId="2" borderId="1" xfId="0" applyFill="1" applyBorder="1" applyAlignment="1">
      <alignment horizontal="center"/>
    </xf>
    <xf numFmtId="0" fontId="0" fillId="2" borderId="1" xfId="0" applyFill="1" applyBorder="1" applyAlignment="1" applyProtection="1">
      <alignment horizontal="center" vertical="center"/>
    </xf>
    <xf numFmtId="0" fontId="0" fillId="2" borderId="0" xfId="0" applyFill="1" applyBorder="1"/>
    <xf numFmtId="0" fontId="0" fillId="2" borderId="0" xfId="0" applyFill="1" applyBorder="1" applyAlignment="1"/>
    <xf numFmtId="0" fontId="0" fillId="2" borderId="1" xfId="0" applyFill="1" applyBorder="1" applyAlignment="1">
      <alignment horizontal="center"/>
    </xf>
    <xf numFmtId="0" fontId="0" fillId="2" borderId="1" xfId="0" applyFill="1" applyBorder="1" applyAlignment="1" applyProtection="1">
      <alignment horizontal="center" vertical="center"/>
    </xf>
    <xf numFmtId="0" fontId="0" fillId="2" borderId="0" xfId="0" applyFill="1" applyBorder="1" applyAlignment="1">
      <alignment horizontal="left" vertical="top"/>
    </xf>
    <xf numFmtId="0" fontId="0" fillId="2" borderId="1" xfId="0" applyFill="1" applyBorder="1"/>
    <xf numFmtId="0" fontId="0" fillId="2" borderId="1" xfId="0" applyFill="1" applyBorder="1" applyAlignment="1">
      <alignment horizontal="left"/>
    </xf>
    <xf numFmtId="0" fontId="3" fillId="2" borderId="1" xfId="0" applyFont="1" applyFill="1" applyBorder="1"/>
    <xf numFmtId="0" fontId="15" fillId="2" borderId="0" xfId="0" applyFont="1" applyFill="1" applyBorder="1" applyAlignment="1"/>
    <xf numFmtId="0" fontId="10" fillId="2" borderId="0" xfId="0" applyFont="1" applyFill="1"/>
    <xf numFmtId="0" fontId="17" fillId="2" borderId="0" xfId="0" applyFont="1" applyFill="1"/>
    <xf numFmtId="0" fontId="18" fillId="2" borderId="0" xfId="0" applyFont="1" applyFill="1"/>
    <xf numFmtId="0" fontId="16" fillId="2" borderId="0" xfId="0" applyFont="1" applyFill="1"/>
    <xf numFmtId="0" fontId="19" fillId="2" borderId="0" xfId="0" applyFont="1" applyFill="1"/>
    <xf numFmtId="0" fontId="0" fillId="0" borderId="0" xfId="0" applyFill="1"/>
    <xf numFmtId="0" fontId="0" fillId="4" borderId="0" xfId="0" applyFill="1" applyAlignment="1">
      <alignment vertical="top"/>
    </xf>
    <xf numFmtId="0" fontId="0" fillId="0" borderId="0" xfId="0" applyAlignment="1">
      <alignment vertical="top"/>
    </xf>
    <xf numFmtId="0" fontId="0" fillId="0" borderId="0" xfId="0" applyBorder="1" applyAlignment="1">
      <alignment vertical="top" wrapText="1"/>
    </xf>
    <xf numFmtId="0" fontId="0" fillId="8" borderId="0" xfId="0" applyFill="1"/>
    <xf numFmtId="0" fontId="20" fillId="2" borderId="0" xfId="0" applyFont="1" applyFill="1" applyBorder="1"/>
    <xf numFmtId="0" fontId="0" fillId="0" borderId="0" xfId="0" applyAlignment="1">
      <alignment vertical="center" wrapText="1"/>
    </xf>
    <xf numFmtId="0" fontId="0" fillId="0" borderId="0" xfId="0" applyBorder="1" applyAlignment="1">
      <alignment horizontal="left" vertical="center" wrapText="1"/>
    </xf>
    <xf numFmtId="0" fontId="0" fillId="0" borderId="0" xfId="0" applyAlignment="1">
      <alignment vertical="center"/>
    </xf>
    <xf numFmtId="0" fontId="0" fillId="3" borderId="0" xfId="0" applyFill="1" applyAlignment="1">
      <alignment horizontal="center" vertical="center"/>
    </xf>
    <xf numFmtId="0" fontId="21" fillId="2" borderId="0" xfId="0" applyFont="1" applyFill="1" applyBorder="1" applyAlignment="1">
      <alignment horizontal="left"/>
    </xf>
    <xf numFmtId="0" fontId="22" fillId="2" borderId="0" xfId="0" applyFont="1" applyFill="1" applyBorder="1" applyAlignment="1">
      <alignment horizontal="left"/>
    </xf>
    <xf numFmtId="0" fontId="23" fillId="2" borderId="0" xfId="1" applyFill="1" applyBorder="1"/>
    <xf numFmtId="0" fontId="3" fillId="2" borderId="0" xfId="0" applyFont="1" applyFill="1" applyBorder="1"/>
    <xf numFmtId="0" fontId="20" fillId="2" borderId="0" xfId="0" applyFont="1" applyFill="1" applyBorder="1" applyAlignment="1">
      <alignment horizontal="left"/>
    </xf>
    <xf numFmtId="0" fontId="20" fillId="2" borderId="0" xfId="0" applyFont="1" applyFill="1" applyBorder="1" applyAlignment="1"/>
    <xf numFmtId="0" fontId="0" fillId="0" borderId="0" xfId="0" applyFont="1" applyFill="1" applyAlignment="1">
      <alignment vertical="top" wrapText="1"/>
    </xf>
    <xf numFmtId="0" fontId="0" fillId="0" borderId="1" xfId="0" applyBorder="1"/>
    <xf numFmtId="0" fontId="0" fillId="4" borderId="0" xfId="0" applyFill="1" applyAlignment="1">
      <alignment horizontal="left" vertical="top"/>
    </xf>
    <xf numFmtId="0" fontId="0" fillId="0" borderId="0" xfId="0" applyFill="1" applyAlignment="1">
      <alignment horizontal="left" vertical="top"/>
    </xf>
    <xf numFmtId="0" fontId="3" fillId="4" borderId="0" xfId="0" applyFont="1" applyFill="1" applyAlignment="1">
      <alignment horizontal="left" vertical="top"/>
    </xf>
    <xf numFmtId="0" fontId="0" fillId="0" borderId="0" xfId="0" applyAlignment="1">
      <alignment horizontal="left" vertical="top" wrapText="1"/>
    </xf>
    <xf numFmtId="0" fontId="0" fillId="0" borderId="0" xfId="0" applyNumberFormat="1" applyFill="1" applyAlignment="1">
      <alignment horizontal="left" vertical="top" wrapText="1"/>
    </xf>
    <xf numFmtId="0" fontId="3" fillId="0" borderId="0" xfId="0" applyFont="1" applyAlignment="1">
      <alignment horizontal="left" vertical="top" wrapText="1"/>
    </xf>
    <xf numFmtId="0" fontId="3" fillId="6" borderId="0" xfId="0" applyFont="1" applyFill="1" applyBorder="1" applyAlignment="1">
      <alignment horizontal="left" vertical="top" wrapText="1"/>
    </xf>
    <xf numFmtId="0" fontId="3" fillId="0" borderId="9" xfId="0" applyFont="1" applyBorder="1" applyAlignment="1">
      <alignment horizontal="left" vertical="top" wrapText="1"/>
    </xf>
    <xf numFmtId="0" fontId="3" fillId="0" borderId="0" xfId="0" applyFont="1" applyBorder="1" applyAlignment="1">
      <alignment horizontal="left" vertical="top" wrapText="1"/>
    </xf>
    <xf numFmtId="0" fontId="3" fillId="6" borderId="9" xfId="0" applyFont="1" applyFill="1" applyBorder="1" applyAlignment="1">
      <alignment horizontal="left" vertical="top" wrapText="1"/>
    </xf>
    <xf numFmtId="0" fontId="3" fillId="0" borderId="0" xfId="0" quotePrefix="1" applyFont="1" applyFill="1" applyAlignment="1">
      <alignment horizontal="left" vertical="top" wrapText="1"/>
    </xf>
    <xf numFmtId="0" fontId="3" fillId="0" borderId="10" xfId="0" applyFont="1" applyBorder="1" applyAlignment="1">
      <alignment horizontal="left" vertical="top" wrapText="1"/>
    </xf>
    <xf numFmtId="0" fontId="3" fillId="0" borderId="0" xfId="0" quotePrefix="1" applyFont="1" applyBorder="1" applyAlignment="1">
      <alignment horizontal="left" vertical="top" wrapText="1"/>
    </xf>
    <xf numFmtId="0" fontId="3" fillId="0" borderId="10" xfId="0" quotePrefix="1" applyFont="1" applyBorder="1" applyAlignment="1">
      <alignment horizontal="left" vertical="top" wrapText="1"/>
    </xf>
    <xf numFmtId="0" fontId="3" fillId="9" borderId="10" xfId="0" quotePrefix="1" applyFont="1" applyFill="1" applyBorder="1" applyAlignment="1">
      <alignment horizontal="left" vertical="top" wrapText="1"/>
    </xf>
    <xf numFmtId="0" fontId="3" fillId="6" borderId="10" xfId="0" applyFont="1" applyFill="1" applyBorder="1" applyAlignment="1">
      <alignment horizontal="left" vertical="top" wrapText="1"/>
    </xf>
    <xf numFmtId="0" fontId="3" fillId="0" borderId="9" xfId="0" quotePrefix="1" applyFont="1" applyBorder="1" applyAlignment="1">
      <alignment horizontal="left" vertical="top" wrapText="1"/>
    </xf>
    <xf numFmtId="0" fontId="3" fillId="9" borderId="0" xfId="0" quotePrefix="1" applyFont="1" applyFill="1" applyBorder="1" applyAlignment="1">
      <alignment horizontal="left" vertical="top" wrapText="1"/>
    </xf>
    <xf numFmtId="0" fontId="3" fillId="9" borderId="10" xfId="0" applyFont="1" applyFill="1" applyBorder="1" applyAlignment="1">
      <alignment horizontal="left" vertical="top" wrapText="1"/>
    </xf>
    <xf numFmtId="0" fontId="0" fillId="0" borderId="0" xfId="0" applyBorder="1" applyAlignment="1">
      <alignment horizontal="left" vertical="top" wrapText="1"/>
    </xf>
    <xf numFmtId="0" fontId="3" fillId="0" borderId="10" xfId="0" quotePrefix="1" applyFont="1" applyFill="1" applyBorder="1" applyAlignment="1">
      <alignment horizontal="left" vertical="top" wrapText="1"/>
    </xf>
    <xf numFmtId="0" fontId="0" fillId="7" borderId="0" xfId="0" applyFill="1" applyAlignment="1">
      <alignment horizontal="left" vertical="top" wrapText="1"/>
    </xf>
    <xf numFmtId="0" fontId="3" fillId="0" borderId="10" xfId="0" applyFont="1" applyFill="1" applyBorder="1" applyAlignment="1">
      <alignment horizontal="left" vertical="top" wrapText="1"/>
    </xf>
    <xf numFmtId="0" fontId="3" fillId="0" borderId="0" xfId="0" quotePrefix="1" applyFont="1" applyAlignment="1">
      <alignment horizontal="left" vertical="top" wrapText="1"/>
    </xf>
    <xf numFmtId="0" fontId="0" fillId="7"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9" borderId="0" xfId="0" quotePrefix="1" applyFont="1" applyFill="1" applyAlignment="1">
      <alignment horizontal="left" vertical="top" wrapText="1"/>
    </xf>
    <xf numFmtId="0" fontId="3" fillId="0" borderId="0" xfId="0" quotePrefix="1" applyFont="1" applyFill="1" applyBorder="1" applyAlignment="1">
      <alignment horizontal="left" vertical="top" wrapText="1"/>
    </xf>
    <xf numFmtId="0" fontId="3" fillId="0" borderId="0" xfId="0" applyFont="1" applyFill="1" applyAlignment="1">
      <alignment horizontal="left" vertical="top" wrapText="1"/>
    </xf>
    <xf numFmtId="0" fontId="0" fillId="0" borderId="0" xfId="0" applyFill="1" applyAlignment="1">
      <alignment horizontal="left" vertical="top" wrapText="1"/>
    </xf>
    <xf numFmtId="0" fontId="0" fillId="7" borderId="0" xfId="0" applyFill="1" applyBorder="1" applyAlignment="1">
      <alignment horizontal="left" vertical="top" wrapText="1"/>
    </xf>
    <xf numFmtId="0" fontId="0" fillId="0" borderId="0" xfId="0" applyFill="1" applyBorder="1" applyAlignment="1">
      <alignment horizontal="left" vertical="top" wrapText="1"/>
    </xf>
    <xf numFmtId="0" fontId="0" fillId="0" borderId="8" xfId="0" applyBorder="1" applyAlignment="1">
      <alignment horizontal="left" vertical="top" wrapText="1"/>
    </xf>
    <xf numFmtId="0" fontId="0" fillId="7" borderId="8"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8" xfId="0" applyFill="1" applyBorder="1" applyAlignment="1">
      <alignment horizontal="left" vertical="top" wrapText="1"/>
    </xf>
    <xf numFmtId="0" fontId="14" fillId="0" borderId="0" xfId="0" applyFont="1" applyBorder="1" applyAlignment="1">
      <alignment horizontal="left" vertical="top" wrapText="1"/>
    </xf>
    <xf numFmtId="0" fontId="14" fillId="0" borderId="10" xfId="0" applyFont="1" applyBorder="1" applyAlignment="1">
      <alignment horizontal="left" vertical="top" wrapText="1"/>
    </xf>
    <xf numFmtId="0" fontId="0" fillId="9" borderId="10" xfId="0" applyFill="1" applyBorder="1" applyAlignment="1">
      <alignment horizontal="left" vertical="top"/>
    </xf>
    <xf numFmtId="0" fontId="0" fillId="0" borderId="10" xfId="0" applyBorder="1" applyAlignment="1">
      <alignment horizontal="left" vertical="top" wrapText="1"/>
    </xf>
    <xf numFmtId="0" fontId="0" fillId="9" borderId="10" xfId="0" applyFill="1" applyBorder="1" applyAlignment="1">
      <alignment horizontal="left" vertical="top" wrapText="1"/>
    </xf>
    <xf numFmtId="0" fontId="0" fillId="0" borderId="10" xfId="0" applyFill="1" applyBorder="1" applyAlignment="1">
      <alignment horizontal="left" vertical="top" wrapText="1"/>
    </xf>
    <xf numFmtId="0" fontId="0" fillId="0" borderId="10" xfId="0" quotePrefix="1" applyBorder="1" applyAlignment="1">
      <alignment horizontal="left" vertical="top" wrapText="1"/>
    </xf>
    <xf numFmtId="0" fontId="0" fillId="0" borderId="0" xfId="0" applyAlignment="1">
      <alignment horizontal="left" vertical="top"/>
    </xf>
    <xf numFmtId="0" fontId="0" fillId="0" borderId="0" xfId="0" applyBorder="1" applyAlignment="1">
      <alignment horizontal="left" vertical="top"/>
    </xf>
    <xf numFmtId="0" fontId="3" fillId="0" borderId="0" xfId="0" applyFont="1" applyFill="1" applyAlignment="1">
      <alignment horizontal="left" vertical="top"/>
    </xf>
    <xf numFmtId="0" fontId="3" fillId="0" borderId="0" xfId="0" applyNumberFormat="1" applyFont="1" applyFill="1" applyAlignment="1">
      <alignment horizontal="left" vertical="top"/>
    </xf>
    <xf numFmtId="0" fontId="3" fillId="0" borderId="8" xfId="0" applyFont="1" applyFill="1" applyBorder="1" applyAlignment="1">
      <alignment horizontal="left" vertical="top"/>
    </xf>
    <xf numFmtId="0" fontId="13" fillId="5" borderId="5" xfId="0" applyFont="1" applyFill="1" applyBorder="1" applyAlignment="1">
      <alignment horizontal="left" vertical="top"/>
    </xf>
    <xf numFmtId="0" fontId="13" fillId="5" borderId="6" xfId="0" applyFont="1" applyFill="1" applyBorder="1" applyAlignment="1">
      <alignment horizontal="left" vertical="top"/>
    </xf>
    <xf numFmtId="0" fontId="13" fillId="5" borderId="7" xfId="0" applyFont="1" applyFill="1" applyBorder="1" applyAlignment="1">
      <alignment horizontal="left" vertical="top"/>
    </xf>
    <xf numFmtId="0" fontId="13" fillId="5" borderId="2" xfId="0" applyFont="1" applyFill="1" applyBorder="1" applyAlignment="1">
      <alignment horizontal="left" vertical="top"/>
    </xf>
    <xf numFmtId="0" fontId="13" fillId="5" borderId="3" xfId="0" applyFont="1" applyFill="1" applyBorder="1" applyAlignment="1">
      <alignment horizontal="left" vertical="top"/>
    </xf>
    <xf numFmtId="0" fontId="13" fillId="5" borderId="4" xfId="0" applyFont="1" applyFill="1" applyBorder="1" applyAlignment="1">
      <alignment horizontal="left" vertical="top"/>
    </xf>
    <xf numFmtId="0" fontId="13" fillId="5" borderId="0" xfId="0" applyFont="1" applyFill="1" applyBorder="1" applyAlignment="1">
      <alignment horizontal="left" vertical="top"/>
    </xf>
    <xf numFmtId="0" fontId="13" fillId="10" borderId="10" xfId="0" applyFont="1" applyFill="1" applyBorder="1" applyAlignment="1">
      <alignment horizontal="left" vertical="top"/>
    </xf>
    <xf numFmtId="0" fontId="13" fillId="10" borderId="0" xfId="0" applyFont="1" applyFill="1" applyBorder="1" applyAlignment="1">
      <alignment horizontal="left" vertical="top" wrapText="1"/>
    </xf>
    <xf numFmtId="0" fontId="13" fillId="10" borderId="0" xfId="0" quotePrefix="1" applyFont="1" applyFill="1" applyBorder="1" applyAlignment="1">
      <alignment horizontal="left" vertical="top" wrapText="1"/>
    </xf>
    <xf numFmtId="0" fontId="13" fillId="10" borderId="0" xfId="0" applyFont="1" applyFill="1" applyAlignment="1">
      <alignment horizontal="left" vertical="top" wrapText="1"/>
    </xf>
    <xf numFmtId="0" fontId="13" fillId="10" borderId="10" xfId="0" applyFont="1" applyFill="1" applyBorder="1" applyAlignment="1">
      <alignment horizontal="left" vertical="top" wrapText="1"/>
    </xf>
    <xf numFmtId="0" fontId="13" fillId="10" borderId="9" xfId="0" applyFont="1" applyFill="1" applyBorder="1" applyAlignment="1">
      <alignment horizontal="left" vertical="top" wrapText="1"/>
    </xf>
    <xf numFmtId="0" fontId="0" fillId="0" borderId="0" xfId="0" applyNumberFormat="1" applyAlignment="1">
      <alignment horizontal="left" vertical="top"/>
    </xf>
    <xf numFmtId="0" fontId="0" fillId="0" borderId="8" xfId="0" applyBorder="1" applyAlignment="1">
      <alignment horizontal="left" vertical="top"/>
    </xf>
    <xf numFmtId="0" fontId="0" fillId="4" borderId="0" xfId="0" applyFill="1" applyAlignment="1">
      <alignment horizontal="left" vertical="top" wrapText="1"/>
    </xf>
    <xf numFmtId="0" fontId="0" fillId="0" borderId="0" xfId="0" applyAlignment="1">
      <alignment wrapText="1"/>
    </xf>
    <xf numFmtId="0" fontId="0" fillId="0" borderId="0" xfId="0" applyFill="1" applyBorder="1" applyAlignment="1"/>
    <xf numFmtId="0" fontId="20" fillId="0" borderId="0" xfId="0" applyFont="1" applyFill="1" applyAlignment="1">
      <alignment horizontal="left" vertical="top"/>
    </xf>
  </cellXfs>
  <cellStyles count="2">
    <cellStyle name="Link" xfId="1" builtinId="8"/>
    <cellStyle name="Normal" xfId="0" builtinId="0"/>
  </cellStyles>
  <dxfs count="148">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theme="9" tint="-0.499984740745262"/>
      </font>
      <fill>
        <patternFill>
          <bgColor theme="9" tint="0.59996337778862885"/>
        </patternFill>
      </fill>
    </dxf>
    <dxf>
      <font>
        <color theme="9" tint="-0.499984740745262"/>
      </font>
      <fill>
        <patternFill>
          <bgColor theme="9" tint="0.59996337778862885"/>
        </patternFill>
      </fill>
    </dxf>
    <dxf>
      <font>
        <color theme="7" tint="-0.499984740745262"/>
      </font>
      <fill>
        <patternFill>
          <bgColor theme="7" tint="0.59996337778862885"/>
        </patternFill>
      </fill>
    </dxf>
    <dxf>
      <font>
        <color theme="5" tint="-0.499984740745262"/>
      </font>
      <fill>
        <patternFill>
          <bgColor theme="5" tint="0.59996337778862885"/>
        </patternFill>
      </fill>
    </dxf>
    <dxf>
      <font>
        <color theme="9" tint="-0.499984740745262"/>
      </font>
      <fill>
        <patternFill>
          <bgColor theme="9" tint="0.59996337778862885"/>
        </patternFill>
      </fill>
    </dxf>
    <dxf>
      <font>
        <color theme="5" tint="-0.499984740745262"/>
      </font>
      <fill>
        <patternFill>
          <bgColor theme="5" tint="0.59996337778862885"/>
        </patternFill>
      </fill>
    </dxf>
    <dxf>
      <font>
        <color theme="5" tint="-0.499984740745262"/>
      </font>
      <fill>
        <patternFill>
          <bgColor theme="5" tint="0.59996337778862885"/>
        </patternFill>
      </fill>
    </dxf>
    <dxf>
      <font>
        <color theme="9" tint="-0.499984740745262"/>
      </font>
      <fill>
        <patternFill>
          <bgColor theme="9" tint="0.59996337778862885"/>
        </patternFill>
      </fill>
    </dxf>
    <dxf>
      <font>
        <color theme="9" tint="-0.499984740745262"/>
      </font>
      <fill>
        <patternFill>
          <bgColor theme="9" tint="0.59996337778862885"/>
        </patternFill>
      </fill>
    </dxf>
    <dxf>
      <font>
        <color theme="9" tint="-0.499984740745262"/>
      </font>
      <fill>
        <patternFill>
          <bgColor theme="9" tint="0.59996337778862885"/>
        </patternFill>
      </fill>
    </dxf>
    <dxf>
      <font>
        <color theme="7" tint="-0.499984740745262"/>
      </font>
      <fill>
        <patternFill>
          <bgColor theme="7" tint="0.59996337778862885"/>
        </patternFill>
      </fill>
    </dxf>
    <dxf>
      <font>
        <color theme="5" tint="-0.499984740745262"/>
      </font>
      <fill>
        <patternFill>
          <bgColor theme="5" tint="0.59996337778862885"/>
        </patternFill>
      </fill>
    </dxf>
    <dxf>
      <font>
        <color theme="9" tint="-0.499984740745262"/>
      </font>
      <fill>
        <patternFill>
          <bgColor theme="9" tint="0.59996337778862885"/>
        </patternFill>
      </fill>
    </dxf>
    <dxf>
      <font>
        <color theme="5" tint="-0.499984740745262"/>
      </font>
      <fill>
        <patternFill>
          <bgColor theme="5" tint="0.59996337778862885"/>
        </patternFill>
      </fill>
    </dxf>
    <dxf>
      <font>
        <color theme="5" tint="-0.499984740745262"/>
      </font>
      <fill>
        <patternFill>
          <bgColor theme="5" tint="0.59996337778862885"/>
        </patternFill>
      </fill>
    </dxf>
    <dxf>
      <numFmt numFmtId="0" formatCode="General"/>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border outline="0">
        <top style="thin">
          <color indexed="64"/>
        </top>
      </border>
    </dxf>
    <dxf>
      <alignment horizontal="left" vertical="top" textRotation="0" wrapText="0" indent="0" justifyLastLine="0" shrinkToFit="0" readingOrder="0"/>
    </dxf>
    <dxf>
      <border outline="0">
        <bottom style="thin">
          <color theme="0" tint="-0.14996795556505021"/>
        </bottom>
      </border>
    </dxf>
    <dxf>
      <alignment horizontal="left" vertical="top" textRotation="0" wrapText="0" indent="0" justifyLastLine="0" shrinkToFit="0" readingOrder="0"/>
    </dxf>
    <dxf>
      <font>
        <strike val="0"/>
        <outline val="0"/>
        <shadow val="0"/>
        <u val="none"/>
        <vertAlign val="baseline"/>
        <sz val="11"/>
        <color auto="1"/>
        <name val="Calibri"/>
        <scheme val="minor"/>
      </font>
      <numFmt numFmtId="0" formatCode="General"/>
      <alignment horizontal="left" vertical="top" textRotation="0" wrapText="0" indent="0" justifyLastLine="0" shrinkToFit="0" readingOrder="0"/>
    </dxf>
    <dxf>
      <font>
        <strike val="0"/>
        <outline val="0"/>
        <shadow val="0"/>
        <u val="none"/>
        <vertAlign val="baseline"/>
        <sz val="11"/>
        <color auto="1"/>
        <name val="Calibri"/>
        <scheme val="minor"/>
      </font>
      <numFmt numFmtId="0" formatCode="General"/>
      <alignment horizontal="left" vertical="top" textRotation="0" wrapText="0" indent="0" justifyLastLine="0" shrinkToFit="0" readingOrder="0"/>
    </dxf>
    <dxf>
      <alignment vertical="top" textRotation="0" wrapText="0" indent="0" justifyLastLine="0" shrinkToFit="0" readingOrder="0"/>
    </dxf>
    <dxf>
      <alignment vertical="top" textRotation="0" wrapText="0" indent="0" justifyLastLine="0" shrinkToFit="0" readingOrder="0"/>
    </dxf>
    <dxf>
      <alignment vertical="top" textRotation="0" wrapText="0" indent="0" justifyLastLine="0" shrinkToFit="0" readingOrder="0"/>
    </dxf>
    <dxf>
      <alignment vertical="top" textRotation="0" wrapText="0" indent="0" justifyLastLine="0" shrinkToFit="0" readingOrder="0"/>
    </dxf>
    <dxf>
      <font>
        <strike val="0"/>
        <outline val="0"/>
        <shadow val="0"/>
        <u val="none"/>
        <vertAlign val="baseline"/>
        <sz val="11"/>
        <color rgb="FFC00000"/>
        <name val="Calibri"/>
        <scheme val="minor"/>
      </font>
      <alignment horizontal="left" vertical="top" textRotation="0" wrapText="0" indent="0" justifyLastLine="0" shrinkToFit="0" readingOrder="0"/>
    </dxf>
    <dxf>
      <alignment horizontal="left" vertical="top" textRotation="0" indent="0" justifyLastLine="0" shrinkToFit="0" readingOrder="0"/>
    </dxf>
    <dxf>
      <fill>
        <patternFill patternType="none">
          <fgColor indexed="64"/>
          <bgColor auto="1"/>
        </patternFill>
      </fill>
      <alignment horizontal="left" vertical="top" textRotation="0" indent="0" justifyLastLine="0" shrinkToFit="0" readingOrder="0"/>
    </dxf>
    <dxf>
      <fill>
        <patternFill patternType="none">
          <fgColor indexed="64"/>
          <bgColor auto="1"/>
        </patternFill>
      </fill>
      <alignment horizontal="left" vertical="top" textRotation="0" indent="0" justifyLastLine="0" shrinkToFit="0" readingOrder="0"/>
    </dxf>
    <dxf>
      <alignment horizontal="left" vertical="top" textRotation="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vertical="top" textRotation="0" indent="0" justifyLastLine="0" shrinkToFit="0" readingOrder="0"/>
    </dxf>
    <dxf>
      <alignment vertical="top" textRotation="0" indent="0" justifyLastLine="0" shrinkToFit="0" readingOrder="0"/>
    </dxf>
    <dxf>
      <fill>
        <patternFill patternType="none">
          <fgColor indexed="64"/>
          <bgColor auto="1"/>
        </patternFill>
      </fill>
      <alignment vertical="top" textRotation="0" indent="0" justifyLastLine="0" shrinkToFit="0" readingOrder="0"/>
    </dxf>
    <dxf>
      <fill>
        <patternFill patternType="none">
          <fgColor indexed="64"/>
          <bgColor auto="1"/>
        </patternFill>
      </fill>
      <alignment vertical="top" textRotation="0" indent="0" justifyLastLine="0" shrinkToFit="0" readingOrder="0"/>
    </dxf>
    <dxf>
      <fill>
        <patternFill patternType="none">
          <fgColor indexed="64"/>
          <bgColor auto="1"/>
        </patternFill>
      </fill>
      <alignmen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vertical="top" textRotation="0" wrapText="0" indent="0" justifyLastLine="0" shrinkToFit="0" readingOrder="0"/>
    </dxf>
    <dxf>
      <alignment horizontal="left" vertical="top" textRotation="0" wrapText="0" indent="0" justifyLastLine="0" shrinkToFit="0" readingOrder="0"/>
    </dxf>
    <dxf>
      <alignment vertical="top" textRotation="0" wrapText="0" indent="0" justifyLastLine="0" shrinkToFit="0" readingOrder="0"/>
    </dxf>
    <dxf>
      <alignment vertical="top" textRotation="0" wrapText="0" indent="0" justifyLastLine="0" shrinkToFit="0" readingOrder="0"/>
    </dxf>
    <dxf>
      <numFmt numFmtId="0" formatCode="General"/>
      <alignmen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solid">
          <fgColor indexed="64"/>
          <bgColor theme="4" tint="0.59999389629810485"/>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ill>
        <patternFill>
          <bgColor rgb="FFE7F1F9"/>
        </patternFill>
      </fill>
    </dxf>
  </dxfs>
  <tableStyles count="1" defaultTableStyle="TableStyleMedium2" defaultPivotStyle="PivotStyleLight16">
    <tableStyle name="Tabeltypografi 1" pivot="0" count="1">
      <tableStyleElement type="wholeTable" dxfId="147"/>
    </tableStyle>
  </tableStyles>
  <colors>
    <mruColors>
      <color rgb="FFFF6699"/>
      <color rgb="FFA20078"/>
      <color rgb="FFE7F1F9"/>
      <color rgb="FFCC00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306917</xdr:colOff>
      <xdr:row>2</xdr:row>
      <xdr:rowOff>42332</xdr:rowOff>
    </xdr:from>
    <xdr:to>
      <xdr:col>13</xdr:col>
      <xdr:colOff>4688417</xdr:colOff>
      <xdr:row>14</xdr:row>
      <xdr:rowOff>105833</xdr:rowOff>
    </xdr:to>
    <xdr:sp macro="" textlink="">
      <xdr:nvSpPr>
        <xdr:cNvPr id="2" name="Tekstfelt 1"/>
        <xdr:cNvSpPr txBox="1"/>
      </xdr:nvSpPr>
      <xdr:spPr>
        <a:xfrm>
          <a:off x="306917" y="433915"/>
          <a:ext cx="13409083" cy="23706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t>Baggrund</a:t>
          </a:r>
        </a:p>
        <a:p>
          <a:endParaRPr lang="en-US" sz="1100" b="1" u="sng"/>
        </a:p>
        <a:p>
          <a:r>
            <a:rPr lang="en-US" sz="1100"/>
            <a:t>DB er en dansk version af den europæiske klassifikation, NACE, som er en regional version af FNs internationale klassifikation, ISIC.De er alle statistiske klassifikationer af økonomiske aktiviteter. Formålet er at lave sammenlignelige statistikker.</a:t>
          </a:r>
        </a:p>
        <a:p>
          <a:endParaRPr lang="en-US" sz="1100"/>
        </a:p>
        <a:p>
          <a:r>
            <a:rPr lang="en-US" sz="1100"/>
            <a:t>Strukturen er hierakisk og er opdelt i hovedafdelinger, hovedgrupper, grupper og undergrupper. ISIC og NACE er begge 4-cifrede og ens på de to øverste niveauer, dvs. på de første to cifre. DB er 6-cifret og lig NACE på de fire første cifre. NACE er lig ISIC på de første 2 cifre.</a:t>
          </a:r>
        </a:p>
        <a:p>
          <a:endParaRPr lang="en-US" sz="1100"/>
        </a:p>
        <a:p>
          <a:r>
            <a:rPr lang="en-US" sz="1100"/>
            <a:t>Den gældende version benævnes DB07 og er en underopdeling af NACE rev. 2. Den kommende version benævnes DB25 og er en underopdeling af NACE rev. 2.1.</a:t>
          </a:r>
          <a:r>
            <a:rPr lang="en-US" sz="1100" baseline="0"/>
            <a:t> </a:t>
          </a:r>
          <a:r>
            <a:rPr lang="en-US" sz="1100"/>
            <a:t>Revisionen af DB sker for at imødekomme den generelle udvikling i erhvervsstrukturen. </a:t>
          </a:r>
        </a:p>
        <a:p>
          <a:endParaRPr lang="en-US" sz="1100"/>
        </a:p>
        <a:p>
          <a:r>
            <a:rPr lang="en-US" sz="1100"/>
            <a:t>Det er obligatorisk inden for det Europæiske statistikssystem at anvende NACE. Det betyder, at DB skal være identisk med NACE  til og med niveau 4. Herefter er det op til landene selv at definere deres behov for underopdelinger af NACE, fx ved at tilføje flere cifre.</a:t>
          </a:r>
        </a:p>
      </xdr:txBody>
    </xdr:sp>
    <xdr:clientData/>
  </xdr:twoCellAnchor>
  <xdr:twoCellAnchor>
    <xdr:from>
      <xdr:col>0</xdr:col>
      <xdr:colOff>306918</xdr:colOff>
      <xdr:row>15</xdr:row>
      <xdr:rowOff>127002</xdr:rowOff>
    </xdr:from>
    <xdr:to>
      <xdr:col>10</xdr:col>
      <xdr:colOff>560917</xdr:colOff>
      <xdr:row>51</xdr:row>
      <xdr:rowOff>1</xdr:rowOff>
    </xdr:to>
    <xdr:sp macro="" textlink="">
      <xdr:nvSpPr>
        <xdr:cNvPr id="3" name="Tekstfelt 2"/>
        <xdr:cNvSpPr txBox="1"/>
      </xdr:nvSpPr>
      <xdr:spPr>
        <a:xfrm>
          <a:off x="306918" y="3026835"/>
          <a:ext cx="6191249" cy="67521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t>Læseinstruktioner</a:t>
          </a:r>
        </a:p>
        <a:p>
          <a:endParaRPr lang="en-US" sz="1100" b="1" u="sng"/>
        </a:p>
        <a:p>
          <a:r>
            <a:rPr lang="en-US" sz="1100" b="1" i="0" u="none" strike="noStrike">
              <a:solidFill>
                <a:schemeClr val="dk1"/>
              </a:solidFill>
              <a:effectLst/>
              <a:latin typeface="+mn-lt"/>
              <a:ea typeface="+mn-ea"/>
              <a:cs typeface="+mn-cs"/>
            </a:rPr>
            <a:t>Denne fil indeholde opgørelser af DB07 og DB25 med følgende indhold:</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accent1">
                  <a:lumMod val="75000"/>
                </a:schemeClr>
              </a:solidFill>
              <a:effectLst/>
              <a:latin typeface="+mn-lt"/>
              <a:ea typeface="+mn-ea"/>
              <a:cs typeface="+mn-cs"/>
            </a:rPr>
            <a:t>1. DB versioner: Antallet af koder på alle niveauer i DB92, DB03, DB07, inklusive det nye forslag til DB25 med stigning/reduktion i forhold til DB07</a:t>
          </a:r>
        </a:p>
        <a:p>
          <a:endParaRPr lang="en-US" sz="1100" b="1" i="0" u="none" strike="noStrike">
            <a:solidFill>
              <a:schemeClr val="dk1"/>
            </a:solidFill>
            <a:effectLst/>
            <a:latin typeface="+mn-lt"/>
            <a:ea typeface="+mn-ea"/>
            <a:cs typeface="+mn-cs"/>
          </a:endParaRPr>
        </a:p>
        <a:p>
          <a:r>
            <a:rPr lang="en-US" sz="1100" b="1" i="0" u="none" strike="noStrike">
              <a:solidFill>
                <a:schemeClr val="accent4"/>
              </a:solidFill>
              <a:effectLst/>
              <a:latin typeface="+mn-lt"/>
              <a:ea typeface="+mn-ea"/>
              <a:cs typeface="+mn-cs"/>
            </a:rPr>
            <a:t>2. Hovedafdeling: En sammenligning mellen DB25 og DB07 på hvoedafdelingsniveau, eftersom visse aktiviteter bytter hovedafdeling i DB25</a:t>
          </a:r>
          <a:r>
            <a:rPr lang="en-US" b="1">
              <a:solidFill>
                <a:schemeClr val="accent4"/>
              </a:solidFill>
            </a:rPr>
            <a:t> </a:t>
          </a:r>
        </a:p>
        <a:p>
          <a:endParaRPr lang="en-US" sz="1100" b="1"/>
        </a:p>
        <a:p>
          <a:r>
            <a:rPr lang="en-US" sz="1100" b="1">
              <a:solidFill>
                <a:schemeClr val="accent2"/>
              </a:solidFill>
            </a:rPr>
            <a:t>3. DB25 Alle koder: En oversigt over alle DB25 koder og titler</a:t>
          </a:r>
        </a:p>
        <a:p>
          <a:endParaRPr lang="en-US" sz="1100" b="1"/>
        </a:p>
        <a:p>
          <a:r>
            <a:rPr lang="en-US" sz="1100" b="1">
              <a:solidFill>
                <a:schemeClr val="accent3"/>
              </a:solidFill>
            </a:rPr>
            <a:t>4. DB07 Alle koder: En oversigt over alle DB07 koder og titler</a:t>
          </a:r>
        </a:p>
        <a:p>
          <a:endParaRPr lang="en-US" sz="1100" b="1"/>
        </a:p>
        <a:p>
          <a:r>
            <a:rPr lang="en-US" sz="1100" b="1">
              <a:solidFill>
                <a:schemeClr val="accent6"/>
              </a:solidFill>
            </a:rPr>
            <a:t>5. NYE KODER: Nye koder tilføjet i DB25, som ikke har nogen direkte ækvivalent i DB07</a:t>
          </a:r>
        </a:p>
        <a:p>
          <a:endParaRPr lang="en-US" sz="1100" b="1" i="0" u="none" strike="noStrike">
            <a:solidFill>
              <a:schemeClr val="accent6"/>
            </a:solidFill>
            <a:effectLst/>
            <a:latin typeface="+mn-lt"/>
            <a:ea typeface="+mn-ea"/>
            <a:cs typeface="+mn-cs"/>
          </a:endParaRPr>
        </a:p>
        <a:p>
          <a:r>
            <a:rPr lang="en-US" sz="1100" b="1" i="0" u="none" strike="noStrike">
              <a:solidFill>
                <a:schemeClr val="accent6">
                  <a:lumMod val="60000"/>
                  <a:lumOff val="40000"/>
                </a:schemeClr>
              </a:solidFill>
              <a:effectLst/>
              <a:latin typeface="+mn-lt"/>
              <a:ea typeface="+mn-ea"/>
              <a:cs typeface="+mn-cs"/>
            </a:rPr>
            <a:t>6. UDGÅEDE KODER: DB07-koder der ophører ved overgangen til DB25</a:t>
          </a:r>
          <a:r>
            <a:rPr lang="en-US" b="1">
              <a:solidFill>
                <a:schemeClr val="accent6">
                  <a:lumMod val="60000"/>
                  <a:lumOff val="40000"/>
                </a:schemeClr>
              </a:solidFill>
            </a:rPr>
            <a:t> </a:t>
          </a:r>
        </a:p>
        <a:p>
          <a:endParaRPr lang="en-US" b="1"/>
        </a:p>
        <a:p>
          <a:r>
            <a:rPr lang="en-US" sz="1100" b="1" i="0" u="none" strike="noStrike">
              <a:solidFill>
                <a:srgbClr val="7030A0"/>
              </a:solidFill>
              <a:effectLst/>
              <a:latin typeface="+mn-lt"/>
              <a:ea typeface="+mn-ea"/>
              <a:cs typeface="+mn-cs"/>
            </a:rPr>
            <a:t>7. INGEN ÆNDRINGER: DB07-koder der fortsætter uændret i DB25</a:t>
          </a:r>
          <a:r>
            <a:rPr lang="en-US" b="1">
              <a:solidFill>
                <a:srgbClr val="7030A0"/>
              </a:solidFill>
            </a:rPr>
            <a:t> </a:t>
          </a:r>
        </a:p>
        <a:p>
          <a:r>
            <a:rPr lang="en-US" sz="1100" b="1" i="0" u="none" strike="noStrike">
              <a:solidFill>
                <a:srgbClr val="7030A0"/>
              </a:solidFill>
              <a:effectLst/>
              <a:latin typeface="+mn-lt"/>
              <a:ea typeface="+mn-ea"/>
              <a:cs typeface="+mn-cs"/>
            </a:rPr>
            <a:t>7B. DB25 SAMME KODE: DB25-koder der fortsætter fra DB07 men ændrer indhold</a:t>
          </a:r>
          <a:r>
            <a:rPr lang="en-US" b="1">
              <a:solidFill>
                <a:srgbClr val="7030A0"/>
              </a:solidFill>
            </a:rPr>
            <a:t> + deres relationer til DB07</a:t>
          </a:r>
        </a:p>
        <a:p>
          <a:r>
            <a:rPr lang="en-US" sz="1100" b="1" i="0" u="none" strike="noStrike">
              <a:solidFill>
                <a:srgbClr val="7030A0"/>
              </a:solidFill>
              <a:effectLst/>
              <a:latin typeface="+mn-lt"/>
              <a:ea typeface="+mn-ea"/>
              <a:cs typeface="+mn-cs"/>
            </a:rPr>
            <a:t>7C. DB07 SAMME KODE: DB07-koder der fortsætter i DB25 men ændrer indhold</a:t>
          </a:r>
          <a:r>
            <a:rPr lang="en-US" b="1">
              <a:solidFill>
                <a:srgbClr val="7030A0"/>
              </a:solidFill>
            </a:rPr>
            <a:t> + deres relationer til DB25</a:t>
          </a:r>
        </a:p>
        <a:p>
          <a:endParaRPr lang="en-US" b="1">
            <a:solidFill>
              <a:srgbClr val="7030A0"/>
            </a:solidFill>
          </a:endParaRPr>
        </a:p>
        <a:p>
          <a:r>
            <a:rPr lang="en-US" sz="1100" b="1" i="0" u="none" strike="noStrike">
              <a:solidFill>
                <a:srgbClr val="C00000"/>
              </a:solidFill>
              <a:effectLst/>
              <a:latin typeface="+mn-lt"/>
              <a:ea typeface="+mn-ea"/>
              <a:cs typeface="+mn-cs"/>
            </a:rPr>
            <a:t>8. SPLIT BRANCHER: Alle DB07-koder hvis indhold er opdelt i flere DB25-koder</a:t>
          </a:r>
          <a:r>
            <a:rPr lang="en-US" b="1">
              <a:solidFill>
                <a:srgbClr val="C00000"/>
              </a:solidFill>
            </a:rPr>
            <a:t> </a:t>
          </a:r>
          <a:r>
            <a:rPr lang="en-US" sz="1100" b="1" i="0" u="none" strike="noStrike">
              <a:solidFill>
                <a:srgbClr val="C00000"/>
              </a:solidFill>
              <a:effectLst/>
              <a:latin typeface="+mn-lt"/>
              <a:ea typeface="+mn-ea"/>
              <a:cs typeface="+mn-cs"/>
            </a:rPr>
            <a:t> </a:t>
          </a:r>
        </a:p>
        <a:p>
          <a:endParaRPr lang="en-US" sz="1100" b="1" i="0" u="none" strike="noStrike">
            <a:solidFill>
              <a:schemeClr val="dk1"/>
            </a:solidFill>
            <a:effectLst/>
            <a:latin typeface="+mn-lt"/>
            <a:ea typeface="+mn-ea"/>
            <a:cs typeface="+mn-cs"/>
          </a:endParaRPr>
        </a:p>
        <a:p>
          <a:r>
            <a:rPr lang="en-US" sz="1100" b="1" i="0" u="none" strike="noStrike">
              <a:solidFill>
                <a:srgbClr val="FF6699"/>
              </a:solidFill>
              <a:effectLst/>
              <a:latin typeface="+mn-lt"/>
              <a:ea typeface="+mn-ea"/>
              <a:cs typeface="+mn-cs"/>
            </a:rPr>
            <a:t>9. SAMMENLAGTE BRANCHER: Alle DB07-koder hvis indhold er lagt sammen med mindst én anden DB07-kode i DB25</a:t>
          </a:r>
          <a:r>
            <a:rPr lang="en-US" b="1">
              <a:solidFill>
                <a:srgbClr val="FF6699"/>
              </a:solidFill>
            </a:rPr>
            <a:t> </a:t>
          </a:r>
        </a:p>
        <a:p>
          <a:endParaRPr lang="en-US" sz="1100" b="1">
            <a:solidFill>
              <a:srgbClr val="FF6699"/>
            </a:solidFill>
          </a:endParaRPr>
        </a:p>
        <a:p>
          <a:r>
            <a:rPr lang="en-US" sz="1100" b="1">
              <a:solidFill>
                <a:srgbClr val="002060"/>
              </a:solidFill>
              <a:effectLst/>
              <a:latin typeface="+mn-lt"/>
              <a:ea typeface="+mn-ea"/>
              <a:cs typeface="+mn-cs"/>
            </a:rPr>
            <a:t>10. 1-1 RELATIONER: Alle relationer i DB07, der har én relation til DB25 og kan direkte konverteres</a:t>
          </a:r>
        </a:p>
        <a:p>
          <a:endParaRPr lang="en-US">
            <a:solidFill>
              <a:srgbClr val="002060"/>
            </a:solidFill>
            <a:effectLst/>
          </a:endParaRPr>
        </a:p>
        <a:p>
          <a:r>
            <a:rPr lang="en-US" sz="1100" b="1">
              <a:solidFill>
                <a:schemeClr val="dk1"/>
              </a:solidFill>
              <a:effectLst/>
              <a:latin typeface="+mn-lt"/>
              <a:ea typeface="+mn-ea"/>
              <a:cs typeface="+mn-cs"/>
            </a:rPr>
            <a:t>DB07-DB25: Korrespondancetabel mellem DB07 og DB25</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DB25-DB07: Korrespondancetabel mellem DB25 og DB07</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Opgørelsesmetoder: Beskrivelse af hvordan ovenstående ark med opgørelser</a:t>
          </a:r>
          <a:r>
            <a:rPr lang="en-US" sz="1100" b="1" baseline="0">
              <a:solidFill>
                <a:schemeClr val="dk1"/>
              </a:solidFill>
              <a:effectLst/>
              <a:latin typeface="+mn-lt"/>
              <a:ea typeface="+mn-ea"/>
              <a:cs typeface="+mn-cs"/>
            </a:rPr>
            <a:t> er opgjort</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Ændret indhold: Oversigt over koder</a:t>
          </a:r>
          <a:r>
            <a:rPr lang="en-US" sz="1100" b="1" baseline="0">
              <a:solidFill>
                <a:schemeClr val="dk1"/>
              </a:solidFill>
              <a:effectLst/>
              <a:latin typeface="+mn-lt"/>
              <a:ea typeface="+mn-ea"/>
              <a:cs typeface="+mn-cs"/>
            </a:rPr>
            <a:t> i DB07, der genbruges i DB25, men skifter indhold</a:t>
          </a:r>
          <a:endParaRPr lang="en-US" b="1">
            <a:effectLst/>
          </a:endParaRPr>
        </a:p>
        <a:p>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523875</xdr:colOff>
      <xdr:row>25</xdr:row>
      <xdr:rowOff>73817</xdr:rowOff>
    </xdr:from>
    <xdr:to>
      <xdr:col>5</xdr:col>
      <xdr:colOff>0</xdr:colOff>
      <xdr:row>30</xdr:row>
      <xdr:rowOff>104775</xdr:rowOff>
    </xdr:to>
    <xdr:sp macro="" textlink="">
      <xdr:nvSpPr>
        <xdr:cNvPr id="2" name="Tekstfelt 1"/>
        <xdr:cNvSpPr txBox="1"/>
      </xdr:nvSpPr>
      <xdr:spPr>
        <a:xfrm>
          <a:off x="523875" y="5407817"/>
          <a:ext cx="14754225" cy="9834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b="1" i="0" u="none" strike="noStrike">
              <a:solidFill>
                <a:schemeClr val="dk1"/>
              </a:solidFill>
              <a:effectLst/>
              <a:latin typeface="+mn-lt"/>
              <a:ea typeface="+mn-ea"/>
              <a:cs typeface="+mn-cs"/>
            </a:rPr>
            <a:t>Bemærk:</a:t>
          </a:r>
          <a:r>
            <a:rPr lang="da-DK" sz="1200"/>
            <a:t> </a:t>
          </a:r>
        </a:p>
        <a:p>
          <a:r>
            <a:rPr lang="da-DK" sz="1100" b="0" i="0">
              <a:solidFill>
                <a:schemeClr val="dk1"/>
              </a:solidFill>
              <a:effectLst/>
              <a:latin typeface="+mn-lt"/>
              <a:ea typeface="+mn-ea"/>
              <a:cs typeface="+mn-cs"/>
            </a:rPr>
            <a:t>*</a:t>
          </a:r>
          <a:r>
            <a:rPr lang="da-DK" sz="1100" b="0" i="0" baseline="0">
              <a:solidFill>
                <a:schemeClr val="dk1"/>
              </a:solidFill>
              <a:effectLst/>
              <a:latin typeface="+mn-lt"/>
              <a:ea typeface="+mn-ea"/>
              <a:cs typeface="+mn-cs"/>
            </a:rPr>
            <a:t>       </a:t>
          </a:r>
          <a:r>
            <a:rPr lang="da-DK" sz="1100" b="0" i="0">
              <a:solidFill>
                <a:schemeClr val="dk1"/>
              </a:solidFill>
              <a:effectLst/>
              <a:latin typeface="+mn-lt"/>
              <a:ea typeface="+mn-ea"/>
              <a:cs typeface="+mn-cs"/>
            </a:rPr>
            <a:t>Hovedafdeling F reorganiseres og 41.10 flyttes fra Bygge og Anlæg til gl. hovedafdeling L (Fast</a:t>
          </a:r>
          <a:r>
            <a:rPr lang="da-DK" sz="1100" b="0" i="0" baseline="0">
              <a:solidFill>
                <a:schemeClr val="dk1"/>
              </a:solidFill>
              <a:effectLst/>
              <a:latin typeface="+mn-lt"/>
              <a:ea typeface="+mn-ea"/>
              <a:cs typeface="+mn-cs"/>
            </a:rPr>
            <a:t> </a:t>
          </a:r>
          <a:r>
            <a:rPr lang="da-DK" sz="1100" b="0" i="0">
              <a:solidFill>
                <a:schemeClr val="dk1"/>
              </a:solidFill>
              <a:effectLst/>
              <a:latin typeface="+mn-lt"/>
              <a:ea typeface="+mn-ea"/>
              <a:cs typeface="+mn-cs"/>
            </a:rPr>
            <a:t>ejendom), nu M.</a:t>
          </a:r>
          <a:r>
            <a:rPr lang="da-DK" sz="1100">
              <a:solidFill>
                <a:schemeClr val="dk1"/>
              </a:solidFill>
              <a:effectLst/>
              <a:latin typeface="+mn-lt"/>
              <a:ea typeface="+mn-ea"/>
              <a:cs typeface="+mn-cs"/>
            </a:rPr>
            <a:t> </a:t>
          </a:r>
          <a:endParaRPr lang="en-US" sz="1100">
            <a:effectLst/>
          </a:endParaRPr>
        </a:p>
        <a:p>
          <a:r>
            <a:rPr lang="da-DK" sz="1100" b="0" i="0">
              <a:solidFill>
                <a:schemeClr val="dk1"/>
              </a:solidFill>
              <a:effectLst/>
              <a:latin typeface="+mn-lt"/>
              <a:ea typeface="+mn-ea"/>
              <a:cs typeface="+mn-cs"/>
            </a:rPr>
            <a:t>**     Hovedafdeling G reorganiseres - Hovedgruppe 45 opløses, og fordeles efter aktivitet, agenturhandel, engroshandel, detailhandel og reparation. Reperation skifter hovedafdeling, fra G til T (DB25).</a:t>
          </a:r>
          <a:r>
            <a:rPr lang="da-DK" sz="1100">
              <a:solidFill>
                <a:schemeClr val="dk1"/>
              </a:solidFill>
              <a:effectLst/>
              <a:latin typeface="+mn-lt"/>
              <a:ea typeface="+mn-ea"/>
              <a:cs typeface="+mn-cs"/>
            </a:rPr>
            <a:t> </a:t>
          </a:r>
          <a:endParaRPr lang="en-US" sz="1200">
            <a:effectLst/>
          </a:endParaRPr>
        </a:p>
        <a:p>
          <a:r>
            <a:rPr lang="da-DK" sz="1100" b="0" i="0">
              <a:solidFill>
                <a:schemeClr val="dk1"/>
              </a:solidFill>
              <a:effectLst/>
              <a:latin typeface="+mn-lt"/>
              <a:ea typeface="+mn-ea"/>
              <a:cs typeface="+mn-cs"/>
            </a:rPr>
            <a:t>***   Hovedafdeling J (DB 2007) er blevet opdelt i to, i DB 2025 (J, K), og indhold fra gl. J flytter til ny K. Denne opdeling medfører, at alle efterfølgende afdelingers bogstaver rykker én plads.</a:t>
          </a:r>
          <a:r>
            <a:rPr lang="da-DK" sz="1100">
              <a:solidFill>
                <a:schemeClr val="dk1"/>
              </a:solidFill>
              <a:effectLst/>
              <a:latin typeface="+mn-lt"/>
              <a:ea typeface="+mn-ea"/>
              <a:cs typeface="+mn-cs"/>
            </a:rPr>
            <a:t> </a:t>
          </a:r>
        </a:p>
        <a:p>
          <a:r>
            <a:rPr lang="da-DK" sz="1100" b="0" i="0">
              <a:solidFill>
                <a:schemeClr val="dk1"/>
              </a:solidFill>
              <a:effectLst/>
              <a:latin typeface="+mn-lt"/>
              <a:ea typeface="+mn-ea"/>
              <a:cs typeface="+mn-cs"/>
            </a:rPr>
            <a:t>**** Hovedafdeling S - mindre reorganisering af de kulturelle brancher</a:t>
          </a:r>
          <a:r>
            <a:rPr lang="da-DK" sz="1100">
              <a:solidFill>
                <a:schemeClr val="dk1"/>
              </a:solidFill>
              <a:effectLst/>
              <a:latin typeface="+mn-lt"/>
              <a:ea typeface="+mn-ea"/>
              <a:cs typeface="+mn-cs"/>
            </a:rPr>
            <a:t> </a:t>
          </a:r>
          <a:r>
            <a:rPr lang="da-DK" sz="1100" b="0" i="0">
              <a:solidFill>
                <a:schemeClr val="dk1"/>
              </a:solidFill>
              <a:effectLst/>
              <a:latin typeface="+mn-lt"/>
              <a:ea typeface="+mn-ea"/>
              <a:cs typeface="+mn-cs"/>
            </a:rPr>
            <a:t> </a:t>
          </a:r>
          <a:endParaRPr lang="da-DK"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38100</xdr:colOff>
      <xdr:row>1</xdr:row>
      <xdr:rowOff>57150</xdr:rowOff>
    </xdr:from>
    <xdr:to>
      <xdr:col>8</xdr:col>
      <xdr:colOff>459582</xdr:colOff>
      <xdr:row>13</xdr:row>
      <xdr:rowOff>81227</xdr:rowOff>
    </xdr:to>
    <xdr:sp macro="" textlink="">
      <xdr:nvSpPr>
        <xdr:cNvPr id="2" name="Tekstfelt 1"/>
        <xdr:cNvSpPr txBox="1"/>
      </xdr:nvSpPr>
      <xdr:spPr>
        <a:xfrm>
          <a:off x="12973050" y="247650"/>
          <a:ext cx="1640682" cy="2310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Denne tabel viser</a:t>
          </a:r>
          <a:r>
            <a:rPr lang="da-DK" sz="1100" baseline="0"/>
            <a:t> alle  DB25-koder, der fortsætter med at eksistere fra DB07, men  skifter indhold.</a:t>
          </a:r>
        </a:p>
        <a:p>
          <a:endParaRPr lang="da-DK" sz="1100" baseline="0"/>
        </a:p>
        <a:p>
          <a:r>
            <a:rPr lang="da-DK" sz="1100" baseline="0"/>
            <a:t>Disse har derfor ikke en 1-1 relation.</a:t>
          </a:r>
        </a:p>
        <a:p>
          <a:endParaRPr lang="da-DK" sz="1100" baseline="0"/>
        </a:p>
        <a:p>
          <a:r>
            <a:rPr lang="da-DK" sz="1100" baseline="0"/>
            <a:t>Der er tale om 23 unikke koder.</a:t>
          </a:r>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47625</xdr:colOff>
      <xdr:row>1</xdr:row>
      <xdr:rowOff>47625</xdr:rowOff>
    </xdr:from>
    <xdr:to>
      <xdr:col>8</xdr:col>
      <xdr:colOff>469107</xdr:colOff>
      <xdr:row>13</xdr:row>
      <xdr:rowOff>71702</xdr:rowOff>
    </xdr:to>
    <xdr:sp macro="" textlink="">
      <xdr:nvSpPr>
        <xdr:cNvPr id="2" name="Tekstfelt 1"/>
        <xdr:cNvSpPr txBox="1"/>
      </xdr:nvSpPr>
      <xdr:spPr>
        <a:xfrm>
          <a:off x="12230100" y="238125"/>
          <a:ext cx="1640682" cy="2310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Denne tabel viser</a:t>
          </a:r>
          <a:r>
            <a:rPr lang="da-DK" sz="1100" baseline="0"/>
            <a:t> alle  DB07-koder, der fortsætter med at eksistere i DB25, men  skifter indhold.</a:t>
          </a:r>
        </a:p>
        <a:p>
          <a:endParaRPr lang="da-DK" sz="1100" baseline="0"/>
        </a:p>
        <a:p>
          <a:r>
            <a:rPr lang="da-DK" sz="1100" baseline="0"/>
            <a:t>Disse har derfor ikke en 1-1 relation.</a:t>
          </a:r>
        </a:p>
        <a:p>
          <a:endParaRPr lang="da-DK" sz="1100" baseline="0"/>
        </a:p>
        <a:p>
          <a:r>
            <a:rPr lang="da-DK" sz="1100" baseline="0"/>
            <a:t>Der er tale om 23 unikke koder.</a:t>
          </a:r>
          <a:endParaRPr lang="da-DK" sz="1100"/>
        </a:p>
      </xdr:txBody>
    </xdr:sp>
    <xdr:clientData/>
  </xdr:twoCellAnchor>
</xdr:wsDr>
</file>

<file path=xl/tables/table1.xml><?xml version="1.0" encoding="utf-8"?>
<table xmlns="http://schemas.openxmlformats.org/spreadsheetml/2006/main" id="12" name="Tabel13" displayName="Tabel13" ref="B3:I8" totalsRowShown="0">
  <autoFilter ref="B3:I8"/>
  <tableColumns count="8">
    <tableColumn id="1" name="Niveau EU"/>
    <tableColumn id="2" name="Niveau DK"/>
    <tableColumn id="3" name="DB03" dataDxfId="146"/>
    <tableColumn id="4" name="DB07 v1" dataDxfId="145"/>
    <tableColumn id="5" name="DB07 v2" dataDxfId="144"/>
    <tableColumn id="6" name="DB07 v3" dataDxfId="143"/>
    <tableColumn id="7" name="DB25" dataDxfId="142"/>
    <tableColumn id="8" name="Ændring DB07 v3 - DB25" dataDxfId="141"/>
  </tableColumns>
  <tableStyleInfo name="TableStyleLight9" showFirstColumn="0" showLastColumn="0" showRowStripes="1" showColumnStripes="0"/>
</table>
</file>

<file path=xl/tables/table10.xml><?xml version="1.0" encoding="utf-8"?>
<table xmlns="http://schemas.openxmlformats.org/spreadsheetml/2006/main" id="8" name="Tabel8" displayName="Tabel8" ref="A1:D39" totalsRowShown="0" dataDxfId="104">
  <autoFilter ref="A1:D39"/>
  <sortState ref="A2:D41">
    <sortCondition ref="A1:A41"/>
  </sortState>
  <tableColumns count="4">
    <tableColumn id="1" name="DB25" dataDxfId="103"/>
    <tableColumn id="2" name="DB25_titel" dataDxfId="102">
      <calculatedColumnFormula>VLOOKUP(Tabel8[[#This Row],[DB25]],'3. DB25 Alle koder'!B:C,2,FALSE)</calculatedColumnFormula>
    </tableColumn>
    <tableColumn id="3" name="DB07" dataDxfId="101"/>
    <tableColumn id="4" name="DB07_titel" dataDxfId="100"/>
  </tableColumns>
  <tableStyleInfo name="TableStyleLight9" showFirstColumn="0" showLastColumn="0" showRowStripes="1" showColumnStripes="0"/>
</table>
</file>

<file path=xl/tables/table11.xml><?xml version="1.0" encoding="utf-8"?>
<table xmlns="http://schemas.openxmlformats.org/spreadsheetml/2006/main" id="7" name="Tabel7" displayName="Tabel7" ref="A1:D49" totalsRowShown="0" headerRowDxfId="99" dataDxfId="98">
  <autoFilter ref="A1:D49"/>
  <sortState ref="A2:D50">
    <sortCondition ref="A1:A50"/>
  </sortState>
  <tableColumns count="4">
    <tableColumn id="1" name="DB07"/>
    <tableColumn id="2" name="DB07_titel"/>
    <tableColumn id="3" name="DB25"/>
    <tableColumn id="4" name="DB25_titel" dataDxfId="97">
      <calculatedColumnFormula>VLOOKUP(Tabel7[[#This Row],[DB25]],'3. DB25 Alle koder'!B:C,2,FALSE)</calculatedColumnFormula>
    </tableColumn>
  </tableColumns>
  <tableStyleInfo name="TableStyleLight9" showFirstColumn="0" showLastColumn="0" showRowStripes="1" showColumnStripes="0"/>
</table>
</file>

<file path=xl/tables/table12.xml><?xml version="1.0" encoding="utf-8"?>
<table xmlns="http://schemas.openxmlformats.org/spreadsheetml/2006/main" id="5" name="Tabel5" displayName="Tabel5" ref="A1:F580" totalsRowShown="0" headerRowDxfId="96" dataDxfId="95">
  <autoFilter ref="A1:F580"/>
  <sortState ref="A2:M564">
    <sortCondition ref="A1:A564"/>
  </sortState>
  <tableColumns count="6">
    <tableColumn id="1" name="DB07" dataDxfId="94"/>
    <tableColumn id="2" name="DB07_titel" dataDxfId="93"/>
    <tableColumn id="3" name="DB25" dataDxfId="92"/>
    <tableColumn id="4" name="DB25_titel" dataDxfId="91">
      <calculatedColumnFormula>VLOOKUP(Tabel5[[#This Row],[DB25]],'3. DB25 Alle koder'!B:C,2,FALSE)</calculatedColumnFormula>
    </tableColumn>
    <tableColumn id="16" name="nytsplitv3v4" dataDxfId="90"/>
    <tableColumn id="14" name="nytsplitv4v5" dataDxfId="89"/>
  </tableColumns>
  <tableStyleInfo name="TableStyleLight9" showFirstColumn="0" showLastColumn="0" showRowStripes="1" showColumnStripes="0"/>
</table>
</file>

<file path=xl/tables/table13.xml><?xml version="1.0" encoding="utf-8"?>
<table xmlns="http://schemas.openxmlformats.org/spreadsheetml/2006/main" id="1" name="Tabel1" displayName="Tabel1" ref="A1:D168" totalsRowShown="0" headerRowDxfId="88" dataDxfId="86" headerRowBorderDxfId="87" tableBorderDxfId="85">
  <autoFilter ref="A1:D168"/>
  <sortState ref="A2:G55">
    <sortCondition ref="C1:C55"/>
  </sortState>
  <tableColumns count="4">
    <tableColumn id="1" name="DB07" dataDxfId="84"/>
    <tableColumn id="2" name="DB07_titel" dataDxfId="83"/>
    <tableColumn id="3" name="DB25"/>
    <tableColumn id="4" name="DB25_titel" dataDxfId="82">
      <calculatedColumnFormula>VLOOKUP(Tabel1[[#This Row],[DB25]],'3. DB25 Alle koder'!B:C,2,FALSE)</calculatedColumnFormula>
    </tableColumn>
  </tableColumns>
  <tableStyleInfo name="TableStyleLight9" showFirstColumn="0" showLastColumn="0" showRowStripes="1" showColumnStripes="0"/>
</table>
</file>

<file path=xl/tables/table2.xml><?xml version="1.0" encoding="utf-8"?>
<table xmlns="http://schemas.openxmlformats.org/spreadsheetml/2006/main" id="13" name="Tabel14" displayName="Tabel14" ref="K3:L27" totalsRowShown="0" headerRowDxfId="140" dataDxfId="139">
  <autoFilter ref="K3:L27"/>
  <tableColumns count="2">
    <tableColumn id="1" name="DB25 hovedafdelinger" dataDxfId="138"/>
    <tableColumn id="2" name="Antal brancher" dataDxfId="137"/>
  </tableColumns>
  <tableStyleInfo name="TableStyleLight9" showFirstColumn="0" showLastColumn="0" showRowStripes="1" showColumnStripes="0"/>
</table>
</file>

<file path=xl/tables/table3.xml><?xml version="1.0" encoding="utf-8"?>
<table xmlns="http://schemas.openxmlformats.org/spreadsheetml/2006/main" id="14" name="Tabel15" displayName="Tabel15" ref="N3:O27" totalsRowShown="0" headerRowDxfId="136" dataDxfId="135">
  <autoFilter ref="N3:O27"/>
  <tableColumns count="2">
    <tableColumn id="1" name="DB07 hovedafdelinger" dataDxfId="134"/>
    <tableColumn id="2" name="Antal Brancher" dataDxfId="133"/>
  </tableColumns>
  <tableStyleInfo name="TableStyleLight9" showFirstColumn="0" showLastColumn="0" showRowStripes="1" showColumnStripes="0"/>
</table>
</file>

<file path=xl/tables/table4.xml><?xml version="1.0" encoding="utf-8"?>
<table xmlns="http://schemas.openxmlformats.org/spreadsheetml/2006/main" id="11" name="Tabel12" displayName="Tabel12" ref="B3:E25" totalsRowShown="0" dataDxfId="132">
  <autoFilter ref="B3:E25"/>
  <tableColumns count="4">
    <tableColumn id="1" name="DB25" dataDxfId="131"/>
    <tableColumn id="2" name="DB25 hovedafdelinger" dataDxfId="130"/>
    <tableColumn id="3" name="DB07" dataDxfId="129"/>
    <tableColumn id="4" name="DB07 hovedafdelinger" dataDxfId="128"/>
  </tableColumns>
  <tableStyleInfo name="TableStyleLight9" showFirstColumn="0" showLastColumn="0" showRowStripes="1" showColumnStripes="0"/>
</table>
</file>

<file path=xl/tables/table5.xml><?xml version="1.0" encoding="utf-8"?>
<table xmlns="http://schemas.openxmlformats.org/spreadsheetml/2006/main" id="2" name="Tabel2" displayName="Tabel2" ref="A1:C1786" totalsRowShown="0" dataDxfId="127">
  <autoFilter ref="A1:C1786"/>
  <tableColumns count="3">
    <tableColumn id="3" name="Hovedafdeling" dataDxfId="126"/>
    <tableColumn id="4" name="DB25" dataDxfId="125"/>
    <tableColumn id="2" name="DB25_titel" dataDxfId="124"/>
  </tableColumns>
  <tableStyleInfo name="TableStyleLight9" showFirstColumn="0" showLastColumn="0" showRowStripes="1" showColumnStripes="0"/>
</table>
</file>

<file path=xl/tables/table6.xml><?xml version="1.0" encoding="utf-8"?>
<table xmlns="http://schemas.openxmlformats.org/spreadsheetml/2006/main" id="3" name="Tabel3" displayName="Tabel3" ref="A1:C1733" totalsRowShown="0" dataDxfId="123">
  <autoFilter ref="A1:C1733"/>
  <tableColumns count="3">
    <tableColumn id="1" name="Hovedafdeling" dataDxfId="122"/>
    <tableColumn id="8" name="DB07" dataDxfId="121"/>
    <tableColumn id="3" name="DB07_titel" dataDxfId="120"/>
  </tableColumns>
  <tableStyleInfo name="TableStyleLight9" showFirstColumn="0" showLastColumn="0" showRowStripes="1" showColumnStripes="0"/>
</table>
</file>

<file path=xl/tables/table7.xml><?xml version="1.0" encoding="utf-8"?>
<table xmlns="http://schemas.openxmlformats.org/spreadsheetml/2006/main" id="10" name="Tabel11" displayName="Tabel11" ref="A1:C196" totalsRowShown="0" dataDxfId="119">
  <autoFilter ref="A1:C196"/>
  <tableColumns count="3">
    <tableColumn id="4" name="DB25" dataDxfId="118"/>
    <tableColumn id="2" name="DB25_titel" dataDxfId="117">
      <calculatedColumnFormula>VLOOKUP(Tabel11[[#This Row],[DB25]],'3. DB25 Alle koder'!B:C,2,FALSE)</calculatedColumnFormula>
    </tableColumn>
    <tableColumn id="3" name="Relation til DB07" dataDxfId="116"/>
  </tableColumns>
  <tableStyleInfo name="TableStyleLight9" showFirstColumn="0" showLastColumn="0" showRowStripes="1" showColumnStripes="0"/>
</table>
</file>

<file path=xl/tables/table8.xml><?xml version="1.0" encoding="utf-8"?>
<table xmlns="http://schemas.openxmlformats.org/spreadsheetml/2006/main" id="4" name="Tabel4" displayName="Tabel4" ref="A1:C194" totalsRowShown="0" dataDxfId="115">
  <autoFilter ref="A1:C194"/>
  <tableColumns count="3">
    <tableColumn id="2" name="DB07" dataDxfId="114"/>
    <tableColumn id="3" name="DB07_titel" dataDxfId="113"/>
    <tableColumn id="4" name="Relation til DB25" dataDxfId="112"/>
  </tableColumns>
  <tableStyleInfo name="TableStyleLight9" showFirstColumn="0" showLastColumn="0" showRowStripes="1" showColumnStripes="0"/>
</table>
</file>

<file path=xl/tables/table9.xml><?xml version="1.0" encoding="utf-8"?>
<table xmlns="http://schemas.openxmlformats.org/spreadsheetml/2006/main" id="9" name="Tabel9" displayName="Tabel9" ref="A1:E351" totalsRowShown="0" headerRowDxfId="111" dataDxfId="110">
  <autoFilter ref="A1:E351"/>
  <tableColumns count="5">
    <tableColumn id="1" name="DB07" dataDxfId="109"/>
    <tableColumn id="2" name="DB07_titel" dataDxfId="108"/>
    <tableColumn id="3" name="DB25" dataDxfId="107"/>
    <tableColumn id="4" name="DB25_titel" dataDxfId="106">
      <calculatedColumnFormula>VLOOKUP(Tabel9[[#This Row],[DB25]],'3. DB25 Alle koder'!B:C,2,FALSE)</calculatedColumnFormula>
    </tableColumn>
    <tableColumn id="6" name="Ændret_navn" dataDxfId="105">
      <calculatedColumnFormula>IF(B2=D2,0,1)</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B1:W53"/>
  <sheetViews>
    <sheetView tabSelected="1" zoomScale="90" zoomScaleNormal="90" workbookViewId="0"/>
  </sheetViews>
  <sheetFormatPr defaultColWidth="9.140625" defaultRowHeight="15" x14ac:dyDescent="0.25"/>
  <cols>
    <col min="1" max="1" width="5" style="1" customWidth="1"/>
    <col min="2" max="3" width="9.28515625" style="1" customWidth="1"/>
    <col min="4" max="4" width="9.28515625" style="6" customWidth="1"/>
    <col min="5" max="7" width="9.28515625" style="21" customWidth="1"/>
    <col min="8" max="8" width="9.28515625" style="1" customWidth="1"/>
    <col min="9" max="12" width="9.140625" style="1"/>
    <col min="13" max="13" width="27.85546875" style="1" bestFit="1" customWidth="1"/>
    <col min="14" max="14" width="83" style="1" bestFit="1" customWidth="1"/>
    <col min="15" max="15" width="63.140625" style="1" bestFit="1" customWidth="1"/>
    <col min="16" max="18" width="9.140625" style="1"/>
    <col min="19" max="22" width="9" style="1" customWidth="1"/>
    <col min="23" max="16384" width="9.140625" style="1"/>
  </cols>
  <sheetData>
    <row r="1" spans="2:23" ht="15.75" x14ac:dyDescent="0.25">
      <c r="B1" s="7" t="s">
        <v>4</v>
      </c>
    </row>
    <row r="3" spans="2:23" ht="15.75" x14ac:dyDescent="0.25">
      <c r="B3" s="5"/>
    </row>
    <row r="4" spans="2:23" s="6" customFormat="1" x14ac:dyDescent="0.25">
      <c r="E4" s="21"/>
      <c r="F4" s="21"/>
      <c r="G4" s="21"/>
      <c r="O4" s="118"/>
    </row>
    <row r="5" spans="2:23" s="6" customFormat="1" x14ac:dyDescent="0.25">
      <c r="E5" s="21"/>
      <c r="F5" s="21"/>
      <c r="G5" s="21"/>
    </row>
    <row r="6" spans="2:23" s="6" customFormat="1" x14ac:dyDescent="0.25">
      <c r="E6" s="21"/>
      <c r="F6" s="21"/>
      <c r="G6" s="21"/>
    </row>
    <row r="7" spans="2:23" s="6" customFormat="1" x14ac:dyDescent="0.25">
      <c r="E7" s="21"/>
      <c r="F7" s="21"/>
      <c r="G7" s="21"/>
    </row>
    <row r="9" spans="2:23" x14ac:dyDescent="0.25">
      <c r="O9" s="46"/>
    </row>
    <row r="13" spans="2:23" ht="15.75" x14ac:dyDescent="0.25">
      <c r="B13" s="5"/>
    </row>
    <row r="14" spans="2:23" x14ac:dyDescent="0.25">
      <c r="M14" s="6"/>
      <c r="N14" s="21"/>
      <c r="O14" s="21"/>
      <c r="W14" s="21"/>
    </row>
    <row r="15" spans="2:23" ht="15.75" x14ac:dyDescent="0.25">
      <c r="B15" s="16"/>
      <c r="C15" s="14"/>
      <c r="W15" s="21"/>
    </row>
    <row r="16" spans="2:23" x14ac:dyDescent="0.25">
      <c r="B16" s="2"/>
      <c r="C16" s="2"/>
      <c r="W16" s="21"/>
    </row>
    <row r="17" spans="2:23" ht="15.75" x14ac:dyDescent="0.25">
      <c r="B17" s="31"/>
      <c r="C17" s="2"/>
      <c r="M17" s="5" t="s">
        <v>3810</v>
      </c>
      <c r="O17" s="6"/>
      <c r="W17" s="21"/>
    </row>
    <row r="18" spans="2:23" ht="15.75" x14ac:dyDescent="0.25">
      <c r="B18" s="4"/>
      <c r="C18" s="2"/>
      <c r="M18" s="44"/>
      <c r="N18" s="45"/>
      <c r="O18" s="6"/>
      <c r="W18" s="21"/>
    </row>
    <row r="19" spans="2:23" x14ac:dyDescent="0.25">
      <c r="B19" s="12"/>
      <c r="C19" s="2"/>
      <c r="M19" s="18" t="s">
        <v>3513</v>
      </c>
      <c r="N19" s="51" t="s">
        <v>3382</v>
      </c>
      <c r="W19" s="21"/>
    </row>
    <row r="20" spans="2:23" ht="15" customHeight="1" x14ac:dyDescent="0.25">
      <c r="B20" s="12"/>
      <c r="C20" s="2"/>
      <c r="M20" s="22" t="s">
        <v>3514</v>
      </c>
      <c r="N20" s="51"/>
      <c r="O20" s="24"/>
      <c r="W20" s="21"/>
    </row>
    <row r="21" spans="2:23" x14ac:dyDescent="0.25">
      <c r="B21" s="13"/>
      <c r="C21" s="2"/>
      <c r="M21" s="17"/>
      <c r="O21" s="6"/>
      <c r="W21" s="21"/>
    </row>
    <row r="22" spans="2:23" x14ac:dyDescent="0.25">
      <c r="B22" s="14"/>
      <c r="C22" s="2"/>
      <c r="M22" s="19" t="s">
        <v>3511</v>
      </c>
      <c r="N22" s="25" t="str">
        <f>IF(ISNA(VLOOKUP(N19,'4. DB07 Alle koder'!B:C,2,FALSE)),IF(ISNA(VLOOKUP(N20,'4. DB07 Alle koder'!B:C,2,FALSE)),"Kan ikke finde DB07 koden",VLOOKUP(N20,'4. DB07 Alle koder'!B:C,2,FALSE)),VLOOKUP(N19,'4. DB07 Alle koder'!B:C,2,FALSE))</f>
        <v>Fremstilling af vindmøller og dele hertil</v>
      </c>
      <c r="O22" s="6"/>
      <c r="W22" s="21"/>
    </row>
    <row r="23" spans="2:23" x14ac:dyDescent="0.25">
      <c r="B23" s="29"/>
      <c r="C23" s="2"/>
      <c r="M23" s="19" t="s">
        <v>3512</v>
      </c>
      <c r="N23" s="25" t="str">
        <f>IF(ISNA(VLOOKUP(N20,'3. DB25 Alle koder'!B:C,2,FALSE)),IF(ISNA(VLOOKUP(N19,'3. DB25 Alle koder'!B:C,2,FALSE)),"Kan ikke finde DB25 koden",VLOOKUP(N19,'3. DB25 Alle koder'!B:C,2,FALSE)),VLOOKUP(N20,'3. DB25 Alle koder'!B:C,2,FALSE))</f>
        <v>Kan ikke finde DB25 koden</v>
      </c>
      <c r="O23" s="21"/>
      <c r="W23" s="21"/>
    </row>
    <row r="24" spans="2:23" x14ac:dyDescent="0.25">
      <c r="B24" s="14"/>
      <c r="C24" s="2"/>
      <c r="O24" s="6"/>
      <c r="W24" s="21"/>
    </row>
    <row r="25" spans="2:23" x14ac:dyDescent="0.25">
      <c r="B25" s="3"/>
      <c r="C25" s="2"/>
      <c r="M25" s="19" t="s">
        <v>3739</v>
      </c>
      <c r="N25" s="25" t="str">
        <f>IF(ISNA(VLOOKUP(N19,'6. UDGÅEDE KODER'!A:C,3,FALSE)),
   IF(ISNA(VLOOKUP(N19,'7. INGEN ÆNDRINGER'!A:D,3,FALSE)),
      IF(ISNA(VLOOKUP(N19,'7C. DB07 SAMME KODE'!A:B,1,FALSE)),
         IF(ISNA(VLOOKUP(N19,'10. 1-1 RELATIONER'!A:A,1,FALSE)),
            IF(N22=N23,
               "Koden er det samme i DB07 som i DB25",
               ""
            ),
            "Koden har en 1-1 relation til en DB25 kode"
         ),
         "OBS: Branchekoden har ændret indhold"
      ),
      "Koden er uændret siden DB07"
   ),
   CONCATENATE("Koden er udgået. Se DB25 kode ", VLOOKUP(N19,'6. UDGÅEDE KODER'!A:C,3,FALSE))
)</f>
        <v>Koden er udgået. Se DB25 kode 28.11.00, 33.12.00, 42.22.00</v>
      </c>
      <c r="O25" s="49"/>
      <c r="W25" s="21"/>
    </row>
    <row r="26" spans="2:23" x14ac:dyDescent="0.25">
      <c r="B26" s="14"/>
      <c r="C26" s="2"/>
      <c r="M26" s="23" t="s">
        <v>3740</v>
      </c>
      <c r="N26" s="25" t="str">
        <f>IF(ISNA(VLOOKUP(N20,'5. NYE KODER'!A:C,3,FALSE)),
   IF(ISNA(VLOOKUP(N20,'7. INGEN ÆNDRINGER'!A:D,3,FALSE)),
      IF(ISNA(VLOOKUP(N20,'7B. DB25 SAMME KODE'!A:D,1,FALSE)),
         IF(ISNA(VLOOKUP(N20,'10. 1-1 RELATIONER'!C:C,1,FALSE)),
            IF(N22=N23,
               "Koden er det samme i DB07 som i DB25",
               ""
            ),
            "Koden har en 1-1 relation til en DB25 kode"
         ),
         "OBS: Branchekoden har ændret indhold"
      ),
      "Koden er uændret siden DB07"
   ),
   CONCATENATE("Koden er ny i DB25, men har relation til DB07 kode ", VLOOKUP(N20,'5. NYE KODER'!A:C,3,FALSE))
)</f>
        <v/>
      </c>
      <c r="O26" s="48"/>
      <c r="W26" s="21"/>
    </row>
    <row r="27" spans="2:23" x14ac:dyDescent="0.25">
      <c r="B27" s="32"/>
      <c r="C27" s="2"/>
      <c r="M27" s="23" t="s">
        <v>4080</v>
      </c>
      <c r="N27" s="26">
        <f>IF(ISNA(VLOOKUP(N19,'DB07-DB25'!B:D,3,FALSE)),"",VLOOKUP(N19,'DB07-DB25'!B:D,3,FALSE))</f>
        <v>3</v>
      </c>
      <c r="O27" s="21"/>
      <c r="W27" s="21"/>
    </row>
    <row r="28" spans="2:23" x14ac:dyDescent="0.25">
      <c r="B28" s="14"/>
      <c r="C28" s="2"/>
      <c r="M28" s="23" t="s">
        <v>4081</v>
      </c>
      <c r="N28" s="26" t="str">
        <f>IF(ISNA(VLOOKUP(N20,'DB25-DB07'!B:D,3,FALSE)),"",VLOOKUP(N20,'DB25-DB07'!B:D,3,FALSE))</f>
        <v/>
      </c>
      <c r="W28" s="21"/>
    </row>
    <row r="29" spans="2:23" x14ac:dyDescent="0.25">
      <c r="B29" s="30"/>
      <c r="C29" s="2"/>
      <c r="M29" s="19" t="s">
        <v>3741</v>
      </c>
      <c r="N29" s="25" t="str">
        <f>IF(NOT(ISNA(VLOOKUP(N19,'8. SPLIT BRANCHER'!A:B,1,FALSE)) + ISNA(VLOOKUP(N19,'9. SAMMENLAGTE BRANCHER'!A:B,1,FALSE))),
    "Koden er både en del af en sammenlægning og en splitbranche. Se mere i ark 8 og 9",
    IF(ISNA(VLOOKUP(N19,'7. INGEN ÆNDRINGER'!A:B,1,FALSE)),
        IF(ISNA(VLOOKUP(N19,'8. SPLIT BRANCHER'!A:B,1,FALSE)),
            IF(ISNA(VLOOKUP(N19,'9. SAMMENLAGTE BRANCHER'!A:B,1,FALSE)),
                "",
                "Koden er en del af en sammenlagt branche. Se mere ved at klikke på feltet til højre -&gt;"),
            "Koden er en del af en splitbranche. Se mere ved at klikke på feltet til højre -&gt;"),
        "Koden er uændret siden DB07"))</f>
        <v>Koden er en del af en splitbranche. Se mere ved at klikke på feltet til højre -&gt;</v>
      </c>
      <c r="O29" s="28" t="str">
        <f>IFERROR(
    HYPERLINK("#'8. SPLIT BRANCHER'!" &amp; ADDRESS(MATCH(N19,'8. SPLIT BRANCHER'!A:A, 0), 1), "Klik her for at se relationen mellem DB07- og DB25-koderne i splittet"),
    IFERROR(
        HYPERLINK("#'9. SAMMENLAGTE BRANCHER'!" &amp; ADDRESS(MATCH(N19,'9. SAMMENLAGTE BRANCHER'!A:A, 0), 1), "Klik her for at se relationen mellem DB07- og DB25-koderne i sammenlægningen"),
        ""
    )
)</f>
        <v>Klik her for at se relationen mellem DB07- og DB25-koderne i splittet</v>
      </c>
      <c r="W29" s="21"/>
    </row>
    <row r="30" spans="2:23" s="20" customFormat="1" x14ac:dyDescent="0.25">
      <c r="B30" s="30"/>
      <c r="C30" s="2"/>
      <c r="M30" s="23" t="s">
        <v>3742</v>
      </c>
      <c r="N30" s="27" t="str">
        <f>IF(NOT(ISNA(VLOOKUP(N20,'8. SPLIT BRANCHER'!C:D,1,FALSE)) + ISNA(VLOOKUP(N20,'9. SAMMENLAGTE BRANCHER'!C:D,1,FALSE))),
    "Koden er både en del af en sammenlægning og en splitbranche. Se mere i ark 8 og 9",
    IF(ISNA(VLOOKUP(N20,'7. INGEN ÆNDRINGER'!C:D,1,FALSE)),
        IF(ISNA(VLOOKUP(N20,'8. SPLIT BRANCHER'!C:D,1,FALSE)),
            IF(ISNA(VLOOKUP(N20,'9. SAMMENLAGTE BRANCHER'!C:D,1,FALSE)),
                "",
                "Koden er en del af en sammenlagt branche. Se mere ved at klikke på feltet til højre -&gt;"),
            "Koden er en del af en splitbranche. Se mere ved at klikke på feltet til højre -&gt;"),
        "Koden er uændret siden DB07"))</f>
        <v/>
      </c>
      <c r="O30" s="28" t="str">
        <f>IFERROR(
    HYPERLINK("#'8. SPLIT BRANCHER'!" &amp; ADDRESS(MATCH(N20,'8. SPLIT BRANCHER'!C:C, 0), 3), "Klik her for at se relationen mellem DB07- og DB25-koderne i splittet"),
    IFERROR(
        HYPERLINK("#'9. SAMMENLAGTE BRANCHER'!" &amp; ADDRESS(MATCH(N20,'9. SAMMENLAGTE BRANCHER'!C:C, 0), 3), "Klik her for at se relationen mellem DB07- og DB25-koderne i sammenlægningen"),
        ""
    )
)</f>
        <v/>
      </c>
      <c r="W30" s="21"/>
    </row>
    <row r="31" spans="2:23" s="20" customFormat="1" x14ac:dyDescent="0.25">
      <c r="B31" s="30"/>
      <c r="C31" s="2"/>
      <c r="M31" s="22" t="s">
        <v>3743</v>
      </c>
      <c r="N31" s="25" t="str">
        <f>IF(ISNA(VLOOKUP(N19,'7C. DB07 SAMME KODE'!A:A,1,FALSE)),IF(ISNA(VLOOKUP(N20,'7B. DB25 SAMME KODE'!A:B,1,FALSE)),"","OBS: Branchekoden har ændret indhold, men koden er den samme. Se mere i ark 7B og 7C."),"OBS: Branchekoden har ændret indhold, men koden er den samme. Se mere i ark 7B og 7C.")</f>
        <v/>
      </c>
      <c r="O31" s="1"/>
    </row>
    <row r="32" spans="2:23" x14ac:dyDescent="0.25">
      <c r="B32" s="14"/>
      <c r="C32" s="2"/>
      <c r="T32" s="6"/>
      <c r="U32" s="21"/>
      <c r="V32" s="21"/>
      <c r="W32" s="21"/>
    </row>
    <row r="33" spans="2:15" x14ac:dyDescent="0.25">
      <c r="B33" s="33"/>
      <c r="C33" s="2"/>
      <c r="N33" s="47"/>
    </row>
    <row r="34" spans="2:15" x14ac:dyDescent="0.25">
      <c r="B34" s="14"/>
      <c r="C34" s="2"/>
    </row>
    <row r="35" spans="2:15" x14ac:dyDescent="0.25">
      <c r="B35" s="15"/>
      <c r="C35" s="2"/>
    </row>
    <row r="38" spans="2:15" x14ac:dyDescent="0.25">
      <c r="O38" s="20"/>
    </row>
    <row r="39" spans="2:15" x14ac:dyDescent="0.25">
      <c r="E39" s="20"/>
      <c r="F39" s="20"/>
      <c r="G39" s="20"/>
    </row>
    <row r="40" spans="2:15" s="20" customFormat="1" x14ac:dyDescent="0.25">
      <c r="E40" s="24"/>
      <c r="F40" s="24"/>
      <c r="G40" s="24"/>
      <c r="O40" s="1"/>
    </row>
    <row r="41" spans="2:15" x14ac:dyDescent="0.25">
      <c r="O41" s="20"/>
    </row>
    <row r="43" spans="2:15" s="20" customFormat="1" x14ac:dyDescent="0.25">
      <c r="E43" s="21"/>
      <c r="F43" s="21"/>
      <c r="G43" s="21"/>
      <c r="O43" s="1"/>
    </row>
    <row r="44" spans="2:15" x14ac:dyDescent="0.25">
      <c r="O44" s="20"/>
    </row>
    <row r="45" spans="2:15" x14ac:dyDescent="0.25">
      <c r="O45" s="20"/>
    </row>
    <row r="46" spans="2:15" s="20" customFormat="1" x14ac:dyDescent="0.25">
      <c r="E46" s="21"/>
      <c r="F46" s="21"/>
      <c r="G46" s="21"/>
    </row>
    <row r="47" spans="2:15" s="20" customFormat="1" x14ac:dyDescent="0.25">
      <c r="E47" s="21"/>
      <c r="F47" s="21"/>
      <c r="G47" s="21"/>
      <c r="O47" s="1"/>
    </row>
    <row r="48" spans="2:15" s="20" customFormat="1" x14ac:dyDescent="0.25">
      <c r="E48" s="21"/>
      <c r="F48" s="21"/>
      <c r="G48" s="21"/>
      <c r="O48" s="1"/>
    </row>
    <row r="49" spans="3:7" x14ac:dyDescent="0.25">
      <c r="E49" s="28"/>
      <c r="F49" s="28"/>
      <c r="G49" s="28"/>
    </row>
    <row r="50" spans="3:7" x14ac:dyDescent="0.25">
      <c r="E50" s="28"/>
      <c r="F50" s="28"/>
      <c r="G50" s="28"/>
    </row>
    <row r="53" spans="3:7" x14ac:dyDescent="0.25">
      <c r="C53" s="39" t="s">
        <v>3790</v>
      </c>
    </row>
  </sheetData>
  <conditionalFormatting sqref="N29:N31 N25:N26">
    <cfRule type="containsText" dxfId="81" priority="51" operator="containsText" text="lagt sammen">
      <formula>NOT(ISERROR(SEARCH("lagt sammen",N25)))</formula>
    </cfRule>
    <cfRule type="containsText" dxfId="80" priority="56" operator="containsText" text="udgået">
      <formula>NOT(ISERROR(SEARCH("udgået",N25)))</formula>
    </cfRule>
    <cfRule type="containsText" dxfId="79" priority="57" operator="containsText" text="uændret">
      <formula>NOT(ISERROR(SEARCH("uændret",N25)))</formula>
    </cfRule>
    <cfRule type="containsText" dxfId="78" priority="58" operator="containsText" text="split">
      <formula>NOT(ISERROR(SEARCH("split",N25)))</formula>
    </cfRule>
    <cfRule type="containsText" dxfId="77" priority="60" operator="containsText" text="OBS">
      <formula>NOT(ISERROR(SEARCH("OBS",N25)))</formula>
    </cfRule>
  </conditionalFormatting>
  <conditionalFormatting sqref="N29:N30 N25:N26">
    <cfRule type="containsText" dxfId="76" priority="49" operator="containsText" text="det samme">
      <formula>NOT(ISERROR(SEARCH("det samme",N25)))</formula>
    </cfRule>
    <cfRule type="containsText" dxfId="75" priority="59" operator="containsText" text="sammenl">
      <formula>NOT(ISERROR(SEARCH("sammenl",N25)))</formula>
    </cfRule>
  </conditionalFormatting>
  <conditionalFormatting sqref="N26">
    <cfRule type="containsText" dxfId="74" priority="44" operator="containsText" text="er ny">
      <formula>NOT(ISERROR(SEARCH("er ny",N26)))</formula>
    </cfRule>
  </conditionalFormatting>
  <conditionalFormatting sqref="N27:N28">
    <cfRule type="containsText" dxfId="73" priority="8" operator="containsText" text="lagt sammen">
      <formula>NOT(ISERROR(SEARCH("lagt sammen",N27)))</formula>
    </cfRule>
    <cfRule type="containsText" dxfId="72" priority="9" operator="containsText" text="udgået">
      <formula>NOT(ISERROR(SEARCH("udgået",N27)))</formula>
    </cfRule>
    <cfRule type="containsText" dxfId="71" priority="10" operator="containsText" text="uændret">
      <formula>NOT(ISERROR(SEARCH("uændret",N27)))</formula>
    </cfRule>
    <cfRule type="containsText" dxfId="70" priority="11" operator="containsText" text="split">
      <formula>NOT(ISERROR(SEARCH("split",N27)))</formula>
    </cfRule>
    <cfRule type="containsText" dxfId="69" priority="13" operator="containsText" text="OBS">
      <formula>NOT(ISERROR(SEARCH("OBS",N27)))</formula>
    </cfRule>
  </conditionalFormatting>
  <conditionalFormatting sqref="N27:N28">
    <cfRule type="containsText" dxfId="68" priority="7" operator="containsText" text="det samme">
      <formula>NOT(ISERROR(SEARCH("det samme",N27)))</formula>
    </cfRule>
    <cfRule type="containsText" dxfId="67" priority="12" operator="containsText" text="sammenl">
      <formula>NOT(ISERROR(SEARCH("sammenl",N27)))</formula>
    </cfRule>
  </conditionalFormatting>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tabColor rgb="FF7030A0"/>
  </sheetPr>
  <dimension ref="A1:D49"/>
  <sheetViews>
    <sheetView workbookViewId="0">
      <pane ySplit="1" topLeftCell="A2" activePane="bottomLeft" state="frozen"/>
      <selection pane="bottomLeft"/>
    </sheetView>
  </sheetViews>
  <sheetFormatPr defaultRowHeight="15" x14ac:dyDescent="0.25"/>
  <cols>
    <col min="1" max="1" width="9.85546875" style="96" customWidth="1"/>
    <col min="2" max="2" width="68.7109375" style="96" customWidth="1"/>
    <col min="3" max="3" width="9.85546875" style="96" customWidth="1"/>
    <col min="4" max="4" width="76" style="96" customWidth="1"/>
    <col min="5" max="16384" width="9.140625" style="96"/>
  </cols>
  <sheetData>
    <row r="1" spans="1:4" x14ac:dyDescent="0.25">
      <c r="A1" s="96" t="s">
        <v>3515</v>
      </c>
      <c r="B1" s="96" t="s">
        <v>3787</v>
      </c>
      <c r="C1" s="96" t="s">
        <v>3519</v>
      </c>
      <c r="D1" s="96" t="s">
        <v>3786</v>
      </c>
    </row>
    <row r="2" spans="1:4" x14ac:dyDescent="0.25">
      <c r="A2" t="s">
        <v>537</v>
      </c>
      <c r="B2" t="s">
        <v>2605</v>
      </c>
      <c r="C2" t="s">
        <v>539</v>
      </c>
      <c r="D2" s="53" t="str">
        <f>VLOOKUP(Tabel7[[#This Row],[DB25]],'3. DB25 Alle koder'!B:C,2,FALSE)</f>
        <v>Fremstilling af andre kemiske produkter i.a.n.</v>
      </c>
    </row>
    <row r="3" spans="1:4" x14ac:dyDescent="0.25">
      <c r="A3" t="s">
        <v>744</v>
      </c>
      <c r="B3" t="s">
        <v>2626</v>
      </c>
      <c r="C3" t="s">
        <v>737</v>
      </c>
      <c r="D3" s="53" t="str">
        <f>VLOOKUP(Tabel7[[#This Row],[DB25]],'3. DB25 Alle koder'!B:C,2,FALSE)</f>
        <v>Fremstilling af radiatorer, damp- og fyringskedler til centralvarmeanlæg</v>
      </c>
    </row>
    <row r="4" spans="1:4" x14ac:dyDescent="0.25">
      <c r="A4" t="s">
        <v>748</v>
      </c>
      <c r="B4" t="s">
        <v>742</v>
      </c>
      <c r="C4" t="s">
        <v>744</v>
      </c>
      <c r="D4" s="53" t="str">
        <f>VLOOKUP(Tabel7[[#This Row],[DB25]],'3. DB25 Alle koder'!B:C,2,FALSE)</f>
        <v>Fremstilling af våben og ammunition</v>
      </c>
    </row>
    <row r="5" spans="1:4" x14ac:dyDescent="0.25">
      <c r="A5" t="s">
        <v>764</v>
      </c>
      <c r="B5" t="s">
        <v>752</v>
      </c>
      <c r="C5" t="s">
        <v>753</v>
      </c>
      <c r="D5" s="53" t="str">
        <f>VLOOKUP(Tabel7[[#This Row],[DB25]],'3. DB25 Alle koder'!B:C,2,FALSE)</f>
        <v>Overfladebehandling af metal</v>
      </c>
    </row>
    <row r="6" spans="1:4" x14ac:dyDescent="0.25">
      <c r="A6" t="s">
        <v>764</v>
      </c>
      <c r="B6" t="s">
        <v>752</v>
      </c>
      <c r="C6" t="s">
        <v>756</v>
      </c>
      <c r="D6" s="53" t="str">
        <f>VLOOKUP(Tabel7[[#This Row],[DB25]],'3. DB25 Alle koder'!B:C,2,FALSE)</f>
        <v>Varmebehandling af metal</v>
      </c>
    </row>
    <row r="7" spans="1:4" x14ac:dyDescent="0.25">
      <c r="A7" t="s">
        <v>764</v>
      </c>
      <c r="B7" t="s">
        <v>752</v>
      </c>
      <c r="C7" t="s">
        <v>759</v>
      </c>
      <c r="D7" s="53" t="str">
        <f>VLOOKUP(Tabel7[[#This Row],[DB25]],'3. DB25 Alle koder'!B:C,2,FALSE)</f>
        <v>Maskinforarbejdning af metal</v>
      </c>
    </row>
    <row r="8" spans="1:4" x14ac:dyDescent="0.25">
      <c r="A8" t="s">
        <v>767</v>
      </c>
      <c r="B8" t="s">
        <v>2630</v>
      </c>
      <c r="C8" t="s">
        <v>759</v>
      </c>
      <c r="D8" s="53" t="str">
        <f>VLOOKUP(Tabel7[[#This Row],[DB25]],'3. DB25 Alle koder'!B:C,2,FALSE)</f>
        <v>Maskinforarbejdning af metal</v>
      </c>
    </row>
    <row r="9" spans="1:4" x14ac:dyDescent="0.25">
      <c r="A9" t="s">
        <v>1070</v>
      </c>
      <c r="B9" t="s">
        <v>1072</v>
      </c>
      <c r="C9" t="s">
        <v>1073</v>
      </c>
      <c r="D9" s="53" t="str">
        <f>VLOOKUP(Tabel7[[#This Row],[DB25]],'3. DB25 Alle koder'!B:C,2,FALSE)</f>
        <v>Transmission af elektricitet</v>
      </c>
    </row>
    <row r="10" spans="1:4" x14ac:dyDescent="0.25">
      <c r="A10" t="s">
        <v>1073</v>
      </c>
      <c r="B10" t="s">
        <v>1075</v>
      </c>
      <c r="C10" t="s">
        <v>1076</v>
      </c>
      <c r="D10" s="53" t="str">
        <f>VLOOKUP(Tabel7[[#This Row],[DB25]],'3. DB25 Alle koder'!B:C,2,FALSE)</f>
        <v>Distribution af elektricitet</v>
      </c>
    </row>
    <row r="11" spans="1:4" x14ac:dyDescent="0.25">
      <c r="A11" t="s">
        <v>1076</v>
      </c>
      <c r="B11" t="s">
        <v>1078</v>
      </c>
      <c r="C11" t="s">
        <v>1079</v>
      </c>
      <c r="D11" s="53" t="str">
        <f>VLOOKUP(Tabel7[[#This Row],[DB25]],'3. DB25 Alle koder'!B:C,2,FALSE)</f>
        <v>Handel med elektricitet via ladestationer o. lign.</v>
      </c>
    </row>
    <row r="12" spans="1:4" x14ac:dyDescent="0.25">
      <c r="A12" t="s">
        <v>1076</v>
      </c>
      <c r="B12" t="s">
        <v>1078</v>
      </c>
      <c r="C12" t="s">
        <v>1081</v>
      </c>
      <c r="D12" s="53" t="str">
        <f>VLOOKUP(Tabel7[[#This Row],[DB25]],'3. DB25 Alle koder'!B:C,2,FALSE)</f>
        <v>Anden handel med elektricitet</v>
      </c>
    </row>
    <row r="13" spans="1:4" x14ac:dyDescent="0.25">
      <c r="A13" t="s">
        <v>1076</v>
      </c>
      <c r="B13" t="s">
        <v>1078</v>
      </c>
      <c r="C13" t="s">
        <v>1106</v>
      </c>
      <c r="D13" s="53" t="str">
        <f>VLOOKUP(Tabel7[[#This Row],[DB25]],'3. DB25 Alle koder'!B:C,2,FALSE)</f>
        <v>Mægler- og agentaktiviteter i forbindelse med forsyning af elektricitet og naturgas</v>
      </c>
    </row>
    <row r="14" spans="1:4" x14ac:dyDescent="0.25">
      <c r="A14" t="s">
        <v>1132</v>
      </c>
      <c r="B14" t="s">
        <v>2700</v>
      </c>
      <c r="C14" t="s">
        <v>1132</v>
      </c>
      <c r="D14" s="53" t="str">
        <f>VLOOKUP(Tabel7[[#This Row],[DB25]],'3. DB25 Alle koder'!B:C,2,FALSE)</f>
        <v>Energiudnyttelse af affald</v>
      </c>
    </row>
    <row r="15" spans="1:4" x14ac:dyDescent="0.25">
      <c r="A15" t="s">
        <v>1132</v>
      </c>
      <c r="B15" t="s">
        <v>2700</v>
      </c>
      <c r="C15" t="s">
        <v>1135</v>
      </c>
      <c r="D15" s="53" t="str">
        <f>VLOOKUP(Tabel7[[#This Row],[DB25]],'3. DB25 Alle koder'!B:C,2,FALSE)</f>
        <v>Anden nyttiggørelse af affald</v>
      </c>
    </row>
    <row r="16" spans="1:4" x14ac:dyDescent="0.25">
      <c r="A16" t="s">
        <v>1132</v>
      </c>
      <c r="B16" t="s">
        <v>2700</v>
      </c>
      <c r="C16" t="s">
        <v>1140</v>
      </c>
      <c r="D16" s="53" t="str">
        <f>VLOOKUP(Tabel7[[#This Row],[DB25]],'3. DB25 Alle koder'!B:C,2,FALSE)</f>
        <v>Forbrænding uden energiudnyttelse</v>
      </c>
    </row>
    <row r="17" spans="1:4" x14ac:dyDescent="0.25">
      <c r="A17" t="s">
        <v>1132</v>
      </c>
      <c r="B17" t="s">
        <v>2700</v>
      </c>
      <c r="C17" t="s">
        <v>1143</v>
      </c>
      <c r="D17" s="53" t="str">
        <f>VLOOKUP(Tabel7[[#This Row],[DB25]],'3. DB25 Alle koder'!B:C,2,FALSE)</f>
        <v>Deponering eller permanent oplagring</v>
      </c>
    </row>
    <row r="18" spans="1:4" x14ac:dyDescent="0.25">
      <c r="A18" t="s">
        <v>1132</v>
      </c>
      <c r="B18" t="s">
        <v>2700</v>
      </c>
      <c r="C18" t="s">
        <v>1146</v>
      </c>
      <c r="D18" s="53" t="str">
        <f>VLOOKUP(Tabel7[[#This Row],[DB25]],'3. DB25 Alle koder'!B:C,2,FALSE)</f>
        <v>Anden bortskaffelse af affald</v>
      </c>
    </row>
    <row r="19" spans="1:4" x14ac:dyDescent="0.25">
      <c r="A19" t="s">
        <v>1140</v>
      </c>
      <c r="B19" t="s">
        <v>2702</v>
      </c>
      <c r="C19" t="s">
        <v>1129</v>
      </c>
      <c r="D19" s="53" t="str">
        <f>VLOOKUP(Tabel7[[#This Row],[DB25]],'3. DB25 Alle koder'!B:C,2,FALSE)</f>
        <v>Genindvinding af materialer</v>
      </c>
    </row>
    <row r="20" spans="1:4" x14ac:dyDescent="0.25">
      <c r="A20" t="s">
        <v>1143</v>
      </c>
      <c r="B20" t="s">
        <v>2703</v>
      </c>
      <c r="C20" t="s">
        <v>514</v>
      </c>
      <c r="D20" s="53" t="str">
        <f>VLOOKUP(Tabel7[[#This Row],[DB25]],'3. DB25 Alle koder'!B:C,2,FALSE)</f>
        <v>Fremstilling af plast i ubearbejdet form</v>
      </c>
    </row>
    <row r="21" spans="1:4" x14ac:dyDescent="0.25">
      <c r="A21" t="s">
        <v>1143</v>
      </c>
      <c r="B21" t="s">
        <v>2703</v>
      </c>
      <c r="C21" t="s">
        <v>1129</v>
      </c>
      <c r="D21" s="53" t="str">
        <f>VLOOKUP(Tabel7[[#This Row],[DB25]],'3. DB25 Alle koder'!B:C,2,FALSE)</f>
        <v>Genindvinding af materialer</v>
      </c>
    </row>
    <row r="22" spans="1:4" x14ac:dyDescent="0.25">
      <c r="A22" t="s">
        <v>1241</v>
      </c>
      <c r="B22" t="s">
        <v>1228</v>
      </c>
      <c r="C22" t="s">
        <v>1229</v>
      </c>
      <c r="D22" s="53" t="str">
        <f>VLOOKUP(Tabel7[[#This Row],[DB25]],'3. DB25 Alle koder'!B:C,2,FALSE)</f>
        <v>Tagdækningsaktiviteter</v>
      </c>
    </row>
    <row r="23" spans="1:4" x14ac:dyDescent="0.25">
      <c r="A23" t="s">
        <v>1397</v>
      </c>
      <c r="B23" t="s">
        <v>1407</v>
      </c>
      <c r="C23" t="s">
        <v>1408</v>
      </c>
      <c r="D23" s="53" t="str">
        <f>VLOOKUP(Tabel7[[#This Row],[DB25]],'3. DB25 Alle koder'!B:C,2,FALSE)</f>
        <v>Engroshandel med fast, flydende og luftformigt brændstof og lignende varer</v>
      </c>
    </row>
    <row r="24" spans="1:4" x14ac:dyDescent="0.25">
      <c r="A24" t="s">
        <v>1400</v>
      </c>
      <c r="B24" t="s">
        <v>1410</v>
      </c>
      <c r="C24" t="s">
        <v>1411</v>
      </c>
      <c r="D24" s="53" t="str">
        <f>VLOOKUP(Tabel7[[#This Row],[DB25]],'3. DB25 Alle koder'!B:C,2,FALSE)</f>
        <v>Engroshandel med metaller og metalmalme</v>
      </c>
    </row>
    <row r="25" spans="1:4" x14ac:dyDescent="0.25">
      <c r="A25" t="s">
        <v>1556</v>
      </c>
      <c r="B25" t="s">
        <v>2827</v>
      </c>
      <c r="C25" t="s">
        <v>1554</v>
      </c>
      <c r="D25" s="53" t="str">
        <f>VLOOKUP(Tabel7[[#This Row],[DB25]],'3. DB25 Alle koder'!B:C,2,FALSE)</f>
        <v>Detailhandel med blomster og planter</v>
      </c>
    </row>
    <row r="26" spans="1:4" x14ac:dyDescent="0.25">
      <c r="A26" t="s">
        <v>1571</v>
      </c>
      <c r="B26" t="s">
        <v>2838</v>
      </c>
      <c r="C26" t="s">
        <v>1438</v>
      </c>
      <c r="D26" s="53" t="str">
        <f>VLOOKUP(Tabel7[[#This Row],[DB25]],'3. DB25 Alle koder'!B:C,2,FALSE)</f>
        <v>Detailhandel med kioskvarer</v>
      </c>
    </row>
    <row r="27" spans="1:4" x14ac:dyDescent="0.25">
      <c r="A27" t="s">
        <v>1571</v>
      </c>
      <c r="B27" t="s">
        <v>2838</v>
      </c>
      <c r="C27" t="s">
        <v>1440</v>
      </c>
      <c r="D27" s="53" t="str">
        <f>VLOOKUP(Tabel7[[#This Row],[DB25]],'3. DB25 Alle koder'!B:C,2,FALSE)</f>
        <v>Detailhandel med dagligvarer i supermarkeder og købmandsbutikker</v>
      </c>
    </row>
    <row r="28" spans="1:4" x14ac:dyDescent="0.25">
      <c r="A28" t="s">
        <v>1571</v>
      </c>
      <c r="B28" t="s">
        <v>2838</v>
      </c>
      <c r="C28" t="s">
        <v>1442</v>
      </c>
      <c r="D28" s="53" t="str">
        <f>VLOOKUP(Tabel7[[#This Row],[DB25]],'3. DB25 Alle koder'!B:C,2,FALSE)</f>
        <v>Detailhandel med dagligvarer i discountsupermarkeder</v>
      </c>
    </row>
    <row r="29" spans="1:4" x14ac:dyDescent="0.25">
      <c r="A29" t="s">
        <v>1571</v>
      </c>
      <c r="B29" t="s">
        <v>2838</v>
      </c>
      <c r="C29" t="s">
        <v>1451</v>
      </c>
      <c r="D29" s="53" t="str">
        <f>VLOOKUP(Tabel7[[#This Row],[DB25]],'3. DB25 Alle koder'!B:C,2,FALSE)</f>
        <v>Detailhandel med frugt og grøntsager</v>
      </c>
    </row>
    <row r="30" spans="1:4" x14ac:dyDescent="0.25">
      <c r="A30" t="s">
        <v>1571</v>
      </c>
      <c r="B30" t="s">
        <v>2838</v>
      </c>
      <c r="C30" t="s">
        <v>1454</v>
      </c>
      <c r="D30" s="53" t="str">
        <f>VLOOKUP(Tabel7[[#This Row],[DB25]],'3. DB25 Alle koder'!B:C,2,FALSE)</f>
        <v>Detailhandel med kød og kødprodukter</v>
      </c>
    </row>
    <row r="31" spans="1:4" x14ac:dyDescent="0.25">
      <c r="A31" t="s">
        <v>1571</v>
      </c>
      <c r="B31" t="s">
        <v>2838</v>
      </c>
      <c r="C31" t="s">
        <v>1456</v>
      </c>
      <c r="D31" s="53" t="str">
        <f>VLOOKUP(Tabel7[[#This Row],[DB25]],'3. DB25 Alle koder'!B:C,2,FALSE)</f>
        <v>Detailhandel med fisk, krebsdyr og bløddyr</v>
      </c>
    </row>
    <row r="32" spans="1:4" x14ac:dyDescent="0.25">
      <c r="A32" t="s">
        <v>1571</v>
      </c>
      <c r="B32" t="s">
        <v>2838</v>
      </c>
      <c r="C32" t="s">
        <v>1459</v>
      </c>
      <c r="D32" s="53" t="str">
        <f>VLOOKUP(Tabel7[[#This Row],[DB25]],'3. DB25 Alle koder'!B:C,2,FALSE)</f>
        <v>Detailhandel med bagværk og konfekture</v>
      </c>
    </row>
    <row r="33" spans="1:4" x14ac:dyDescent="0.25">
      <c r="A33" t="s">
        <v>1571</v>
      </c>
      <c r="B33" t="s">
        <v>2838</v>
      </c>
      <c r="C33" t="s">
        <v>1462</v>
      </c>
      <c r="D33" s="53" t="str">
        <f>VLOOKUP(Tabel7[[#This Row],[DB25]],'3. DB25 Alle koder'!B:C,2,FALSE)</f>
        <v>Detailhandel med drikkevarer</v>
      </c>
    </row>
    <row r="34" spans="1:4" x14ac:dyDescent="0.25">
      <c r="A34" t="s">
        <v>1571</v>
      </c>
      <c r="B34" t="s">
        <v>2838</v>
      </c>
      <c r="C34" t="s">
        <v>1465</v>
      </c>
      <c r="D34" s="53" t="str">
        <f>VLOOKUP(Tabel7[[#This Row],[DB25]],'3. DB25 Alle koder'!B:C,2,FALSE)</f>
        <v>Detailhandel med tobaksvarer</v>
      </c>
    </row>
    <row r="35" spans="1:4" x14ac:dyDescent="0.25">
      <c r="A35" t="s">
        <v>1571</v>
      </c>
      <c r="B35" t="s">
        <v>2838</v>
      </c>
      <c r="C35" t="s">
        <v>1468</v>
      </c>
      <c r="D35" s="53" t="str">
        <f>VLOOKUP(Tabel7[[#This Row],[DB25]],'3. DB25 Alle koder'!B:C,2,FALSE)</f>
        <v>Detailhandel med andre fødevarer</v>
      </c>
    </row>
    <row r="36" spans="1:4" x14ac:dyDescent="0.25">
      <c r="A36" t="s">
        <v>1574</v>
      </c>
      <c r="B36" t="s">
        <v>2839</v>
      </c>
      <c r="C36" t="s">
        <v>1481</v>
      </c>
      <c r="D36" s="53" t="str">
        <f>VLOOKUP(Tabel7[[#This Row],[DB25]],'3. DB25 Alle koder'!B:C,2,FALSE)</f>
        <v>Detailhandel med tekstiler</v>
      </c>
    </row>
    <row r="37" spans="1:4" x14ac:dyDescent="0.25">
      <c r="A37" t="s">
        <v>1574</v>
      </c>
      <c r="B37" t="s">
        <v>2839</v>
      </c>
      <c r="C37" t="s">
        <v>1532</v>
      </c>
      <c r="D37" s="53" t="str">
        <f>VLOOKUP(Tabel7[[#This Row],[DB25]],'3. DB25 Alle koder'!B:C,2,FALSE)</f>
        <v>Detailhandel med tøj</v>
      </c>
    </row>
    <row r="38" spans="1:4" x14ac:dyDescent="0.25">
      <c r="A38" t="s">
        <v>1574</v>
      </c>
      <c r="B38" t="s">
        <v>2839</v>
      </c>
      <c r="C38" t="s">
        <v>1534</v>
      </c>
      <c r="D38" s="53" t="str">
        <f>VLOOKUP(Tabel7[[#This Row],[DB25]],'3. DB25 Alle koder'!B:C,2,FALSE)</f>
        <v>Detailhandel med baby- og børnetøj</v>
      </c>
    </row>
    <row r="39" spans="1:4" x14ac:dyDescent="0.25">
      <c r="A39" t="s">
        <v>1574</v>
      </c>
      <c r="B39" t="s">
        <v>2839</v>
      </c>
      <c r="C39" t="s">
        <v>1538</v>
      </c>
      <c r="D39" s="53" t="str">
        <f>VLOOKUP(Tabel7[[#This Row],[DB25]],'3. DB25 Alle koder'!B:C,2,FALSE)</f>
        <v>Detailhandel med fodtøj</v>
      </c>
    </row>
    <row r="40" spans="1:4" x14ac:dyDescent="0.25">
      <c r="A40" t="s">
        <v>1574</v>
      </c>
      <c r="B40" t="s">
        <v>2839</v>
      </c>
      <c r="C40" t="s">
        <v>1540</v>
      </c>
      <c r="D40" s="53" t="str">
        <f>VLOOKUP(Tabel7[[#This Row],[DB25]],'3. DB25 Alle koder'!B:C,2,FALSE)</f>
        <v>Detailhandel med lædervarer</v>
      </c>
    </row>
    <row r="41" spans="1:4" x14ac:dyDescent="0.25">
      <c r="A41" t="s">
        <v>1574</v>
      </c>
      <c r="B41" t="s">
        <v>2839</v>
      </c>
      <c r="C41" t="s">
        <v>1566</v>
      </c>
      <c r="D41" s="53" t="str">
        <f>VLOOKUP(Tabel7[[#This Row],[DB25]],'3. DB25 Alle koder'!B:C,2,FALSE)</f>
        <v>Detailhandel med brugte varer</v>
      </c>
    </row>
    <row r="42" spans="1:4" x14ac:dyDescent="0.25">
      <c r="A42" t="s">
        <v>1604</v>
      </c>
      <c r="B42" t="s">
        <v>2860</v>
      </c>
      <c r="C42" t="s">
        <v>1607</v>
      </c>
      <c r="D42" s="53" t="str">
        <f>VLOOKUP(Tabel7[[#This Row],[DB25]],'3. DB25 Alle koder'!B:C,2,FALSE)</f>
        <v>Passagertransport på bestilling i køretøj med chauffør</v>
      </c>
    </row>
    <row r="43" spans="1:4" x14ac:dyDescent="0.25">
      <c r="A43" t="s">
        <v>1604</v>
      </c>
      <c r="B43" t="s">
        <v>2860</v>
      </c>
      <c r="C43" t="s">
        <v>1690</v>
      </c>
      <c r="D43" s="53" t="str">
        <f>VLOOKUP(Tabel7[[#This Row],[DB25]],'3. DB25 Alle koder'!B:C,2,FALSE)</f>
        <v>Formidlingsaktiviteter inden for passagertransport</v>
      </c>
    </row>
    <row r="44" spans="1:4" x14ac:dyDescent="0.25">
      <c r="A44" t="s">
        <v>1759</v>
      </c>
      <c r="B44" t="s">
        <v>2893</v>
      </c>
      <c r="C44" t="s">
        <v>1764</v>
      </c>
      <c r="D44" s="53" t="str">
        <f>VLOOKUP(Tabel7[[#This Row],[DB25]],'3. DB25 Alle koder'!B:C,2,FALSE)</f>
        <v>Andre udgiveraktiviteter, undtagen udgivelse af software</v>
      </c>
    </row>
    <row r="45" spans="1:4" x14ac:dyDescent="0.25">
      <c r="A45" t="s">
        <v>1762</v>
      </c>
      <c r="B45" t="s">
        <v>1758</v>
      </c>
      <c r="C45" t="s">
        <v>1759</v>
      </c>
      <c r="D45" s="53" t="str">
        <f>VLOOKUP(Tabel7[[#This Row],[DB25]],'3. DB25 Alle koder'!B:C,2,FALSE)</f>
        <v>Udgivelse af aviser og dagblade</v>
      </c>
    </row>
    <row r="46" spans="1:4" x14ac:dyDescent="0.25">
      <c r="A46" t="s">
        <v>1810</v>
      </c>
      <c r="B46" t="s">
        <v>2907</v>
      </c>
      <c r="C46" t="s">
        <v>1807</v>
      </c>
      <c r="D46" s="53" t="str">
        <f>VLOOKUP(Tabel7[[#This Row],[DB25]],'3. DB25 Alle koder'!B:C,2,FALSE)</f>
        <v>Levering af fastnetbaseret, trådløs og satellitbaseret telekommunikation</v>
      </c>
    </row>
    <row r="47" spans="1:4" x14ac:dyDescent="0.25">
      <c r="A47" t="s">
        <v>1810</v>
      </c>
      <c r="B47" t="s">
        <v>2907</v>
      </c>
      <c r="C47" t="s">
        <v>1814</v>
      </c>
      <c r="D47" s="53" t="str">
        <f>VLOOKUP(Tabel7[[#This Row],[DB25]],'3. DB25 Alle koder'!B:C,2,FALSE)</f>
        <v>Andre telekommunikationsaktiviteter</v>
      </c>
    </row>
    <row r="48" spans="1:4" x14ac:dyDescent="0.25">
      <c r="A48" t="s">
        <v>1833</v>
      </c>
      <c r="B48" t="s">
        <v>2926</v>
      </c>
      <c r="C48" t="s">
        <v>1798</v>
      </c>
      <c r="D48" s="53" t="str">
        <f>VLOOKUP(Tabel7[[#This Row],[DB25]],'3. DB25 Alle koder'!B:C,2,FALSE)</f>
        <v>Nyhedsbureauers aktiviteter</v>
      </c>
    </row>
    <row r="49" spans="1:4" x14ac:dyDescent="0.25">
      <c r="A49" t="s">
        <v>2066</v>
      </c>
      <c r="B49" t="s">
        <v>2985</v>
      </c>
      <c r="C49" t="s">
        <v>2066</v>
      </c>
      <c r="D49" s="53" t="str">
        <f>VLOOKUP(Tabel7[[#This Row],[DB25]],'3. DB25 Alle koder'!B:C,2,FALSE)</f>
        <v>Udlejning og leasing af andre varer til personlig brug og husholdningsbrug</v>
      </c>
    </row>
  </sheetData>
  <pageMargins left="0.7" right="0.7" top="0.75" bottom="0.75"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tabColor rgb="FFC00000"/>
  </sheetPr>
  <dimension ref="A1:G580"/>
  <sheetViews>
    <sheetView zoomScaleNormal="100" workbookViewId="0">
      <pane ySplit="1" topLeftCell="A2" activePane="bottomLeft" state="frozen"/>
      <selection pane="bottomLeft"/>
    </sheetView>
  </sheetViews>
  <sheetFormatPr defaultColWidth="9.140625" defaultRowHeight="15" x14ac:dyDescent="0.25"/>
  <cols>
    <col min="1" max="1" width="9.7109375" style="96" customWidth="1"/>
    <col min="2" max="2" width="68" style="96" customWidth="1"/>
    <col min="3" max="3" width="9.7109375" style="96" customWidth="1"/>
    <col min="4" max="4" width="72.7109375" style="96" customWidth="1"/>
    <col min="5" max="6" width="14" style="98" bestFit="1" customWidth="1"/>
    <col min="7" max="16384" width="9.140625" style="98"/>
  </cols>
  <sheetData>
    <row r="1" spans="1:6" x14ac:dyDescent="0.25">
      <c r="A1" s="96" t="s">
        <v>3515</v>
      </c>
      <c r="B1" s="96" t="s">
        <v>3787</v>
      </c>
      <c r="C1" s="96" t="s">
        <v>3519</v>
      </c>
      <c r="D1" s="96" t="s">
        <v>3786</v>
      </c>
      <c r="E1" s="119" t="s">
        <v>4069</v>
      </c>
      <c r="F1" s="119" t="s">
        <v>4193</v>
      </c>
    </row>
    <row r="2" spans="1:6" x14ac:dyDescent="0.25">
      <c r="A2" s="36" t="s">
        <v>30</v>
      </c>
      <c r="B2" s="36" t="s">
        <v>29</v>
      </c>
      <c r="C2" s="36" t="s">
        <v>18</v>
      </c>
      <c r="D2" s="36" t="str">
        <f>VLOOKUP(Tabel5[[#This Row],[DB25]],'3. DB25 Alle koder'!B:C,2,FALSE)</f>
        <v>Dyrkning af grøntsager og meloner, rødder og rodknolde</v>
      </c>
      <c r="E2" s="99">
        <v>0</v>
      </c>
      <c r="F2" s="98">
        <v>0</v>
      </c>
    </row>
    <row r="3" spans="1:6" x14ac:dyDescent="0.25">
      <c r="A3" s="36" t="s">
        <v>30</v>
      </c>
      <c r="B3" s="36" t="s">
        <v>29</v>
      </c>
      <c r="C3" s="36" t="s">
        <v>30</v>
      </c>
      <c r="D3" s="36" t="str">
        <f>VLOOKUP(Tabel5[[#This Row],[DB25]],'3. DB25 Alle koder'!B:C,2,FALSE)</f>
        <v>Dyrkning af andre etårige afgrøder</v>
      </c>
      <c r="E3" s="99">
        <v>0</v>
      </c>
      <c r="F3" s="98">
        <v>0</v>
      </c>
    </row>
    <row r="4" spans="1:6" x14ac:dyDescent="0.25">
      <c r="A4" s="36" t="s">
        <v>56</v>
      </c>
      <c r="B4" s="36" t="s">
        <v>55</v>
      </c>
      <c r="C4" s="36" t="s">
        <v>18</v>
      </c>
      <c r="D4" s="36" t="str">
        <f>VLOOKUP(Tabel5[[#This Row],[DB25]],'3. DB25 Alle koder'!B:C,2,FALSE)</f>
        <v>Dyrkning af grøntsager og meloner, rødder og rodknolde</v>
      </c>
      <c r="E4" s="99">
        <v>0</v>
      </c>
      <c r="F4" s="98">
        <v>0</v>
      </c>
    </row>
    <row r="5" spans="1:6" x14ac:dyDescent="0.25">
      <c r="A5" s="36" t="s">
        <v>56</v>
      </c>
      <c r="B5" s="36" t="s">
        <v>55</v>
      </c>
      <c r="C5" s="36" t="s">
        <v>56</v>
      </c>
      <c r="D5" s="36" t="str">
        <f>VLOOKUP(Tabel5[[#This Row],[DB25]],'3. DB25 Alle koder'!B:C,2,FALSE)</f>
        <v>Dyrkning af krydderiplanter, aromaplanter og lægeplanter</v>
      </c>
      <c r="E5" s="99">
        <v>0</v>
      </c>
      <c r="F5" s="98">
        <v>0</v>
      </c>
    </row>
    <row r="6" spans="1:6" x14ac:dyDescent="0.25">
      <c r="A6" s="36" t="s">
        <v>71</v>
      </c>
      <c r="B6" s="36" t="s">
        <v>70</v>
      </c>
      <c r="C6" s="36" t="s">
        <v>68</v>
      </c>
      <c r="D6" s="36" t="str">
        <f>VLOOKUP(Tabel5[[#This Row],[DB25]],'3. DB25 Alle koder'!B:C,2,FALSE)</f>
        <v>Avl af malkekvæg</v>
      </c>
      <c r="E6" s="99">
        <v>0</v>
      </c>
      <c r="F6" s="98">
        <v>0</v>
      </c>
    </row>
    <row r="7" spans="1:6" x14ac:dyDescent="0.25">
      <c r="A7" s="36" t="s">
        <v>71</v>
      </c>
      <c r="B7" s="36" t="s">
        <v>70</v>
      </c>
      <c r="C7" s="36" t="s">
        <v>71</v>
      </c>
      <c r="D7" s="36" t="str">
        <f>VLOOKUP(Tabel5[[#This Row],[DB25]],'3. DB25 Alle koder'!B:C,2,FALSE)</f>
        <v>Avl af andet kvæg og bøfler</v>
      </c>
      <c r="E7" s="99">
        <v>0</v>
      </c>
      <c r="F7" s="98">
        <v>0</v>
      </c>
    </row>
    <row r="8" spans="1:6" x14ac:dyDescent="0.25">
      <c r="A8" s="36" t="s">
        <v>3378</v>
      </c>
      <c r="B8" s="36" t="s">
        <v>2537</v>
      </c>
      <c r="C8" s="36" t="s">
        <v>89</v>
      </c>
      <c r="D8" s="36" t="str">
        <f>VLOOKUP(Tabel5[[#This Row],[DB25]],'3. DB25 Alle koder'!B:C,2,FALSE)</f>
        <v>Fjerkræavl</v>
      </c>
      <c r="E8" s="99">
        <v>0</v>
      </c>
      <c r="F8" s="98">
        <v>0</v>
      </c>
    </row>
    <row r="9" spans="1:6" x14ac:dyDescent="0.25">
      <c r="A9" s="36" t="s">
        <v>3378</v>
      </c>
      <c r="B9" s="36" t="s">
        <v>2537</v>
      </c>
      <c r="C9" s="36" t="s">
        <v>92</v>
      </c>
      <c r="D9" s="36" t="str">
        <f>VLOOKUP(Tabel5[[#This Row],[DB25]],'3. DB25 Alle koder'!B:C,2,FALSE)</f>
        <v>Avl af andre dyr</v>
      </c>
      <c r="E9" s="99">
        <v>0</v>
      </c>
      <c r="F9" s="98">
        <v>0</v>
      </c>
    </row>
    <row r="10" spans="1:6" x14ac:dyDescent="0.25">
      <c r="A10" s="36" t="s">
        <v>101</v>
      </c>
      <c r="B10" s="36" t="s">
        <v>2541</v>
      </c>
      <c r="C10" s="36" t="s">
        <v>89</v>
      </c>
      <c r="D10" s="36" t="str">
        <f>VLOOKUP(Tabel5[[#This Row],[DB25]],'3. DB25 Alle koder'!B:C,2,FALSE)</f>
        <v>Fjerkræavl</v>
      </c>
      <c r="E10" s="99">
        <v>0</v>
      </c>
      <c r="F10" s="98">
        <v>0</v>
      </c>
    </row>
    <row r="11" spans="1:6" x14ac:dyDescent="0.25">
      <c r="A11" s="36" t="s">
        <v>101</v>
      </c>
      <c r="B11" s="36" t="s">
        <v>2541</v>
      </c>
      <c r="C11" s="36" t="s">
        <v>101</v>
      </c>
      <c r="D11" s="36" t="str">
        <f>VLOOKUP(Tabel5[[#This Row],[DB25]],'3. DB25 Alle koder'!B:C,2,FALSE)</f>
        <v>Støtteaktiviteter i forbindelse med husdyravl</v>
      </c>
      <c r="E11" s="99">
        <v>0</v>
      </c>
      <c r="F11" s="98">
        <v>0</v>
      </c>
    </row>
    <row r="12" spans="1:6" x14ac:dyDescent="0.25">
      <c r="A12" s="36" t="s">
        <v>132</v>
      </c>
      <c r="B12" s="36" t="s">
        <v>131</v>
      </c>
      <c r="C12" s="36" t="s">
        <v>132</v>
      </c>
      <c r="D12" s="36" t="str">
        <f>VLOOKUP(Tabel5[[#This Row],[DB25]],'3. DB25 Alle koder'!B:C,2,FALSE)</f>
        <v>Havfiskeri</v>
      </c>
      <c r="E12" s="99">
        <v>0</v>
      </c>
      <c r="F12" s="98">
        <v>0</v>
      </c>
    </row>
    <row r="13" spans="1:6" x14ac:dyDescent="0.25">
      <c r="A13" s="36" t="s">
        <v>132</v>
      </c>
      <c r="B13" s="36" t="s">
        <v>131</v>
      </c>
      <c r="C13" s="36" t="s">
        <v>146</v>
      </c>
      <c r="D13" s="36" t="str">
        <f>VLOOKUP(Tabel5[[#This Row],[DB25]],'3. DB25 Alle koder'!B:C,2,FALSE)</f>
        <v>Støtteaktiviteter i forbindelse med fiskeri og akvakultur</v>
      </c>
      <c r="E13" s="99">
        <v>0</v>
      </c>
      <c r="F13" s="98">
        <v>0</v>
      </c>
    </row>
    <row r="14" spans="1:6" x14ac:dyDescent="0.25">
      <c r="A14" s="36" t="s">
        <v>135</v>
      </c>
      <c r="B14" s="36" t="s">
        <v>134</v>
      </c>
      <c r="C14" s="36" t="s">
        <v>135</v>
      </c>
      <c r="D14" s="36" t="str">
        <f>VLOOKUP(Tabel5[[#This Row],[DB25]],'3. DB25 Alle koder'!B:C,2,FALSE)</f>
        <v>Ferskvandsfiskeri</v>
      </c>
      <c r="E14" s="99">
        <v>0</v>
      </c>
      <c r="F14" s="98">
        <v>0</v>
      </c>
    </row>
    <row r="15" spans="1:6" x14ac:dyDescent="0.25">
      <c r="A15" s="36" t="s">
        <v>135</v>
      </c>
      <c r="B15" s="36" t="s">
        <v>134</v>
      </c>
      <c r="C15" s="36" t="s">
        <v>146</v>
      </c>
      <c r="D15" s="36" t="str">
        <f>VLOOKUP(Tabel5[[#This Row],[DB25]],'3. DB25 Alle koder'!B:C,2,FALSE)</f>
        <v>Støtteaktiviteter i forbindelse med fiskeri og akvakultur</v>
      </c>
      <c r="E15" s="99">
        <v>0</v>
      </c>
      <c r="F15" s="98">
        <v>0</v>
      </c>
    </row>
    <row r="16" spans="1:6" x14ac:dyDescent="0.25">
      <c r="A16" s="36" t="s">
        <v>140</v>
      </c>
      <c r="B16" s="36" t="s">
        <v>139</v>
      </c>
      <c r="C16" s="36" t="s">
        <v>140</v>
      </c>
      <c r="D16" s="36" t="str">
        <f>VLOOKUP(Tabel5[[#This Row],[DB25]],'3. DB25 Alle koder'!B:C,2,FALSE)</f>
        <v>Havbrug</v>
      </c>
      <c r="E16" s="99">
        <v>0</v>
      </c>
      <c r="F16" s="98">
        <v>0</v>
      </c>
    </row>
    <row r="17" spans="1:6" x14ac:dyDescent="0.25">
      <c r="A17" s="36" t="s">
        <v>140</v>
      </c>
      <c r="B17" s="36" t="s">
        <v>139</v>
      </c>
      <c r="C17" s="36" t="s">
        <v>146</v>
      </c>
      <c r="D17" s="36" t="str">
        <f>VLOOKUP(Tabel5[[#This Row],[DB25]],'3. DB25 Alle koder'!B:C,2,FALSE)</f>
        <v>Støtteaktiviteter i forbindelse med fiskeri og akvakultur</v>
      </c>
      <c r="E17" s="99">
        <v>0</v>
      </c>
      <c r="F17" s="98">
        <v>0</v>
      </c>
    </row>
    <row r="18" spans="1:6" x14ac:dyDescent="0.25">
      <c r="A18" s="36" t="s">
        <v>143</v>
      </c>
      <c r="B18" s="36" t="s">
        <v>142</v>
      </c>
      <c r="C18" s="36" t="s">
        <v>143</v>
      </c>
      <c r="D18" s="36" t="str">
        <f>VLOOKUP(Tabel5[[#This Row],[DB25]],'3. DB25 Alle koder'!B:C,2,FALSE)</f>
        <v>Ferskvandsbrug</v>
      </c>
      <c r="E18" s="99">
        <v>0</v>
      </c>
      <c r="F18" s="98">
        <v>0</v>
      </c>
    </row>
    <row r="19" spans="1:6" x14ac:dyDescent="0.25">
      <c r="A19" s="36" t="s">
        <v>143</v>
      </c>
      <c r="B19" s="36" t="s">
        <v>142</v>
      </c>
      <c r="C19" s="36" t="s">
        <v>146</v>
      </c>
      <c r="D19" s="36" t="str">
        <f>VLOOKUP(Tabel5[[#This Row],[DB25]],'3. DB25 Alle koder'!B:C,2,FALSE)</f>
        <v>Støtteaktiviteter i forbindelse med fiskeri og akvakultur</v>
      </c>
      <c r="E19" s="99">
        <v>0</v>
      </c>
      <c r="F19" s="98">
        <v>0</v>
      </c>
    </row>
    <row r="20" spans="1:6" x14ac:dyDescent="0.25">
      <c r="A20" s="36" t="s">
        <v>301</v>
      </c>
      <c r="B20" s="36" t="s">
        <v>300</v>
      </c>
      <c r="C20" s="36" t="s">
        <v>264</v>
      </c>
      <c r="D20" s="36" t="str">
        <f>VLOOKUP(Tabel5[[#This Row],[DB25]],'3. DB25 Alle koder'!B:C,2,FALSE)</f>
        <v>Fremstilling af mølleriprodukter</v>
      </c>
      <c r="E20" s="99">
        <v>0</v>
      </c>
      <c r="F20" s="98">
        <v>0</v>
      </c>
    </row>
    <row r="21" spans="1:6" x14ac:dyDescent="0.25">
      <c r="A21" s="36" t="s">
        <v>301</v>
      </c>
      <c r="B21" s="36" t="s">
        <v>300</v>
      </c>
      <c r="C21" s="36" t="s">
        <v>267</v>
      </c>
      <c r="D21" s="36" t="str">
        <f>VLOOKUP(Tabel5[[#This Row],[DB25]],'3. DB25 Alle koder'!B:C,2,FALSE)</f>
        <v>Fremstilling af stivelse og stivelsesprodukter</v>
      </c>
      <c r="E21" s="99">
        <v>0</v>
      </c>
      <c r="F21" s="98">
        <v>0</v>
      </c>
    </row>
    <row r="22" spans="1:6" x14ac:dyDescent="0.25">
      <c r="A22" s="36" t="s">
        <v>301</v>
      </c>
      <c r="B22" s="36" t="s">
        <v>300</v>
      </c>
      <c r="C22" s="36" t="s">
        <v>272</v>
      </c>
      <c r="D22" s="36" t="str">
        <f>VLOOKUP(Tabel5[[#This Row],[DB25]],'3. DB25 Alle koder'!B:C,2,FALSE)</f>
        <v>Industriel fremstilling af brød og kager mv.</v>
      </c>
      <c r="E22" s="99">
        <v>0</v>
      </c>
      <c r="F22" s="98">
        <v>0</v>
      </c>
    </row>
    <row r="23" spans="1:6" x14ac:dyDescent="0.25">
      <c r="A23" s="36" t="s">
        <v>301</v>
      </c>
      <c r="B23" s="36" t="s">
        <v>300</v>
      </c>
      <c r="C23" s="36" t="s">
        <v>274</v>
      </c>
      <c r="D23" s="36" t="str">
        <f>VLOOKUP(Tabel5[[#This Row],[DB25]],'3. DB25 Alle koder'!B:C,2,FALSE)</f>
        <v>Fremstilling af friske bageriprodukter</v>
      </c>
      <c r="E23" s="99">
        <v>0</v>
      </c>
      <c r="F23" s="98">
        <v>0</v>
      </c>
    </row>
    <row r="24" spans="1:6" x14ac:dyDescent="0.25">
      <c r="A24" s="36" t="s">
        <v>301</v>
      </c>
      <c r="B24" s="36" t="s">
        <v>300</v>
      </c>
      <c r="C24" s="36" t="s">
        <v>278</v>
      </c>
      <c r="D24" s="36" t="str">
        <f>VLOOKUP(Tabel5[[#This Row],[DB25]],'3. DB25 Alle koder'!B:C,2,FALSE)</f>
        <v>Fremstilling af tvebakker, kiks, konserverede kager, tærter mv.</v>
      </c>
      <c r="E24" s="99">
        <v>0</v>
      </c>
      <c r="F24" s="98">
        <v>0</v>
      </c>
    </row>
    <row r="25" spans="1:6" x14ac:dyDescent="0.25">
      <c r="A25" s="36" t="s">
        <v>301</v>
      </c>
      <c r="B25" s="36" t="s">
        <v>300</v>
      </c>
      <c r="C25" s="36" t="s">
        <v>281</v>
      </c>
      <c r="D25" s="36" t="str">
        <f>VLOOKUP(Tabel5[[#This Row],[DB25]],'3. DB25 Alle koder'!B:C,2,FALSE)</f>
        <v>Fremstilling af dejprodukter</v>
      </c>
      <c r="E25" s="99">
        <v>0</v>
      </c>
      <c r="F25" s="98">
        <v>0</v>
      </c>
    </row>
    <row r="26" spans="1:6" x14ac:dyDescent="0.25">
      <c r="A26" s="36" t="s">
        <v>301</v>
      </c>
      <c r="B26" s="36" t="s">
        <v>300</v>
      </c>
      <c r="C26" s="36" t="s">
        <v>301</v>
      </c>
      <c r="D26" s="36" t="str">
        <f>VLOOKUP(Tabel5[[#This Row],[DB25]],'3. DB25 Alle koder'!B:C,2,FALSE)</f>
        <v>Fremstilling af homogeniserede produkter og diætmad</v>
      </c>
      <c r="E26" s="99">
        <v>0</v>
      </c>
      <c r="F26" s="98">
        <v>0</v>
      </c>
    </row>
    <row r="27" spans="1:6" x14ac:dyDescent="0.25">
      <c r="A27" s="36" t="s">
        <v>303</v>
      </c>
      <c r="B27" s="36" t="s">
        <v>2565</v>
      </c>
      <c r="C27" s="36" t="s">
        <v>303</v>
      </c>
      <c r="D27" s="36" t="str">
        <f>VLOOKUP(Tabel5[[#This Row],[DB25]],'3. DB25 Alle koder'!B:C,2,FALSE)</f>
        <v>Fremstilling af andre fødevarer i.a.n.</v>
      </c>
      <c r="E27" s="99">
        <v>1</v>
      </c>
      <c r="F27" s="98">
        <v>0</v>
      </c>
    </row>
    <row r="28" spans="1:6" x14ac:dyDescent="0.25">
      <c r="A28" s="36" t="s">
        <v>303</v>
      </c>
      <c r="B28" s="36" t="s">
        <v>2565</v>
      </c>
      <c r="C28" s="36" t="s">
        <v>334</v>
      </c>
      <c r="D28" s="36" t="str">
        <f>VLOOKUP(Tabel5[[#This Row],[DB25]],'3. DB25 Alle koder'!B:C,2,FALSE)</f>
        <v>Fremstilling af læskedrikke og vand på flaske</v>
      </c>
      <c r="E28" s="99">
        <v>1</v>
      </c>
      <c r="F28" s="98">
        <v>0</v>
      </c>
    </row>
    <row r="29" spans="1:6" x14ac:dyDescent="0.25">
      <c r="A29" s="36" t="s">
        <v>347</v>
      </c>
      <c r="B29" s="36" t="s">
        <v>345</v>
      </c>
      <c r="C29" s="36" t="s">
        <v>347</v>
      </c>
      <c r="D29" s="36" t="str">
        <f>VLOOKUP(Tabel5[[#This Row],[DB25]],'3. DB25 Alle koder'!B:C,2,FALSE)</f>
        <v>Vævning af tekstiler</v>
      </c>
      <c r="E29" s="99">
        <v>0</v>
      </c>
      <c r="F29" s="98">
        <v>0</v>
      </c>
    </row>
    <row r="30" spans="1:6" x14ac:dyDescent="0.25">
      <c r="A30" s="36" t="s">
        <v>347</v>
      </c>
      <c r="B30" s="36" t="s">
        <v>345</v>
      </c>
      <c r="C30" s="36" t="s">
        <v>370</v>
      </c>
      <c r="D30" s="36" t="str">
        <f>VLOOKUP(Tabel5[[#This Row],[DB25]],'3. DB25 Alle koder'!B:C,2,FALSE)</f>
        <v>Fremstilling af andre tekniske og industrielle tekstiler</v>
      </c>
      <c r="E30" s="99">
        <v>0</v>
      </c>
      <c r="F30" s="98">
        <v>0</v>
      </c>
    </row>
    <row r="31" spans="1:6" x14ac:dyDescent="0.25">
      <c r="A31" s="36" t="s">
        <v>347</v>
      </c>
      <c r="B31" s="36" t="s">
        <v>345</v>
      </c>
      <c r="C31" s="36" t="s">
        <v>667</v>
      </c>
      <c r="D31" s="36" t="str">
        <f>VLOOKUP(Tabel5[[#This Row],[DB25]],'3. DB25 Alle koder'!B:C,2,FALSE)</f>
        <v>Fremstilling af andre ikke-metalholdige mineralske produkter, bortset fra asfalt og tagpap</v>
      </c>
      <c r="E31" s="99">
        <v>0</v>
      </c>
      <c r="F31" s="98">
        <v>0</v>
      </c>
    </row>
    <row r="32" spans="1:6" x14ac:dyDescent="0.25">
      <c r="A32" s="36" t="s">
        <v>3379</v>
      </c>
      <c r="B32" s="36" t="s">
        <v>2571</v>
      </c>
      <c r="C32" s="36" t="s">
        <v>359</v>
      </c>
      <c r="D32" s="36" t="str">
        <f>VLOOKUP(Tabel5[[#This Row],[DB25]],'3. DB25 Alle koder'!B:C,2,FALSE)</f>
        <v>Fremstilling af tekstiler til husholdningsbrug og færdige boligtekstiler</v>
      </c>
      <c r="E32" s="99">
        <v>0</v>
      </c>
      <c r="F32" s="98">
        <v>0</v>
      </c>
    </row>
    <row r="33" spans="1:6" x14ac:dyDescent="0.25">
      <c r="A33" s="36" t="s">
        <v>3379</v>
      </c>
      <c r="B33" s="36" t="s">
        <v>2571</v>
      </c>
      <c r="C33" s="36" t="s">
        <v>370</v>
      </c>
      <c r="D33" s="36" t="str">
        <f>VLOOKUP(Tabel5[[#This Row],[DB25]],'3. DB25 Alle koder'!B:C,2,FALSE)</f>
        <v>Fremstilling af andre tekniske og industrielle tekstiler</v>
      </c>
      <c r="E33" s="99">
        <v>0</v>
      </c>
      <c r="F33" s="98">
        <v>0</v>
      </c>
    </row>
    <row r="34" spans="1:6" x14ac:dyDescent="0.25">
      <c r="A34" s="36" t="s">
        <v>3380</v>
      </c>
      <c r="B34" s="36" t="s">
        <v>2580</v>
      </c>
      <c r="C34" s="36" t="s">
        <v>377</v>
      </c>
      <c r="D34" s="36" t="str">
        <f>VLOOKUP(Tabel5[[#This Row],[DB25]],'3. DB25 Alle koder'!B:C,2,FALSE)</f>
        <v>Fremstilling af strikkede og hæklede beklædningsartikler</v>
      </c>
      <c r="E34" s="99">
        <v>0</v>
      </c>
      <c r="F34" s="98">
        <v>0</v>
      </c>
    </row>
    <row r="35" spans="1:6" x14ac:dyDescent="0.25">
      <c r="A35" s="36" t="s">
        <v>3380</v>
      </c>
      <c r="B35" s="36" t="s">
        <v>2580</v>
      </c>
      <c r="C35" s="36" t="s">
        <v>382</v>
      </c>
      <c r="D35" s="36" t="str">
        <f>VLOOKUP(Tabel5[[#This Row],[DB25]],'3. DB25 Alle koder'!B:C,2,FALSE)</f>
        <v>Fremstilling af yderbeklædning</v>
      </c>
      <c r="E35" s="99">
        <v>0</v>
      </c>
      <c r="F35" s="98">
        <v>0</v>
      </c>
    </row>
    <row r="36" spans="1:6" x14ac:dyDescent="0.25">
      <c r="A36" s="36" t="s">
        <v>3381</v>
      </c>
      <c r="B36" s="36" t="s">
        <v>384</v>
      </c>
      <c r="C36" s="36" t="s">
        <v>377</v>
      </c>
      <c r="D36" s="36" t="str">
        <f>VLOOKUP(Tabel5[[#This Row],[DB25]],'3. DB25 Alle koder'!B:C,2,FALSE)</f>
        <v>Fremstilling af strikkede og hæklede beklædningsartikler</v>
      </c>
      <c r="E36" s="99">
        <v>0</v>
      </c>
      <c r="F36" s="98">
        <v>0</v>
      </c>
    </row>
    <row r="37" spans="1:6" x14ac:dyDescent="0.25">
      <c r="A37" s="36" t="s">
        <v>3381</v>
      </c>
      <c r="B37" s="36" t="s">
        <v>384</v>
      </c>
      <c r="C37" s="36" t="s">
        <v>382</v>
      </c>
      <c r="D37" s="36" t="str">
        <f>VLOOKUP(Tabel5[[#This Row],[DB25]],'3. DB25 Alle koder'!B:C,2,FALSE)</f>
        <v>Fremstilling af yderbeklædning</v>
      </c>
      <c r="E37" s="99">
        <v>0</v>
      </c>
      <c r="F37" s="98">
        <v>0</v>
      </c>
    </row>
    <row r="38" spans="1:6" x14ac:dyDescent="0.25">
      <c r="A38" s="36" t="s">
        <v>3381</v>
      </c>
      <c r="B38" s="36" t="s">
        <v>384</v>
      </c>
      <c r="C38" s="36" t="s">
        <v>385</v>
      </c>
      <c r="D38" s="36" t="str">
        <f>VLOOKUP(Tabel5[[#This Row],[DB25]],'3. DB25 Alle koder'!B:C,2,FALSE)</f>
        <v>Fremstilling af underbeklædning</v>
      </c>
      <c r="E38" s="99">
        <v>0</v>
      </c>
      <c r="F38" s="98">
        <v>0</v>
      </c>
    </row>
    <row r="39" spans="1:6" x14ac:dyDescent="0.25">
      <c r="A39" s="36" t="s">
        <v>3210</v>
      </c>
      <c r="B39" s="36" t="s">
        <v>379</v>
      </c>
      <c r="C39" s="36" t="s">
        <v>377</v>
      </c>
      <c r="D39" s="36" t="str">
        <f>VLOOKUP(Tabel5[[#This Row],[DB25]],'3. DB25 Alle koder'!B:C,2,FALSE)</f>
        <v>Fremstilling af strikkede og hæklede beklædningsartikler</v>
      </c>
      <c r="E39" s="99">
        <v>0</v>
      </c>
      <c r="F39" s="98">
        <v>0</v>
      </c>
    </row>
    <row r="40" spans="1:6" x14ac:dyDescent="0.25">
      <c r="A40" s="36" t="s">
        <v>3210</v>
      </c>
      <c r="B40" s="36" t="s">
        <v>379</v>
      </c>
      <c r="C40" s="36" t="s">
        <v>382</v>
      </c>
      <c r="D40" s="36" t="str">
        <f>VLOOKUP(Tabel5[[#This Row],[DB25]],'3. DB25 Alle koder'!B:C,2,FALSE)</f>
        <v>Fremstilling af yderbeklædning</v>
      </c>
      <c r="E40" s="99">
        <v>0</v>
      </c>
      <c r="F40" s="98">
        <v>0</v>
      </c>
    </row>
    <row r="41" spans="1:6" x14ac:dyDescent="0.25">
      <c r="A41" s="36" t="s">
        <v>3210</v>
      </c>
      <c r="B41" s="36" t="s">
        <v>379</v>
      </c>
      <c r="C41" s="36" t="s">
        <v>385</v>
      </c>
      <c r="D41" s="36" t="str">
        <f>VLOOKUP(Tabel5[[#This Row],[DB25]],'3. DB25 Alle koder'!B:C,2,FALSE)</f>
        <v>Fremstilling af underbeklædning</v>
      </c>
      <c r="E41" s="99">
        <v>0</v>
      </c>
      <c r="F41" s="98">
        <v>0</v>
      </c>
    </row>
    <row r="42" spans="1:6" x14ac:dyDescent="0.25">
      <c r="A42" s="36" t="s">
        <v>3210</v>
      </c>
      <c r="B42" s="36" t="s">
        <v>379</v>
      </c>
      <c r="C42" s="36" t="s">
        <v>393</v>
      </c>
      <c r="D42" s="36" t="str">
        <f>VLOOKUP(Tabel5[[#This Row],[DB25]],'3. DB25 Alle koder'!B:C,2,FALSE)</f>
        <v>Fremstilling af andre beklædningsartikler samt tilbehør i.a.n.</v>
      </c>
      <c r="E42" s="99">
        <v>0</v>
      </c>
      <c r="F42" s="98">
        <v>0</v>
      </c>
    </row>
    <row r="43" spans="1:6" x14ac:dyDescent="0.25">
      <c r="A43" s="36" t="s">
        <v>3211</v>
      </c>
      <c r="B43" s="36" t="s">
        <v>411</v>
      </c>
      <c r="C43" s="36" t="s">
        <v>412</v>
      </c>
      <c r="D43" s="36" t="str">
        <f>VLOOKUP(Tabel5[[#This Row],[DB25]],'3. DB25 Alle koder'!B:C,2,FALSE)</f>
        <v>Udsavning og høvling af træ</v>
      </c>
      <c r="E43" s="99">
        <v>0</v>
      </c>
      <c r="F43" s="98">
        <v>0</v>
      </c>
    </row>
    <row r="44" spans="1:6" x14ac:dyDescent="0.25">
      <c r="A44" s="36" t="s">
        <v>3211</v>
      </c>
      <c r="B44" s="36" t="s">
        <v>411</v>
      </c>
      <c r="C44" s="36" t="s">
        <v>415</v>
      </c>
      <c r="D44" s="36" t="str">
        <f>VLOOKUP(Tabel5[[#This Row],[DB25]],'3. DB25 Alle koder'!B:C,2,FALSE)</f>
        <v>Forarbejdning og færdigbearbejdning af træ</v>
      </c>
      <c r="E44" s="99">
        <v>0</v>
      </c>
      <c r="F44" s="98">
        <v>0</v>
      </c>
    </row>
    <row r="45" spans="1:6" x14ac:dyDescent="0.25">
      <c r="A45" s="36" t="s">
        <v>420</v>
      </c>
      <c r="B45" s="36" t="s">
        <v>419</v>
      </c>
      <c r="C45" s="36" t="s">
        <v>420</v>
      </c>
      <c r="D45" s="36" t="str">
        <f>VLOOKUP(Tabel5[[#This Row],[DB25]],'3. DB25 Alle koder'!B:C,2,FALSE)</f>
        <v>Fremstilling af finerplader og træbaserede plader</v>
      </c>
      <c r="E45" s="99">
        <v>0</v>
      </c>
      <c r="F45" s="98">
        <v>0</v>
      </c>
    </row>
    <row r="46" spans="1:6" x14ac:dyDescent="0.25">
      <c r="A46" s="36" t="s">
        <v>420</v>
      </c>
      <c r="B46" s="36" t="s">
        <v>419</v>
      </c>
      <c r="C46" s="36" t="s">
        <v>438</v>
      </c>
      <c r="D46" s="36" t="str">
        <f>VLOOKUP(Tabel5[[#This Row],[DB25]],'3. DB25 Alle koder'!B:C,2,FALSE)</f>
        <v>Færdigbearbejdning af trævarer</v>
      </c>
      <c r="E46" s="99">
        <v>0</v>
      </c>
      <c r="F46" s="98">
        <v>0</v>
      </c>
    </row>
    <row r="47" spans="1:6" x14ac:dyDescent="0.25">
      <c r="A47" s="36" t="s">
        <v>423</v>
      </c>
      <c r="B47" s="36" t="s">
        <v>422</v>
      </c>
      <c r="C47" s="36" t="s">
        <v>423</v>
      </c>
      <c r="D47" s="36" t="str">
        <f>VLOOKUP(Tabel5[[#This Row],[DB25]],'3. DB25 Alle koder'!B:C,2,FALSE)</f>
        <v>Fremstilling af sammensatte parketstave</v>
      </c>
      <c r="E47" s="99">
        <v>0</v>
      </c>
      <c r="F47" s="98">
        <v>0</v>
      </c>
    </row>
    <row r="48" spans="1:6" x14ac:dyDescent="0.25">
      <c r="A48" s="36" t="s">
        <v>423</v>
      </c>
      <c r="B48" s="36" t="s">
        <v>422</v>
      </c>
      <c r="C48" s="36" t="s">
        <v>438</v>
      </c>
      <c r="D48" s="36" t="str">
        <f>VLOOKUP(Tabel5[[#This Row],[DB25]],'3. DB25 Alle koder'!B:C,2,FALSE)</f>
        <v>Færdigbearbejdning af trævarer</v>
      </c>
      <c r="E48" s="99">
        <v>0</v>
      </c>
      <c r="F48" s="98">
        <v>0</v>
      </c>
    </row>
    <row r="49" spans="1:6" x14ac:dyDescent="0.25">
      <c r="A49" s="36" t="s">
        <v>426</v>
      </c>
      <c r="B49" s="36" t="s">
        <v>425</v>
      </c>
      <c r="C49" s="36" t="s">
        <v>426</v>
      </c>
      <c r="D49" s="36" t="str">
        <f>VLOOKUP(Tabel5[[#This Row],[DB25]],'3. DB25 Alle koder'!B:C,2,FALSE)</f>
        <v>Fremstilling af bygningstømmer og snedkeriartikler i øvrigt</v>
      </c>
      <c r="E49" s="99">
        <v>0</v>
      </c>
      <c r="F49" s="98">
        <v>0</v>
      </c>
    </row>
    <row r="50" spans="1:6" x14ac:dyDescent="0.25">
      <c r="A50" s="36" t="s">
        <v>426</v>
      </c>
      <c r="B50" s="36" t="s">
        <v>425</v>
      </c>
      <c r="C50" s="36" t="s">
        <v>432</v>
      </c>
      <c r="D50" s="36" t="str">
        <f>VLOOKUP(Tabel5[[#This Row],[DB25]],'3. DB25 Alle koder'!B:C,2,FALSE)</f>
        <v>Fremstilling af døre og vinduer af træ</v>
      </c>
      <c r="E50" s="99">
        <v>0</v>
      </c>
      <c r="F50" s="98">
        <v>0</v>
      </c>
    </row>
    <row r="51" spans="1:6" x14ac:dyDescent="0.25">
      <c r="A51" s="36" t="s">
        <v>426</v>
      </c>
      <c r="B51" s="36" t="s">
        <v>425</v>
      </c>
      <c r="C51" s="36" t="s">
        <v>438</v>
      </c>
      <c r="D51" s="36" t="str">
        <f>VLOOKUP(Tabel5[[#This Row],[DB25]],'3. DB25 Alle koder'!B:C,2,FALSE)</f>
        <v>Færdigbearbejdning af trævarer</v>
      </c>
      <c r="E51" s="99">
        <v>0</v>
      </c>
      <c r="F51" s="98">
        <v>0</v>
      </c>
    </row>
    <row r="52" spans="1:6" x14ac:dyDescent="0.25">
      <c r="A52" s="36" t="s">
        <v>429</v>
      </c>
      <c r="B52" s="36" t="s">
        <v>428</v>
      </c>
      <c r="C52" s="36" t="s">
        <v>429</v>
      </c>
      <c r="D52" s="36" t="str">
        <f>VLOOKUP(Tabel5[[#This Row],[DB25]],'3. DB25 Alle koder'!B:C,2,FALSE)</f>
        <v>Fremstilling af træemballage</v>
      </c>
      <c r="E52" s="99">
        <v>0</v>
      </c>
      <c r="F52" s="98">
        <v>0</v>
      </c>
    </row>
    <row r="53" spans="1:6" x14ac:dyDescent="0.25">
      <c r="A53" s="36" t="s">
        <v>429</v>
      </c>
      <c r="B53" s="36" t="s">
        <v>428</v>
      </c>
      <c r="C53" s="36" t="s">
        <v>438</v>
      </c>
      <c r="D53" s="36" t="str">
        <f>VLOOKUP(Tabel5[[#This Row],[DB25]],'3. DB25 Alle koder'!B:C,2,FALSE)</f>
        <v>Færdigbearbejdning af trævarer</v>
      </c>
      <c r="E53" s="99">
        <v>0</v>
      </c>
      <c r="F53" s="98">
        <v>0</v>
      </c>
    </row>
    <row r="54" spans="1:6" x14ac:dyDescent="0.25">
      <c r="A54" s="36" t="s">
        <v>3212</v>
      </c>
      <c r="B54" s="36" t="s">
        <v>2597</v>
      </c>
      <c r="C54" s="36" t="s">
        <v>406</v>
      </c>
      <c r="D54" s="36" t="str">
        <f>VLOOKUP(Tabel5[[#This Row],[DB25]],'3. DB25 Alle koder'!B:C,2,FALSE)</f>
        <v>Fremstilling af fodtøj</v>
      </c>
      <c r="E54" s="99">
        <v>0</v>
      </c>
      <c r="F54" s="98">
        <v>0</v>
      </c>
    </row>
    <row r="55" spans="1:6" x14ac:dyDescent="0.25">
      <c r="A55" s="36" t="s">
        <v>3212</v>
      </c>
      <c r="B55" s="36" t="s">
        <v>2597</v>
      </c>
      <c r="C55" s="36" t="s">
        <v>435</v>
      </c>
      <c r="D55" s="36" t="str">
        <f>VLOOKUP(Tabel5[[#This Row],[DB25]],'3. DB25 Alle koder'!B:C,2,FALSE)</f>
        <v>Fremstilling af fast brændsel på basis af vegetabilsk biomasse</v>
      </c>
      <c r="E55" s="99">
        <v>0</v>
      </c>
      <c r="F55" s="98">
        <v>0</v>
      </c>
    </row>
    <row r="56" spans="1:6" x14ac:dyDescent="0.25">
      <c r="A56" s="36" t="s">
        <v>3212</v>
      </c>
      <c r="B56" s="36" t="s">
        <v>2597</v>
      </c>
      <c r="C56" s="36" t="s">
        <v>438</v>
      </c>
      <c r="D56" s="36" t="str">
        <f>VLOOKUP(Tabel5[[#This Row],[DB25]],'3. DB25 Alle koder'!B:C,2,FALSE)</f>
        <v>Færdigbearbejdning af trævarer</v>
      </c>
      <c r="E56" s="99">
        <v>0</v>
      </c>
      <c r="F56" s="98">
        <v>0</v>
      </c>
    </row>
    <row r="57" spans="1:6" x14ac:dyDescent="0.25">
      <c r="A57" s="36" t="s">
        <v>3212</v>
      </c>
      <c r="B57" s="36" t="s">
        <v>2597</v>
      </c>
      <c r="C57" s="36" t="s">
        <v>441</v>
      </c>
      <c r="D57" s="36" t="str">
        <f>VLOOKUP(Tabel5[[#This Row],[DB25]],'3. DB25 Alle koder'!B:C,2,FALSE)</f>
        <v>Fremstilling af andre trævarer og varer af kork, strå og flettematerialer</v>
      </c>
      <c r="E57" s="99">
        <v>0</v>
      </c>
      <c r="F57" s="98">
        <v>0</v>
      </c>
    </row>
    <row r="58" spans="1:6" x14ac:dyDescent="0.25">
      <c r="A58" s="36" t="s">
        <v>475</v>
      </c>
      <c r="B58" s="36" t="s">
        <v>474</v>
      </c>
      <c r="C58" s="36" t="s">
        <v>351</v>
      </c>
      <c r="D58" s="36" t="str">
        <f>VLOOKUP(Tabel5[[#This Row],[DB25]],'3. DB25 Alle koder'!B:C,2,FALSE)</f>
        <v>Efterbehandling af tekstiler</v>
      </c>
      <c r="E58" s="99">
        <v>0</v>
      </c>
      <c r="F58" s="98">
        <v>0</v>
      </c>
    </row>
    <row r="59" spans="1:6" x14ac:dyDescent="0.25">
      <c r="A59" s="36" t="s">
        <v>475</v>
      </c>
      <c r="B59" s="36" t="s">
        <v>474</v>
      </c>
      <c r="C59" s="36" t="s">
        <v>475</v>
      </c>
      <c r="D59" s="36" t="str">
        <f>VLOOKUP(Tabel5[[#This Row],[DB25]],'3. DB25 Alle koder'!B:C,2,FALSE)</f>
        <v>Anden trykning</v>
      </c>
      <c r="E59" s="99">
        <v>0</v>
      </c>
      <c r="F59" s="98">
        <v>0</v>
      </c>
    </row>
    <row r="60" spans="1:6" x14ac:dyDescent="0.25">
      <c r="A60" s="36" t="s">
        <v>499</v>
      </c>
      <c r="B60" s="36" t="s">
        <v>498</v>
      </c>
      <c r="C60" s="36" t="s">
        <v>499</v>
      </c>
      <c r="D60" s="36" t="str">
        <f>VLOOKUP(Tabel5[[#This Row],[DB25]],'3. DB25 Alle koder'!B:C,2,FALSE)</f>
        <v>Fremstilling af industrigasser</v>
      </c>
      <c r="E60" s="99">
        <v>0</v>
      </c>
      <c r="F60" s="98">
        <v>0</v>
      </c>
    </row>
    <row r="61" spans="1:6" x14ac:dyDescent="0.25">
      <c r="A61" s="36" t="s">
        <v>499</v>
      </c>
      <c r="B61" s="36" t="s">
        <v>498</v>
      </c>
      <c r="C61" s="36" t="s">
        <v>508</v>
      </c>
      <c r="D61" s="36" t="str">
        <f>VLOOKUP(Tabel5[[#This Row],[DB25]],'3. DB25 Alle koder'!B:C,2,FALSE)</f>
        <v>Fremstilling af andre organiske basiskemikalier</v>
      </c>
      <c r="E61" s="99">
        <v>0</v>
      </c>
      <c r="F61" s="98">
        <v>0</v>
      </c>
    </row>
    <row r="62" spans="1:6" x14ac:dyDescent="0.25">
      <c r="A62" s="36" t="s">
        <v>508</v>
      </c>
      <c r="B62" s="36" t="s">
        <v>507</v>
      </c>
      <c r="C62" s="36" t="s">
        <v>508</v>
      </c>
      <c r="D62" s="36" t="str">
        <f>VLOOKUP(Tabel5[[#This Row],[DB25]],'3. DB25 Alle koder'!B:C,2,FALSE)</f>
        <v>Fremstilling af andre organiske basiskemikalier</v>
      </c>
      <c r="E62" s="99">
        <v>0</v>
      </c>
      <c r="F62" s="98">
        <v>0</v>
      </c>
    </row>
    <row r="63" spans="1:6" x14ac:dyDescent="0.25">
      <c r="A63" s="36" t="s">
        <v>508</v>
      </c>
      <c r="B63" s="36" t="s">
        <v>507</v>
      </c>
      <c r="C63" s="36" t="s">
        <v>537</v>
      </c>
      <c r="D63" s="36" t="str">
        <f>VLOOKUP(Tabel5[[#This Row],[DB25]],'3. DB25 Alle koder'!B:C,2,FALSE)</f>
        <v>Fremstilling af flydende biobrændstoffer</v>
      </c>
      <c r="E63" s="99">
        <v>0</v>
      </c>
      <c r="F63" s="98">
        <v>0</v>
      </c>
    </row>
    <row r="64" spans="1:6" x14ac:dyDescent="0.25">
      <c r="A64" s="36" t="s">
        <v>539</v>
      </c>
      <c r="B64" s="36" t="s">
        <v>2610</v>
      </c>
      <c r="C64" s="36" t="s">
        <v>537</v>
      </c>
      <c r="D64" s="36" t="str">
        <f>VLOOKUP(Tabel5[[#This Row],[DB25]],'3. DB25 Alle koder'!B:C,2,FALSE)</f>
        <v>Fremstilling af flydende biobrændstoffer</v>
      </c>
      <c r="E64" s="99">
        <v>0</v>
      </c>
      <c r="F64" s="98">
        <v>0</v>
      </c>
    </row>
    <row r="65" spans="1:6" x14ac:dyDescent="0.25">
      <c r="A65" s="36" t="s">
        <v>539</v>
      </c>
      <c r="B65" s="36" t="s">
        <v>2610</v>
      </c>
      <c r="C65" s="36" t="s">
        <v>539</v>
      </c>
      <c r="D65" s="36" t="str">
        <f>VLOOKUP(Tabel5[[#This Row],[DB25]],'3. DB25 Alle koder'!B:C,2,FALSE)</f>
        <v>Fremstilling af andre kemiske produkter i.a.n.</v>
      </c>
      <c r="E65" s="99">
        <v>0</v>
      </c>
      <c r="F65" s="98">
        <v>0</v>
      </c>
    </row>
    <row r="66" spans="1:6" x14ac:dyDescent="0.25">
      <c r="A66" s="36" t="s">
        <v>3215</v>
      </c>
      <c r="B66" s="36" t="s">
        <v>560</v>
      </c>
      <c r="C66" s="36" t="s">
        <v>406</v>
      </c>
      <c r="D66" s="36" t="str">
        <f>VLOOKUP(Tabel5[[#This Row],[DB25]],'3. DB25 Alle koder'!B:C,2,FALSE)</f>
        <v>Fremstilling af fodtøj</v>
      </c>
      <c r="E66" s="99">
        <v>0</v>
      </c>
      <c r="F66" s="98">
        <v>0</v>
      </c>
    </row>
    <row r="67" spans="1:6" x14ac:dyDescent="0.25">
      <c r="A67" s="36" t="s">
        <v>3215</v>
      </c>
      <c r="B67" s="36" t="s">
        <v>560</v>
      </c>
      <c r="C67" s="36" t="s">
        <v>561</v>
      </c>
      <c r="D67" s="36" t="str">
        <f>VLOOKUP(Tabel5[[#This Row],[DB25]],'3. DB25 Alle koder'!B:C,2,FALSE)</f>
        <v>Fremstilling af andre gummiprodukter</v>
      </c>
      <c r="E67" s="99">
        <v>0</v>
      </c>
      <c r="F67" s="98">
        <v>0</v>
      </c>
    </row>
    <row r="68" spans="1:6" x14ac:dyDescent="0.25">
      <c r="A68" s="36" t="s">
        <v>566</v>
      </c>
      <c r="B68" s="36" t="s">
        <v>565</v>
      </c>
      <c r="C68" s="36" t="s">
        <v>566</v>
      </c>
      <c r="D68" s="36" t="str">
        <f>VLOOKUP(Tabel5[[#This Row],[DB25]],'3. DB25 Alle koder'!B:C,2,FALSE)</f>
        <v>Fremstilling af plader, ark, rør og slanger samt profiler af plast</v>
      </c>
      <c r="E68" s="99">
        <v>0</v>
      </c>
      <c r="F68" s="98">
        <v>0</v>
      </c>
    </row>
    <row r="69" spans="1:6" x14ac:dyDescent="0.25">
      <c r="A69" s="36" t="s">
        <v>566</v>
      </c>
      <c r="B69" s="36" t="s">
        <v>565</v>
      </c>
      <c r="C69" s="36" t="s">
        <v>578</v>
      </c>
      <c r="D69" s="36" t="str">
        <f>VLOOKUP(Tabel5[[#This Row],[DB25]],'3. DB25 Alle koder'!B:C,2,FALSE)</f>
        <v>Forarbejdning og færdigbehandling af plastprodukter</v>
      </c>
      <c r="E69" s="99">
        <v>0</v>
      </c>
      <c r="F69" s="98">
        <v>0</v>
      </c>
    </row>
    <row r="70" spans="1:6" x14ac:dyDescent="0.25">
      <c r="A70" s="36" t="s">
        <v>569</v>
      </c>
      <c r="B70" s="36" t="s">
        <v>568</v>
      </c>
      <c r="C70" s="36" t="s">
        <v>569</v>
      </c>
      <c r="D70" s="36" t="str">
        <f>VLOOKUP(Tabel5[[#This Row],[DB25]],'3. DB25 Alle koder'!B:C,2,FALSE)</f>
        <v>Fremstilling af plastemballage</v>
      </c>
      <c r="E70" s="99">
        <v>0</v>
      </c>
      <c r="F70" s="98">
        <v>0</v>
      </c>
    </row>
    <row r="71" spans="1:6" x14ac:dyDescent="0.25">
      <c r="A71" s="36" t="s">
        <v>569</v>
      </c>
      <c r="B71" s="36" t="s">
        <v>568</v>
      </c>
      <c r="C71" s="36" t="s">
        <v>578</v>
      </c>
      <c r="D71" s="36" t="str">
        <f>VLOOKUP(Tabel5[[#This Row],[DB25]],'3. DB25 Alle koder'!B:C,2,FALSE)</f>
        <v>Forarbejdning og færdigbehandling af plastprodukter</v>
      </c>
      <c r="E71" s="99">
        <v>0</v>
      </c>
      <c r="F71" s="98">
        <v>0</v>
      </c>
    </row>
    <row r="72" spans="1:6" x14ac:dyDescent="0.25">
      <c r="A72" s="36" t="s">
        <v>572</v>
      </c>
      <c r="B72" s="36" t="s">
        <v>574</v>
      </c>
      <c r="C72" s="36" t="s">
        <v>572</v>
      </c>
      <c r="D72" s="36" t="str">
        <f>VLOOKUP(Tabel5[[#This Row],[DB25]],'3. DB25 Alle koder'!B:C,2,FALSE)</f>
        <v>Fremstilling af døre og vinduer af plast</v>
      </c>
      <c r="E72" s="99">
        <v>0</v>
      </c>
      <c r="F72" s="98">
        <v>0</v>
      </c>
    </row>
    <row r="73" spans="1:6" x14ac:dyDescent="0.25">
      <c r="A73" s="36" t="s">
        <v>572</v>
      </c>
      <c r="B73" s="36" t="s">
        <v>574</v>
      </c>
      <c r="C73" s="36" t="s">
        <v>575</v>
      </c>
      <c r="D73" s="36" t="str">
        <f>VLOOKUP(Tabel5[[#This Row],[DB25]],'3. DB25 Alle koder'!B:C,2,FALSE)</f>
        <v>Fremstilling af bygningsartikler af plast</v>
      </c>
      <c r="E73" s="99">
        <v>0</v>
      </c>
      <c r="F73" s="98">
        <v>0</v>
      </c>
    </row>
    <row r="74" spans="1:6" x14ac:dyDescent="0.25">
      <c r="A74" s="36" t="s">
        <v>572</v>
      </c>
      <c r="B74" s="36" t="s">
        <v>574</v>
      </c>
      <c r="C74" s="36" t="s">
        <v>578</v>
      </c>
      <c r="D74" s="36" t="str">
        <f>VLOOKUP(Tabel5[[#This Row],[DB25]],'3. DB25 Alle koder'!B:C,2,FALSE)</f>
        <v>Forarbejdning og færdigbehandling af plastprodukter</v>
      </c>
      <c r="E74" s="99">
        <v>0</v>
      </c>
      <c r="F74" s="98">
        <v>0</v>
      </c>
    </row>
    <row r="75" spans="1:6" x14ac:dyDescent="0.25">
      <c r="A75" s="36" t="s">
        <v>572</v>
      </c>
      <c r="B75" s="36" t="s">
        <v>574</v>
      </c>
      <c r="C75" s="36" t="s">
        <v>655</v>
      </c>
      <c r="D75" s="36" t="str">
        <f>VLOOKUP(Tabel5[[#This Row],[DB25]],'3. DB25 Alle koder'!B:C,2,FALSE)</f>
        <v>Fremstilling af andre produkter af beton, cement og gips</v>
      </c>
      <c r="E75" s="99">
        <v>0</v>
      </c>
      <c r="F75" s="98">
        <v>0</v>
      </c>
    </row>
    <row r="76" spans="1:6" x14ac:dyDescent="0.25">
      <c r="A76" s="36" t="s">
        <v>3217</v>
      </c>
      <c r="B76" s="36" t="s">
        <v>580</v>
      </c>
      <c r="C76" s="36" t="s">
        <v>406</v>
      </c>
      <c r="D76" s="36" t="str">
        <f>VLOOKUP(Tabel5[[#This Row],[DB25]],'3. DB25 Alle koder'!B:C,2,FALSE)</f>
        <v>Fremstilling af fodtøj</v>
      </c>
      <c r="E76" s="99">
        <v>0</v>
      </c>
      <c r="F76" s="98">
        <v>0</v>
      </c>
    </row>
    <row r="77" spans="1:6" x14ac:dyDescent="0.25">
      <c r="A77" s="36" t="s">
        <v>3217</v>
      </c>
      <c r="B77" s="36" t="s">
        <v>580</v>
      </c>
      <c r="C77" s="36" t="s">
        <v>566</v>
      </c>
      <c r="D77" s="36" t="str">
        <f>VLOOKUP(Tabel5[[#This Row],[DB25]],'3. DB25 Alle koder'!B:C,2,FALSE)</f>
        <v>Fremstilling af plader, ark, rør og slanger samt profiler af plast</v>
      </c>
      <c r="E77" s="99">
        <v>0</v>
      </c>
      <c r="F77" s="98">
        <v>0</v>
      </c>
    </row>
    <row r="78" spans="1:6" x14ac:dyDescent="0.25">
      <c r="A78" s="36" t="s">
        <v>3217</v>
      </c>
      <c r="B78" s="36" t="s">
        <v>580</v>
      </c>
      <c r="C78" s="36" t="s">
        <v>578</v>
      </c>
      <c r="D78" s="36" t="str">
        <f>VLOOKUP(Tabel5[[#This Row],[DB25]],'3. DB25 Alle koder'!B:C,2,FALSE)</f>
        <v>Forarbejdning og færdigbehandling af plastprodukter</v>
      </c>
      <c r="E78" s="99">
        <v>0</v>
      </c>
      <c r="F78" s="98">
        <v>0</v>
      </c>
    </row>
    <row r="79" spans="1:6" x14ac:dyDescent="0.25">
      <c r="A79" s="36" t="s">
        <v>3217</v>
      </c>
      <c r="B79" s="36" t="s">
        <v>580</v>
      </c>
      <c r="C79" s="36" t="s">
        <v>581</v>
      </c>
      <c r="D79" s="36" t="str">
        <f>VLOOKUP(Tabel5[[#This Row],[DB25]],'3. DB25 Alle koder'!B:C,2,FALSE)</f>
        <v>Fremstilling af andre plastprodukter</v>
      </c>
      <c r="E79" s="99">
        <v>0</v>
      </c>
      <c r="F79" s="98">
        <v>0</v>
      </c>
    </row>
    <row r="80" spans="1:6" x14ac:dyDescent="0.25">
      <c r="A80" s="36" t="s">
        <v>590</v>
      </c>
      <c r="B80" s="36" t="s">
        <v>589</v>
      </c>
      <c r="C80" s="36" t="s">
        <v>590</v>
      </c>
      <c r="D80" s="36" t="str">
        <f>VLOOKUP(Tabel5[[#This Row],[DB25]],'3. DB25 Alle koder'!B:C,2,FALSE)</f>
        <v>Formning og forarbejdning af planglas</v>
      </c>
      <c r="E80" s="99">
        <v>0</v>
      </c>
      <c r="F80" s="98">
        <v>0</v>
      </c>
    </row>
    <row r="81" spans="1:6" x14ac:dyDescent="0.25">
      <c r="A81" s="36" t="s">
        <v>590</v>
      </c>
      <c r="B81" s="36" t="s">
        <v>589</v>
      </c>
      <c r="C81" s="36" t="s">
        <v>951</v>
      </c>
      <c r="D81" s="36" t="str">
        <f>VLOOKUP(Tabel5[[#This Row],[DB25]],'3. DB25 Alle koder'!B:C,2,FALSE)</f>
        <v>Fremstilling af andre dele og tilbehør til motorkøretøjer</v>
      </c>
      <c r="E81" s="99">
        <v>0</v>
      </c>
      <c r="F81" s="98">
        <v>0</v>
      </c>
    </row>
    <row r="82" spans="1:6" x14ac:dyDescent="0.25">
      <c r="A82" s="36" t="s">
        <v>619</v>
      </c>
      <c r="B82" s="36" t="s">
        <v>618</v>
      </c>
      <c r="C82" s="36" t="s">
        <v>619</v>
      </c>
      <c r="D82" s="36" t="str">
        <f>VLOOKUP(Tabel5[[#This Row],[DB25]],'3. DB25 Alle koder'!B:C,2,FALSE)</f>
        <v>Fremstilling af keramiske sanitetsartikler</v>
      </c>
      <c r="E82" s="99" t="e">
        <v>#N/A</v>
      </c>
      <c r="F82" s="98">
        <v>1</v>
      </c>
    </row>
    <row r="83" spans="1:6" x14ac:dyDescent="0.25">
      <c r="A83" s="36" t="s">
        <v>619</v>
      </c>
      <c r="B83" s="36" t="s">
        <v>618</v>
      </c>
      <c r="C83" s="36" t="s">
        <v>992</v>
      </c>
      <c r="D83" s="36" t="str">
        <f>VLOOKUP(Tabel5[[#This Row],[DB25]],'3. DB25 Alle koder'!B:C,2,FALSE)</f>
        <v>Fremstilling af møbler</v>
      </c>
      <c r="E83" s="99" t="e">
        <v>#N/A</v>
      </c>
      <c r="F83" s="98">
        <v>1</v>
      </c>
    </row>
    <row r="84" spans="1:6" x14ac:dyDescent="0.25">
      <c r="A84" s="36" t="s">
        <v>721</v>
      </c>
      <c r="B84" s="36" t="s">
        <v>720</v>
      </c>
      <c r="C84" s="36" t="s">
        <v>721</v>
      </c>
      <c r="D84" s="36" t="str">
        <f>VLOOKUP(Tabel5[[#This Row],[DB25]],'3. DB25 Alle koder'!B:C,2,FALSE)</f>
        <v>Støbning af letmetalprodukter</v>
      </c>
      <c r="E84" s="99">
        <v>0</v>
      </c>
      <c r="F84" s="98">
        <v>0</v>
      </c>
    </row>
    <row r="85" spans="1:6" x14ac:dyDescent="0.25">
      <c r="A85" s="36" t="s">
        <v>721</v>
      </c>
      <c r="B85" s="36" t="s">
        <v>720</v>
      </c>
      <c r="C85" s="36" t="s">
        <v>724</v>
      </c>
      <c r="D85" s="36" t="str">
        <f>VLOOKUP(Tabel5[[#This Row],[DB25]],'3. DB25 Alle koder'!B:C,2,FALSE)</f>
        <v>Støbning af andre ikke-jernholdige metalprodukter</v>
      </c>
      <c r="E85" s="99">
        <v>0</v>
      </c>
      <c r="F85" s="98">
        <v>0</v>
      </c>
    </row>
    <row r="86" spans="1:6" x14ac:dyDescent="0.25">
      <c r="A86" s="36" t="s">
        <v>737</v>
      </c>
      <c r="B86" s="36" t="s">
        <v>2624</v>
      </c>
      <c r="C86" s="36" t="s">
        <v>737</v>
      </c>
      <c r="D86" s="36" t="str">
        <f>VLOOKUP(Tabel5[[#This Row],[DB25]],'3. DB25 Alle koder'!B:C,2,FALSE)</f>
        <v>Fremstilling af radiatorer, damp- og fyringskedler til centralvarmeanlæg</v>
      </c>
      <c r="E86" s="99">
        <v>1</v>
      </c>
      <c r="F86" s="98">
        <v>0</v>
      </c>
    </row>
    <row r="87" spans="1:6" x14ac:dyDescent="0.25">
      <c r="A87" s="36" t="s">
        <v>737</v>
      </c>
      <c r="B87" s="36" t="s">
        <v>2624</v>
      </c>
      <c r="C87" s="36" t="s">
        <v>886</v>
      </c>
      <c r="D87" s="36" t="str">
        <f>VLOOKUP(Tabel5[[#This Row],[DB25]],'3. DB25 Alle koder'!B:C,2,FALSE)</f>
        <v>Fremstilling af ovne, ildsteder og fyringsaggregater til boligopvarmning</v>
      </c>
      <c r="E87" s="99">
        <v>1</v>
      </c>
      <c r="F87" s="98">
        <v>0</v>
      </c>
    </row>
    <row r="88" spans="1:6" x14ac:dyDescent="0.25">
      <c r="A88" s="36" t="s">
        <v>764</v>
      </c>
      <c r="B88" s="36" t="s">
        <v>752</v>
      </c>
      <c r="C88" s="36" t="s">
        <v>753</v>
      </c>
      <c r="D88" s="36" t="str">
        <f>VLOOKUP(Tabel5[[#This Row],[DB25]],'3. DB25 Alle koder'!B:C,2,FALSE)</f>
        <v>Overfladebehandling af metal</v>
      </c>
      <c r="E88" s="99">
        <v>0</v>
      </c>
      <c r="F88" s="98">
        <v>0</v>
      </c>
    </row>
    <row r="89" spans="1:6" x14ac:dyDescent="0.25">
      <c r="A89" s="36" t="s">
        <v>764</v>
      </c>
      <c r="B89" s="36" t="s">
        <v>752</v>
      </c>
      <c r="C89" s="36" t="s">
        <v>756</v>
      </c>
      <c r="D89" s="36" t="str">
        <f>VLOOKUP(Tabel5[[#This Row],[DB25]],'3. DB25 Alle koder'!B:C,2,FALSE)</f>
        <v>Varmebehandling af metal</v>
      </c>
      <c r="E89" s="99">
        <v>0</v>
      </c>
      <c r="F89" s="98">
        <v>0</v>
      </c>
    </row>
    <row r="90" spans="1:6" x14ac:dyDescent="0.25">
      <c r="A90" s="36" t="s">
        <v>764</v>
      </c>
      <c r="B90" s="36" t="s">
        <v>752</v>
      </c>
      <c r="C90" s="36" t="s">
        <v>759</v>
      </c>
      <c r="D90" s="36" t="str">
        <f>VLOOKUP(Tabel5[[#This Row],[DB25]],'3. DB25 Alle koder'!B:C,2,FALSE)</f>
        <v>Maskinforarbejdning af metal</v>
      </c>
      <c r="E90" s="99">
        <v>0</v>
      </c>
      <c r="F90" s="98">
        <v>0</v>
      </c>
    </row>
    <row r="91" spans="1:6" x14ac:dyDescent="0.25">
      <c r="A91" s="36" t="s">
        <v>799</v>
      </c>
      <c r="B91" s="36" t="s">
        <v>797</v>
      </c>
      <c r="C91" s="36" t="s">
        <v>799</v>
      </c>
      <c r="D91" s="36" t="str">
        <f>VLOOKUP(Tabel5[[#This Row],[DB25]],'3. DB25 Alle koder'!B:C,2,FALSE)</f>
        <v>Fremstilling af computere og ydre enheder</v>
      </c>
      <c r="E91" s="99">
        <v>0</v>
      </c>
      <c r="F91" s="98">
        <v>0</v>
      </c>
    </row>
    <row r="92" spans="1:6" x14ac:dyDescent="0.25">
      <c r="A92" s="36" t="s">
        <v>799</v>
      </c>
      <c r="B92" s="36" t="s">
        <v>797</v>
      </c>
      <c r="C92" s="36" t="s">
        <v>807</v>
      </c>
      <c r="D92" s="36" t="str">
        <f>VLOOKUP(Tabel5[[#This Row],[DB25]],'3. DB25 Alle koder'!B:C,2,FALSE)</f>
        <v>Fremstilling af elektronik til husholdninger</v>
      </c>
      <c r="E92" s="99">
        <v>0</v>
      </c>
      <c r="F92" s="98">
        <v>0</v>
      </c>
    </row>
    <row r="93" spans="1:6" x14ac:dyDescent="0.25">
      <c r="A93" s="36" t="s">
        <v>803</v>
      </c>
      <c r="B93" s="36" t="s">
        <v>801</v>
      </c>
      <c r="C93" s="36" t="s">
        <v>803</v>
      </c>
      <c r="D93" s="36" t="str">
        <f>VLOOKUP(Tabel5[[#This Row],[DB25]],'3. DB25 Alle koder'!B:C,2,FALSE)</f>
        <v>Fremstilling af kommunikationsudstyr</v>
      </c>
      <c r="E93" s="99">
        <v>0</v>
      </c>
      <c r="F93" s="98">
        <v>0</v>
      </c>
    </row>
    <row r="94" spans="1:6" x14ac:dyDescent="0.25">
      <c r="A94" s="36" t="s">
        <v>803</v>
      </c>
      <c r="B94" s="36" t="s">
        <v>801</v>
      </c>
      <c r="C94" s="36" t="s">
        <v>810</v>
      </c>
      <c r="D94" s="36" t="str">
        <f>VLOOKUP(Tabel5[[#This Row],[DB25]],'3. DB25 Alle koder'!B:C,2,FALSE)</f>
        <v>Fremstilling af instrumenter og udstyr til måling, afprøvning og navigation</v>
      </c>
      <c r="E94" s="99">
        <v>0</v>
      </c>
      <c r="F94" s="98">
        <v>0</v>
      </c>
    </row>
    <row r="95" spans="1:6" x14ac:dyDescent="0.25">
      <c r="A95" s="36" t="s">
        <v>830</v>
      </c>
      <c r="B95" s="36" t="s">
        <v>2644</v>
      </c>
      <c r="C95" s="36" t="s">
        <v>830</v>
      </c>
      <c r="D95" s="36" t="str">
        <f>VLOOKUP(Tabel5[[#This Row],[DB25]],'3. DB25 Alle koder'!B:C,2,FALSE)</f>
        <v>Fremstilling af elektriske motorer, generatorer og transformatorer</v>
      </c>
      <c r="E95" s="99">
        <v>0</v>
      </c>
      <c r="F95" s="98">
        <v>0</v>
      </c>
    </row>
    <row r="96" spans="1:6" x14ac:dyDescent="0.25">
      <c r="A96" s="36" t="s">
        <v>830</v>
      </c>
      <c r="B96" s="36" t="s">
        <v>2644</v>
      </c>
      <c r="C96" s="36" t="s">
        <v>939</v>
      </c>
      <c r="D96" s="36" t="str">
        <f>VLOOKUP(Tabel5[[#This Row],[DB25]],'3. DB25 Alle koder'!B:C,2,FALSE)</f>
        <v>Fremstilling af motorkøretøjer</v>
      </c>
      <c r="E96" s="99">
        <v>0</v>
      </c>
      <c r="F96" s="98">
        <v>0</v>
      </c>
    </row>
    <row r="97" spans="1:6" x14ac:dyDescent="0.25">
      <c r="A97" s="36" t="s">
        <v>833</v>
      </c>
      <c r="B97" s="36" t="s">
        <v>832</v>
      </c>
      <c r="C97" s="36" t="s">
        <v>830</v>
      </c>
      <c r="D97" s="36" t="str">
        <f>VLOOKUP(Tabel5[[#This Row],[DB25]],'3. DB25 Alle koder'!B:C,2,FALSE)</f>
        <v>Fremstilling af elektriske motorer, generatorer og transformatorer</v>
      </c>
      <c r="E97" s="99">
        <v>0</v>
      </c>
      <c r="F97" s="98">
        <v>0</v>
      </c>
    </row>
    <row r="98" spans="1:6" x14ac:dyDescent="0.25">
      <c r="A98" s="36" t="s">
        <v>833</v>
      </c>
      <c r="B98" s="36" t="s">
        <v>832</v>
      </c>
      <c r="C98" s="36" t="s">
        <v>833</v>
      </c>
      <c r="D98" s="36" t="str">
        <f>VLOOKUP(Tabel5[[#This Row],[DB25]],'3. DB25 Alle koder'!B:C,2,FALSE)</f>
        <v>Fremstilling af elektriske fordelings- og kontrolapparater</v>
      </c>
      <c r="E98" s="99">
        <v>0</v>
      </c>
      <c r="F98" s="98">
        <v>0</v>
      </c>
    </row>
    <row r="99" spans="1:6" x14ac:dyDescent="0.25">
      <c r="A99" s="36" t="s">
        <v>864</v>
      </c>
      <c r="B99" s="36" t="s">
        <v>862</v>
      </c>
      <c r="C99" s="36" t="s">
        <v>830</v>
      </c>
      <c r="D99" s="36" t="str">
        <f>VLOOKUP(Tabel5[[#This Row],[DB25]],'3. DB25 Alle koder'!B:C,2,FALSE)</f>
        <v>Fremstilling af elektriske motorer, generatorer og transformatorer</v>
      </c>
      <c r="E99" s="99">
        <v>0</v>
      </c>
      <c r="F99" s="98">
        <v>0</v>
      </c>
    </row>
    <row r="100" spans="1:6" x14ac:dyDescent="0.25">
      <c r="A100" s="36" t="s">
        <v>864</v>
      </c>
      <c r="B100" s="36" t="s">
        <v>862</v>
      </c>
      <c r="C100" s="36" t="s">
        <v>864</v>
      </c>
      <c r="D100" s="36" t="str">
        <f>VLOOKUP(Tabel5[[#This Row],[DB25]],'3. DB25 Alle koder'!B:C,2,FALSE)</f>
        <v>Fremstilling af andet elektrisk udstyr</v>
      </c>
      <c r="E100" s="99">
        <v>0</v>
      </c>
      <c r="F100" s="98">
        <v>0</v>
      </c>
    </row>
    <row r="101" spans="1:6" x14ac:dyDescent="0.25">
      <c r="A101" s="36" t="s">
        <v>864</v>
      </c>
      <c r="B101" s="36" t="s">
        <v>862</v>
      </c>
      <c r="C101" s="36" t="s">
        <v>948</v>
      </c>
      <c r="D101" s="36" t="str">
        <f>VLOOKUP(Tabel5[[#This Row],[DB25]],'3. DB25 Alle koder'!B:C,2,FALSE)</f>
        <v>Fremstilling af elektrisk og elektronisk udstyr til motorkøretøjer</v>
      </c>
      <c r="E101" s="99">
        <v>0</v>
      </c>
      <c r="F101" s="98">
        <v>0</v>
      </c>
    </row>
    <row r="102" spans="1:6" x14ac:dyDescent="0.25">
      <c r="A102" s="36" t="s">
        <v>864</v>
      </c>
      <c r="B102" s="36" t="s">
        <v>862</v>
      </c>
      <c r="C102" s="36" t="s">
        <v>1026</v>
      </c>
      <c r="D102" s="36" t="str">
        <f>VLOOKUP(Tabel5[[#This Row],[DB25]],'3. DB25 Alle koder'!B:C,2,FALSE)</f>
        <v>Andre fremstillingsaktiviteter i.a.n.</v>
      </c>
      <c r="E102" s="99">
        <v>0</v>
      </c>
      <c r="F102" s="98">
        <v>0</v>
      </c>
    </row>
    <row r="103" spans="1:6" x14ac:dyDescent="0.25">
      <c r="A103" s="36" t="s">
        <v>3382</v>
      </c>
      <c r="B103" s="36" t="s">
        <v>2648</v>
      </c>
      <c r="C103" s="36" t="s">
        <v>869</v>
      </c>
      <c r="D103" s="36" t="str">
        <f>VLOOKUP(Tabel5[[#This Row],[DB25]],'3. DB25 Alle koder'!B:C,2,FALSE)</f>
        <v>Fremstilling af motorer og turbiner, undtagen motorer til flyvemaskiner, motorkøretøjer og knallerter</v>
      </c>
      <c r="E103" s="99">
        <v>0</v>
      </c>
      <c r="F103" s="98">
        <v>0</v>
      </c>
    </row>
    <row r="104" spans="1:6" x14ac:dyDescent="0.25">
      <c r="A104" s="36" t="s">
        <v>3382</v>
      </c>
      <c r="B104" s="36" t="s">
        <v>2648</v>
      </c>
      <c r="C104" s="36" t="s">
        <v>1035</v>
      </c>
      <c r="D104" s="36" t="str">
        <f>VLOOKUP(Tabel5[[#This Row],[DB25]],'3. DB25 Alle koder'!B:C,2,FALSE)</f>
        <v>Reparation og vedligeholdelse af maskiner</v>
      </c>
      <c r="E104" s="99" t="e">
        <v>#N/A</v>
      </c>
      <c r="F104" s="98">
        <v>1</v>
      </c>
    </row>
    <row r="105" spans="1:6" x14ac:dyDescent="0.25">
      <c r="A105" s="36" t="s">
        <v>3382</v>
      </c>
      <c r="B105" s="36" t="s">
        <v>2648</v>
      </c>
      <c r="C105" s="36" t="s">
        <v>1175</v>
      </c>
      <c r="D105" s="36" t="str">
        <f>VLOOKUP(Tabel5[[#This Row],[DB25]],'3. DB25 Alle koder'!B:C,2,FALSE)</f>
        <v>Anlæg af ledningsnet til elektricitet og telekommunikation</v>
      </c>
      <c r="E105" s="99">
        <v>0</v>
      </c>
      <c r="F105" s="98">
        <v>0</v>
      </c>
    </row>
    <row r="106" spans="1:6" x14ac:dyDescent="0.25">
      <c r="A106" s="36" t="s">
        <v>3383</v>
      </c>
      <c r="B106" s="36" t="s">
        <v>2649</v>
      </c>
      <c r="C106" s="36" t="s">
        <v>869</v>
      </c>
      <c r="D106" s="36" t="str">
        <f>VLOOKUP(Tabel5[[#This Row],[DB25]],'3. DB25 Alle koder'!B:C,2,FALSE)</f>
        <v>Fremstilling af motorer og turbiner, undtagen motorer til flyvemaskiner, motorkøretøjer og knallerter</v>
      </c>
      <c r="E106" s="99">
        <v>0</v>
      </c>
      <c r="F106" s="98">
        <v>0</v>
      </c>
    </row>
    <row r="107" spans="1:6" x14ac:dyDescent="0.25">
      <c r="A107" s="36" t="s">
        <v>3383</v>
      </c>
      <c r="B107" s="36" t="s">
        <v>2649</v>
      </c>
      <c r="C107" s="36" t="s">
        <v>951</v>
      </c>
      <c r="D107" s="36" t="str">
        <f>VLOOKUP(Tabel5[[#This Row],[DB25]],'3. DB25 Alle koder'!B:C,2,FALSE)</f>
        <v>Fremstilling af andre dele og tilbehør til motorkøretøjer</v>
      </c>
      <c r="E107" s="99">
        <v>0</v>
      </c>
      <c r="F107" s="98">
        <v>0</v>
      </c>
    </row>
    <row r="108" spans="1:6" x14ac:dyDescent="0.25">
      <c r="A108" s="36" t="s">
        <v>3383</v>
      </c>
      <c r="B108" s="36" t="s">
        <v>2649</v>
      </c>
      <c r="C108" s="36" t="s">
        <v>983</v>
      </c>
      <c r="D108" s="36" t="str">
        <f>VLOOKUP(Tabel5[[#This Row],[DB25]],'3. DB25 Alle koder'!B:C,2,FALSE)</f>
        <v>Fremstilling af motorcykler</v>
      </c>
      <c r="E108" s="99">
        <v>0</v>
      </c>
      <c r="F108" s="98">
        <v>0</v>
      </c>
    </row>
    <row r="109" spans="1:6" x14ac:dyDescent="0.25">
      <c r="A109" s="36" t="s">
        <v>886</v>
      </c>
      <c r="B109" s="36" t="s">
        <v>2650</v>
      </c>
      <c r="C109" s="36" t="s">
        <v>886</v>
      </c>
      <c r="D109" s="36" t="str">
        <f>VLOOKUP(Tabel5[[#This Row],[DB25]],'3. DB25 Alle koder'!B:C,2,FALSE)</f>
        <v>Fremstilling af ovne, ildsteder og fyringsaggregater til boligopvarmning</v>
      </c>
      <c r="E109" s="99">
        <v>0</v>
      </c>
      <c r="F109" s="98">
        <v>0</v>
      </c>
    </row>
    <row r="110" spans="1:6" x14ac:dyDescent="0.25">
      <c r="A110" s="36" t="s">
        <v>886</v>
      </c>
      <c r="B110" s="36" t="s">
        <v>2650</v>
      </c>
      <c r="C110" s="36" t="s">
        <v>898</v>
      </c>
      <c r="D110" s="36" t="str">
        <f>VLOOKUP(Tabel5[[#This Row],[DB25]],'3. DB25 Alle koder'!B:C,2,FALSE)</f>
        <v>Fremstilling af klimaanlæg, ikke til husholdningsbrug</v>
      </c>
      <c r="E110" s="99">
        <v>0</v>
      </c>
      <c r="F110" s="98">
        <v>0</v>
      </c>
    </row>
    <row r="111" spans="1:6" x14ac:dyDescent="0.25">
      <c r="A111" s="36" t="s">
        <v>892</v>
      </c>
      <c r="B111" s="36" t="s">
        <v>2651</v>
      </c>
      <c r="C111" s="36" t="s">
        <v>799</v>
      </c>
      <c r="D111" s="36" t="str">
        <f>VLOOKUP(Tabel5[[#This Row],[DB25]],'3. DB25 Alle koder'!B:C,2,FALSE)</f>
        <v>Fremstilling af computere og ydre enheder</v>
      </c>
      <c r="E111" s="99">
        <v>0</v>
      </c>
      <c r="F111" s="98">
        <v>0</v>
      </c>
    </row>
    <row r="112" spans="1:6" x14ac:dyDescent="0.25">
      <c r="A112" s="36" t="s">
        <v>892</v>
      </c>
      <c r="B112" s="36" t="s">
        <v>2651</v>
      </c>
      <c r="C112" s="36" t="s">
        <v>892</v>
      </c>
      <c r="D112" s="36" t="str">
        <f>VLOOKUP(Tabel5[[#This Row],[DB25]],'3. DB25 Alle koder'!B:C,2,FALSE)</f>
        <v>Fremstilling af kontormaskiner og -udstyr, undtagen computere og ydre enheder</v>
      </c>
      <c r="E112" s="99">
        <v>0</v>
      </c>
      <c r="F112" s="98">
        <v>0</v>
      </c>
    </row>
    <row r="113" spans="1:6" x14ac:dyDescent="0.25">
      <c r="A113" s="36" t="s">
        <v>898</v>
      </c>
      <c r="B113" s="36" t="s">
        <v>2652</v>
      </c>
      <c r="C113" s="36" t="s">
        <v>898</v>
      </c>
      <c r="D113" s="36" t="str">
        <f>VLOOKUP(Tabel5[[#This Row],[DB25]],'3. DB25 Alle koder'!B:C,2,FALSE)</f>
        <v>Fremstilling af klimaanlæg, ikke til husholdningsbrug</v>
      </c>
      <c r="E113" s="99">
        <v>0</v>
      </c>
      <c r="F113" s="98">
        <v>0</v>
      </c>
    </row>
    <row r="114" spans="1:6" x14ac:dyDescent="0.25">
      <c r="A114" s="36" t="s">
        <v>898</v>
      </c>
      <c r="B114" s="36" t="s">
        <v>2652</v>
      </c>
      <c r="C114" s="36" t="s">
        <v>951</v>
      </c>
      <c r="D114" s="36" t="str">
        <f>VLOOKUP(Tabel5[[#This Row],[DB25]],'3. DB25 Alle koder'!B:C,2,FALSE)</f>
        <v>Fremstilling af andre dele og tilbehør til motorkøretøjer</v>
      </c>
      <c r="E114" s="99">
        <v>0</v>
      </c>
      <c r="F114" s="98">
        <v>0</v>
      </c>
    </row>
    <row r="115" spans="1:6" x14ac:dyDescent="0.25">
      <c r="A115" s="36" t="s">
        <v>900</v>
      </c>
      <c r="B115" s="36" t="s">
        <v>2653</v>
      </c>
      <c r="C115" s="36" t="s">
        <v>900</v>
      </c>
      <c r="D115" s="36" t="str">
        <f>VLOOKUP(Tabel5[[#This Row],[DB25]],'3. DB25 Alle koder'!B:C,2,FALSE)</f>
        <v>Fremstilling af andre maskiner til generelle formål i.a.n.</v>
      </c>
      <c r="E115" s="99">
        <v>1</v>
      </c>
      <c r="F115" s="98">
        <v>0</v>
      </c>
    </row>
    <row r="116" spans="1:6" x14ac:dyDescent="0.25">
      <c r="A116" s="36" t="s">
        <v>900</v>
      </c>
      <c r="B116" s="36" t="s">
        <v>2653</v>
      </c>
      <c r="C116" s="36" t="s">
        <v>923</v>
      </c>
      <c r="D116" s="36" t="str">
        <f>VLOOKUP(Tabel5[[#This Row],[DB25]],'3. DB25 Alle koder'!B:C,2,FALSE)</f>
        <v>Fremstilling af maskiner til føde-, drikke- og tobaksvareindustrien</v>
      </c>
      <c r="E116" s="99">
        <v>1</v>
      </c>
      <c r="F116" s="98">
        <v>0</v>
      </c>
    </row>
    <row r="117" spans="1:6" x14ac:dyDescent="0.25">
      <c r="A117" s="36" t="s">
        <v>3225</v>
      </c>
      <c r="B117" s="36" t="s">
        <v>2657</v>
      </c>
      <c r="C117" s="36" t="s">
        <v>864</v>
      </c>
      <c r="D117" s="36" t="str">
        <f>VLOOKUP(Tabel5[[#This Row],[DB25]],'3. DB25 Alle koder'!B:C,2,FALSE)</f>
        <v>Fremstilling af andet elektrisk udstyr</v>
      </c>
      <c r="E117" s="99">
        <v>0</v>
      </c>
      <c r="F117" s="98">
        <v>0</v>
      </c>
    </row>
    <row r="118" spans="1:6" x14ac:dyDescent="0.25">
      <c r="A118" s="36" t="s">
        <v>3225</v>
      </c>
      <c r="B118" s="36" t="s">
        <v>2657</v>
      </c>
      <c r="C118" s="36" t="s">
        <v>909</v>
      </c>
      <c r="D118" s="36" t="str">
        <f>VLOOKUP(Tabel5[[#This Row],[DB25]],'3. DB25 Alle koder'!B:C,2,FALSE)</f>
        <v>Fremstilling af metalforarbejdende maskiner og maskinværktøj til bearbejdning af metal</v>
      </c>
      <c r="E118" s="99">
        <v>0</v>
      </c>
      <c r="F118" s="98">
        <v>0</v>
      </c>
    </row>
    <row r="119" spans="1:6" x14ac:dyDescent="0.25">
      <c r="A119" s="36" t="s">
        <v>3225</v>
      </c>
      <c r="B119" s="36" t="s">
        <v>2657</v>
      </c>
      <c r="C119" s="36" t="s">
        <v>912</v>
      </c>
      <c r="D119" s="36" t="str">
        <f>VLOOKUP(Tabel5[[#This Row],[DB25]],'3. DB25 Alle koder'!B:C,2,FALSE)</f>
        <v>Fremstilling af andet maskinværktøj</v>
      </c>
      <c r="E119" s="99">
        <v>0</v>
      </c>
      <c r="F119" s="98">
        <v>0</v>
      </c>
    </row>
    <row r="120" spans="1:6" x14ac:dyDescent="0.25">
      <c r="A120" s="36" t="s">
        <v>920</v>
      </c>
      <c r="B120" s="36" t="s">
        <v>2658</v>
      </c>
      <c r="C120" s="36" t="s">
        <v>904</v>
      </c>
      <c r="D120" s="36" t="str">
        <f>VLOOKUP(Tabel5[[#This Row],[DB25]],'3. DB25 Alle koder'!B:C,2,FALSE)</f>
        <v>Fremstilling af landbrugs- og skovbrugsmaskiner</v>
      </c>
      <c r="E120" s="99">
        <v>0</v>
      </c>
      <c r="F120" s="98">
        <v>0</v>
      </c>
    </row>
    <row r="121" spans="1:6" x14ac:dyDescent="0.25">
      <c r="A121" s="36" t="s">
        <v>920</v>
      </c>
      <c r="B121" s="36" t="s">
        <v>2658</v>
      </c>
      <c r="C121" s="36" t="s">
        <v>920</v>
      </c>
      <c r="D121" s="36" t="str">
        <f>VLOOKUP(Tabel5[[#This Row],[DB25]],'3. DB25 Alle koder'!B:C,2,FALSE)</f>
        <v>Fremstilling af maskiner til råstofindvindingsindustrien samt bygge- og anlæg</v>
      </c>
      <c r="E121" s="99">
        <v>0</v>
      </c>
      <c r="F121" s="98">
        <v>0</v>
      </c>
    </row>
    <row r="122" spans="1:6" x14ac:dyDescent="0.25">
      <c r="A122" s="36" t="s">
        <v>929</v>
      </c>
      <c r="B122" s="36" t="s">
        <v>2661</v>
      </c>
      <c r="C122" s="36" t="s">
        <v>929</v>
      </c>
      <c r="D122" s="36" t="str">
        <f>VLOOKUP(Tabel5[[#This Row],[DB25]],'3. DB25 Alle koder'!B:C,2,FALSE)</f>
        <v>Fremstilling af maskiner til produktion af plast og gummi</v>
      </c>
      <c r="E122" s="99">
        <v>0</v>
      </c>
      <c r="F122" s="98">
        <v>0</v>
      </c>
    </row>
    <row r="123" spans="1:6" x14ac:dyDescent="0.25">
      <c r="A123" s="36" t="s">
        <v>929</v>
      </c>
      <c r="B123" s="36" t="s">
        <v>2661</v>
      </c>
      <c r="C123" s="36" t="s">
        <v>932</v>
      </c>
      <c r="D123" s="36" t="str">
        <f>VLOOKUP(Tabel5[[#This Row],[DB25]],'3. DB25 Alle koder'!B:C,2,FALSE)</f>
        <v>Fremstilling af maskiner til additiv fremstilling</v>
      </c>
      <c r="E123" s="99">
        <v>0</v>
      </c>
      <c r="F123" s="98">
        <v>0</v>
      </c>
    </row>
    <row r="124" spans="1:6" x14ac:dyDescent="0.25">
      <c r="A124" s="36" t="s">
        <v>934</v>
      </c>
      <c r="B124" s="36" t="s">
        <v>2662</v>
      </c>
      <c r="C124" s="36" t="s">
        <v>932</v>
      </c>
      <c r="D124" s="36" t="str">
        <f>VLOOKUP(Tabel5[[#This Row],[DB25]],'3. DB25 Alle koder'!B:C,2,FALSE)</f>
        <v>Fremstilling af maskiner til additiv fremstilling</v>
      </c>
      <c r="E124" s="99">
        <v>0</v>
      </c>
      <c r="F124" s="98">
        <v>0</v>
      </c>
    </row>
    <row r="125" spans="1:6" x14ac:dyDescent="0.25">
      <c r="A125" s="36" t="s">
        <v>934</v>
      </c>
      <c r="B125" s="36" t="s">
        <v>2662</v>
      </c>
      <c r="C125" s="36" t="s">
        <v>934</v>
      </c>
      <c r="D125" s="36" t="str">
        <f>VLOOKUP(Tabel5[[#This Row],[DB25]],'3. DB25 Alle koder'!B:C,2,FALSE)</f>
        <v>Fremstilling af andre maskiner til specielle formål i.a.n.</v>
      </c>
      <c r="E125" s="99">
        <v>0</v>
      </c>
      <c r="F125" s="98">
        <v>0</v>
      </c>
    </row>
    <row r="126" spans="1:6" x14ac:dyDescent="0.25">
      <c r="A126" s="36" t="s">
        <v>957</v>
      </c>
      <c r="B126" s="36" t="s">
        <v>2664</v>
      </c>
      <c r="C126" s="36" t="s">
        <v>957</v>
      </c>
      <c r="D126" s="36" t="str">
        <f>VLOOKUP(Tabel5[[#This Row],[DB25]],'3. DB25 Alle koder'!B:C,2,FALSE)</f>
        <v>Bygning af civile skibe og flydende materiel</v>
      </c>
      <c r="E126" s="99">
        <v>0</v>
      </c>
      <c r="F126" s="98">
        <v>0</v>
      </c>
    </row>
    <row r="127" spans="1:6" x14ac:dyDescent="0.25">
      <c r="A127" s="36" t="s">
        <v>957</v>
      </c>
      <c r="B127" s="36" t="s">
        <v>2664</v>
      </c>
      <c r="C127" s="36" t="s">
        <v>963</v>
      </c>
      <c r="D127" s="36" t="str">
        <f>VLOOKUP(Tabel5[[#This Row],[DB25]],'3. DB25 Alle koder'!B:C,2,FALSE)</f>
        <v>Bygning af militærfartøjer</v>
      </c>
      <c r="E127" s="99">
        <v>0</v>
      </c>
      <c r="F127" s="98">
        <v>0</v>
      </c>
    </row>
    <row r="128" spans="1:6" x14ac:dyDescent="0.25">
      <c r="A128" s="36" t="s">
        <v>3227</v>
      </c>
      <c r="B128" s="36" t="s">
        <v>2665</v>
      </c>
      <c r="C128" s="36" t="s">
        <v>972</v>
      </c>
      <c r="D128" s="36" t="str">
        <f>VLOOKUP(Tabel5[[#This Row],[DB25]],'3. DB25 Alle koder'!B:C,2,FALSE)</f>
        <v>Fremstilling af civile luft- og rumfartøjer o.lign.</v>
      </c>
      <c r="E128" s="99">
        <v>0</v>
      </c>
      <c r="F128" s="98">
        <v>0</v>
      </c>
    </row>
    <row r="129" spans="1:7" x14ac:dyDescent="0.25">
      <c r="A129" s="36" t="s">
        <v>3227</v>
      </c>
      <c r="B129" s="36" t="s">
        <v>2665</v>
      </c>
      <c r="C129" s="36" t="s">
        <v>975</v>
      </c>
      <c r="D129" s="36" t="str">
        <f>VLOOKUP(Tabel5[[#This Row],[DB25]],'3. DB25 Alle koder'!B:C,2,FALSE)</f>
        <v>Fremstilling af militære luft- og rumfartøjer o.lign.</v>
      </c>
      <c r="E129" s="99">
        <v>0</v>
      </c>
      <c r="F129" s="98">
        <v>0</v>
      </c>
    </row>
    <row r="130" spans="1:7" x14ac:dyDescent="0.25">
      <c r="A130" s="36" t="s">
        <v>979</v>
      </c>
      <c r="B130" s="36" t="s">
        <v>977</v>
      </c>
      <c r="C130" s="36" t="s">
        <v>979</v>
      </c>
      <c r="D130" s="36" t="str">
        <f>VLOOKUP(Tabel5[[#This Row],[DB25]],'3. DB25 Alle koder'!B:C,2,FALSE)</f>
        <v>Fremstilling af militære kampkøretøjer</v>
      </c>
      <c r="E130" s="99">
        <v>0</v>
      </c>
      <c r="F130" s="98">
        <v>0</v>
      </c>
    </row>
    <row r="131" spans="1:7" x14ac:dyDescent="0.25">
      <c r="A131" s="36" t="s">
        <v>979</v>
      </c>
      <c r="B131" s="36" t="s">
        <v>977</v>
      </c>
      <c r="C131" s="36" t="s">
        <v>1053</v>
      </c>
      <c r="D131" s="36" t="str">
        <f>VLOOKUP(Tabel5[[#This Row],[DB25]],'3. DB25 Alle koder'!B:C,2,FALSE)</f>
        <v>Reparation og vedligeholdelse af militære kampkøretøjer, skibe, både og luft- og rumfartøjer</v>
      </c>
      <c r="E131" s="99">
        <v>0</v>
      </c>
      <c r="F131" s="98">
        <v>0</v>
      </c>
    </row>
    <row r="132" spans="1:7" x14ac:dyDescent="0.25">
      <c r="A132" s="36" t="s">
        <v>983</v>
      </c>
      <c r="B132" s="36" t="s">
        <v>982</v>
      </c>
      <c r="C132" s="36" t="s">
        <v>983</v>
      </c>
      <c r="D132" s="36" t="str">
        <f>VLOOKUP(Tabel5[[#This Row],[DB25]],'3. DB25 Alle koder'!B:C,2,FALSE)</f>
        <v>Fremstilling af motorcykler</v>
      </c>
      <c r="E132" s="99">
        <v>0</v>
      </c>
      <c r="F132" s="98">
        <v>0</v>
      </c>
    </row>
    <row r="133" spans="1:7" x14ac:dyDescent="0.25">
      <c r="A133" s="36" t="s">
        <v>983</v>
      </c>
      <c r="B133" s="36" t="s">
        <v>982</v>
      </c>
      <c r="C133" s="36" t="s">
        <v>986</v>
      </c>
      <c r="D133" s="36" t="str">
        <f>VLOOKUP(Tabel5[[#This Row],[DB25]],'3. DB25 Alle koder'!B:C,2,FALSE)</f>
        <v>Fremstilling af cykler og kørestole</v>
      </c>
      <c r="E133" s="99">
        <v>0</v>
      </c>
      <c r="F133" s="98">
        <v>0</v>
      </c>
    </row>
    <row r="134" spans="1:7" x14ac:dyDescent="0.25">
      <c r="A134" s="36" t="s">
        <v>1012</v>
      </c>
      <c r="B134" s="36" t="s">
        <v>1010</v>
      </c>
      <c r="C134" s="36" t="s">
        <v>1012</v>
      </c>
      <c r="D134" s="36" t="str">
        <f>VLOOKUP(Tabel5[[#This Row],[DB25]],'3. DB25 Alle koder'!B:C,2,FALSE)</f>
        <v>Fremstilling af sportsudstyr</v>
      </c>
      <c r="E134" s="99">
        <v>0</v>
      </c>
      <c r="F134" s="98">
        <v>0</v>
      </c>
    </row>
    <row r="135" spans="1:7" x14ac:dyDescent="0.25">
      <c r="A135" s="36" t="s">
        <v>1012</v>
      </c>
      <c r="B135" s="36" t="s">
        <v>1010</v>
      </c>
      <c r="C135" s="36" t="s">
        <v>1026</v>
      </c>
      <c r="D135" s="36" t="str">
        <f>VLOOKUP(Tabel5[[#This Row],[DB25]],'3. DB25 Alle koder'!B:C,2,FALSE)</f>
        <v>Andre fremstillingsaktiviteter i.a.n.</v>
      </c>
      <c r="E135" s="99">
        <v>0</v>
      </c>
      <c r="F135" s="98">
        <v>0</v>
      </c>
    </row>
    <row r="136" spans="1:7" x14ac:dyDescent="0.25">
      <c r="A136" s="36" t="s">
        <v>1020</v>
      </c>
      <c r="B136" s="36" t="s">
        <v>1018</v>
      </c>
      <c r="C136" s="36" t="s">
        <v>819</v>
      </c>
      <c r="D136" s="36" t="str">
        <f>VLOOKUP(Tabel5[[#This Row],[DB25]],'3. DB25 Alle koder'!B:C,2,FALSE)</f>
        <v>Fremstilling af bestrålingsudstyr og elektromedicinsk og elektroterapeutisk udstyr</v>
      </c>
      <c r="E136" s="99">
        <v>0</v>
      </c>
      <c r="F136" s="98">
        <v>0</v>
      </c>
    </row>
    <row r="137" spans="1:7" x14ac:dyDescent="0.25">
      <c r="A137" s="36" t="s">
        <v>1020</v>
      </c>
      <c r="B137" s="36" t="s">
        <v>1018</v>
      </c>
      <c r="C137" s="36" t="s">
        <v>1020</v>
      </c>
      <c r="D137" s="36" t="str">
        <f>VLOOKUP(Tabel5[[#This Row],[DB25]],'3. DB25 Alle koder'!B:C,2,FALSE)</f>
        <v>Fremstilling af medicinske og dentale instrumenter samt udstyr hertil</v>
      </c>
      <c r="E137" s="99">
        <v>0</v>
      </c>
      <c r="F137" s="98">
        <v>0</v>
      </c>
    </row>
    <row r="138" spans="1:7" x14ac:dyDescent="0.25">
      <c r="A138" s="36" t="s">
        <v>1026</v>
      </c>
      <c r="B138" s="36" t="s">
        <v>2681</v>
      </c>
      <c r="C138" s="36" t="s">
        <v>1020</v>
      </c>
      <c r="D138" s="36" t="str">
        <f>VLOOKUP(Tabel5[[#This Row],[DB25]],'3. DB25 Alle koder'!B:C,2,FALSE)</f>
        <v>Fremstilling af medicinske og dentale instrumenter samt udstyr hertil</v>
      </c>
      <c r="E138" s="99">
        <v>0</v>
      </c>
      <c r="F138" s="98">
        <v>0</v>
      </c>
    </row>
    <row r="139" spans="1:7" x14ac:dyDescent="0.25">
      <c r="A139" s="36" t="s">
        <v>1026</v>
      </c>
      <c r="B139" s="36" t="s">
        <v>2681</v>
      </c>
      <c r="C139" s="36" t="s">
        <v>1026</v>
      </c>
      <c r="D139" s="36" t="str">
        <f>VLOOKUP(Tabel5[[#This Row],[DB25]],'3. DB25 Alle koder'!B:C,2,FALSE)</f>
        <v>Andre fremstillingsaktiviteter i.a.n.</v>
      </c>
      <c r="E139" s="99">
        <v>0</v>
      </c>
      <c r="F139" s="98">
        <v>0</v>
      </c>
    </row>
    <row r="140" spans="1:7" x14ac:dyDescent="0.25">
      <c r="A140" s="36" t="s">
        <v>1032</v>
      </c>
      <c r="B140" s="36" t="s">
        <v>2684</v>
      </c>
      <c r="C140" s="36" t="s">
        <v>146</v>
      </c>
      <c r="D140" s="36" t="str">
        <f>VLOOKUP(Tabel5[[#This Row],[DB25]],'3. DB25 Alle koder'!B:C,2,FALSE)</f>
        <v>Støtteaktiviteter i forbindelse med fiskeri og akvakultur</v>
      </c>
      <c r="E140" s="99">
        <v>0</v>
      </c>
      <c r="F140" s="98">
        <v>0</v>
      </c>
    </row>
    <row r="141" spans="1:7" x14ac:dyDescent="0.25">
      <c r="A141" s="36" t="s">
        <v>1032</v>
      </c>
      <c r="B141" s="36" t="s">
        <v>2684</v>
      </c>
      <c r="C141" s="36" t="s">
        <v>1032</v>
      </c>
      <c r="D141" s="36" t="str">
        <f>VLOOKUP(Tabel5[[#This Row],[DB25]],'3. DB25 Alle koder'!B:C,2,FALSE)</f>
        <v>Reparation og vedligeholdelse af færdige metalprodukter</v>
      </c>
      <c r="E141" s="99">
        <v>0</v>
      </c>
      <c r="F141" s="98">
        <v>0</v>
      </c>
      <c r="G141" s="100"/>
    </row>
    <row r="142" spans="1:7" x14ac:dyDescent="0.25">
      <c r="A142" s="36" t="s">
        <v>1032</v>
      </c>
      <c r="B142" s="36" t="s">
        <v>2684</v>
      </c>
      <c r="C142" s="36" t="s">
        <v>1050</v>
      </c>
      <c r="D142" s="36" t="str">
        <f>VLOOKUP(Tabel5[[#This Row],[DB25]],'3. DB25 Alle koder'!B:C,2,FALSE)</f>
        <v>Reparation og vedligeholdelse af andre civile transportmidler</v>
      </c>
      <c r="E142" s="99">
        <v>1</v>
      </c>
      <c r="F142" s="98">
        <v>0</v>
      </c>
    </row>
    <row r="143" spans="1:7" x14ac:dyDescent="0.25">
      <c r="A143" s="36" t="s">
        <v>1035</v>
      </c>
      <c r="B143" s="36" t="s">
        <v>2685</v>
      </c>
      <c r="C143" s="36" t="s">
        <v>1035</v>
      </c>
      <c r="D143" s="36" t="str">
        <f>VLOOKUP(Tabel5[[#This Row],[DB25]],'3. DB25 Alle koder'!B:C,2,FALSE)</f>
        <v>Reparation og vedligeholdelse af maskiner</v>
      </c>
      <c r="E143" s="99">
        <v>0</v>
      </c>
      <c r="F143" s="98">
        <v>0</v>
      </c>
    </row>
    <row r="144" spans="1:7" x14ac:dyDescent="0.25">
      <c r="A144" s="36" t="s">
        <v>1035</v>
      </c>
      <c r="B144" s="36" t="s">
        <v>2685</v>
      </c>
      <c r="C144" s="36" t="s">
        <v>1044</v>
      </c>
      <c r="D144" s="36" t="str">
        <f>VLOOKUP(Tabel5[[#This Row],[DB25]],'3. DB25 Alle koder'!B:C,2,FALSE)</f>
        <v>Reparation og vedligeholdelse af civile skibe og både</v>
      </c>
      <c r="E144" s="99">
        <v>0</v>
      </c>
      <c r="F144" s="98">
        <v>0</v>
      </c>
    </row>
    <row r="145" spans="1:6" x14ac:dyDescent="0.25">
      <c r="A145" s="36" t="s">
        <v>1035</v>
      </c>
      <c r="B145" s="36" t="s">
        <v>2685</v>
      </c>
      <c r="C145" s="36" t="s">
        <v>1053</v>
      </c>
      <c r="D145" s="36" t="str">
        <f>VLOOKUP(Tabel5[[#This Row],[DB25]],'3. DB25 Alle koder'!B:C,2,FALSE)</f>
        <v>Reparation og vedligeholdelse af militære kampkøretøjer, skibe, både og luft- og rumfartøjer</v>
      </c>
      <c r="E145" s="99">
        <v>0</v>
      </c>
      <c r="F145" s="98">
        <v>0</v>
      </c>
    </row>
    <row r="146" spans="1:6" x14ac:dyDescent="0.25">
      <c r="A146" s="36" t="s">
        <v>1044</v>
      </c>
      <c r="B146" s="36" t="s">
        <v>2688</v>
      </c>
      <c r="C146" s="36" t="s">
        <v>1044</v>
      </c>
      <c r="D146" s="36" t="str">
        <f>VLOOKUP(Tabel5[[#This Row],[DB25]],'3. DB25 Alle koder'!B:C,2,FALSE)</f>
        <v>Reparation og vedligeholdelse af civile skibe og både</v>
      </c>
      <c r="E146" s="99">
        <v>0</v>
      </c>
      <c r="F146" s="98">
        <v>0</v>
      </c>
    </row>
    <row r="147" spans="1:6" x14ac:dyDescent="0.25">
      <c r="A147" s="36" t="s">
        <v>1044</v>
      </c>
      <c r="B147" s="36" t="s">
        <v>2688</v>
      </c>
      <c r="C147" s="36" t="s">
        <v>1053</v>
      </c>
      <c r="D147" s="36" t="str">
        <f>VLOOKUP(Tabel5[[#This Row],[DB25]],'3. DB25 Alle koder'!B:C,2,FALSE)</f>
        <v>Reparation og vedligeholdelse af militære kampkøretøjer, skibe, både og luft- og rumfartøjer</v>
      </c>
      <c r="E147" s="99">
        <v>0</v>
      </c>
      <c r="F147" s="98">
        <v>0</v>
      </c>
    </row>
    <row r="148" spans="1:6" x14ac:dyDescent="0.25">
      <c r="A148" s="36" t="s">
        <v>1047</v>
      </c>
      <c r="B148" s="36" t="s">
        <v>2689</v>
      </c>
      <c r="C148" s="36" t="s">
        <v>1047</v>
      </c>
      <c r="D148" s="36" t="str">
        <f>VLOOKUP(Tabel5[[#This Row],[DB25]],'3. DB25 Alle koder'!B:C,2,FALSE)</f>
        <v>Reparation og vedligeholdelse af civile luft- og rumfartøjer</v>
      </c>
      <c r="E148" s="99">
        <v>0</v>
      </c>
      <c r="F148" s="98">
        <v>0</v>
      </c>
    </row>
    <row r="149" spans="1:6" x14ac:dyDescent="0.25">
      <c r="A149" s="36" t="s">
        <v>1047</v>
      </c>
      <c r="B149" s="36" t="s">
        <v>2689</v>
      </c>
      <c r="C149" s="36" t="s">
        <v>1053</v>
      </c>
      <c r="D149" s="36" t="str">
        <f>VLOOKUP(Tabel5[[#This Row],[DB25]],'3. DB25 Alle koder'!B:C,2,FALSE)</f>
        <v>Reparation og vedligeholdelse af militære kampkøretøjer, skibe, både og luft- og rumfartøjer</v>
      </c>
      <c r="E149" s="99">
        <v>0</v>
      </c>
      <c r="F149" s="98">
        <v>0</v>
      </c>
    </row>
    <row r="150" spans="1:6" x14ac:dyDescent="0.25">
      <c r="A150" s="36" t="s">
        <v>1056</v>
      </c>
      <c r="B150" s="36" t="s">
        <v>2691</v>
      </c>
      <c r="C150" s="36" t="s">
        <v>1056</v>
      </c>
      <c r="D150" s="36" t="str">
        <f>VLOOKUP(Tabel5[[#This Row],[DB25]],'3. DB25 Alle koder'!B:C,2,FALSE)</f>
        <v>Reparation og vedligeholdelse af andet udstyr</v>
      </c>
      <c r="E150" s="99">
        <v>0</v>
      </c>
      <c r="F150" s="98">
        <v>0</v>
      </c>
    </row>
    <row r="151" spans="1:6" x14ac:dyDescent="0.25">
      <c r="A151" s="36" t="s">
        <v>1056</v>
      </c>
      <c r="B151" s="36" t="s">
        <v>2691</v>
      </c>
      <c r="C151" s="36" t="s">
        <v>2384</v>
      </c>
      <c r="D151" s="36" t="str">
        <f>VLOOKUP(Tabel5[[#This Row],[DB25]],'3. DB25 Alle koder'!B:C,2,FALSE)</f>
        <v>Konservering, restaurering og andre serviceydelser inden for kulturarv</v>
      </c>
      <c r="E151" s="99">
        <v>0</v>
      </c>
      <c r="F151" s="98">
        <v>0</v>
      </c>
    </row>
    <row r="152" spans="1:6" x14ac:dyDescent="0.25">
      <c r="A152" s="36" t="s">
        <v>1067</v>
      </c>
      <c r="B152" s="36" t="s">
        <v>2692</v>
      </c>
      <c r="C152" s="36" t="s">
        <v>1067</v>
      </c>
      <c r="D152" s="36" t="str">
        <f>VLOOKUP(Tabel5[[#This Row],[DB25]],'3. DB25 Alle koder'!B:C,2,FALSE)</f>
        <v>Produktion af elektricitet fra ikke-vedvarende energikilder</v>
      </c>
      <c r="E152" s="99">
        <v>0</v>
      </c>
      <c r="F152" s="98">
        <v>0</v>
      </c>
    </row>
    <row r="153" spans="1:6" x14ac:dyDescent="0.25">
      <c r="A153" s="36" t="s">
        <v>1067</v>
      </c>
      <c r="B153" s="36" t="s">
        <v>2692</v>
      </c>
      <c r="C153" s="36" t="s">
        <v>1070</v>
      </c>
      <c r="D153" s="36" t="str">
        <f>VLOOKUP(Tabel5[[#This Row],[DB25]],'3. DB25 Alle koder'!B:C,2,FALSE)</f>
        <v>Produktion af elektricitet fra vedvarende energikilder</v>
      </c>
      <c r="E153" s="99">
        <v>0</v>
      </c>
      <c r="F153" s="98">
        <v>0</v>
      </c>
    </row>
    <row r="154" spans="1:6" x14ac:dyDescent="0.25">
      <c r="A154" s="36" t="s">
        <v>1067</v>
      </c>
      <c r="B154" s="36" t="s">
        <v>2692</v>
      </c>
      <c r="C154" s="36" t="s">
        <v>1085</v>
      </c>
      <c r="D154" s="36" t="str">
        <f>VLOOKUP(Tabel5[[#This Row],[DB25]],'3. DB25 Alle koder'!B:C,2,FALSE)</f>
        <v>Lagring af elektricitet</v>
      </c>
      <c r="E154" s="99" t="e">
        <v>#N/A</v>
      </c>
      <c r="F154" s="98">
        <v>1</v>
      </c>
    </row>
    <row r="155" spans="1:6" x14ac:dyDescent="0.25">
      <c r="A155" s="36" t="s">
        <v>1076</v>
      </c>
      <c r="B155" s="36" t="s">
        <v>1078</v>
      </c>
      <c r="C155" s="36" t="s">
        <v>1079</v>
      </c>
      <c r="D155" s="36" t="str">
        <f>VLOOKUP(Tabel5[[#This Row],[DB25]],'3. DB25 Alle koder'!B:C,2,FALSE)</f>
        <v>Handel med elektricitet via ladestationer o. lign.</v>
      </c>
      <c r="E155" s="99">
        <v>0</v>
      </c>
      <c r="F155" s="98">
        <v>0</v>
      </c>
    </row>
    <row r="156" spans="1:6" x14ac:dyDescent="0.25">
      <c r="A156" s="36" t="s">
        <v>1076</v>
      </c>
      <c r="B156" s="36" t="s">
        <v>1078</v>
      </c>
      <c r="C156" s="36" t="s">
        <v>1081</v>
      </c>
      <c r="D156" s="36" t="str">
        <f>VLOOKUP(Tabel5[[#This Row],[DB25]],'3. DB25 Alle koder'!B:C,2,FALSE)</f>
        <v>Anden handel med elektricitet</v>
      </c>
      <c r="E156" s="99">
        <v>0</v>
      </c>
      <c r="F156" s="98">
        <v>0</v>
      </c>
    </row>
    <row r="157" spans="1:6" x14ac:dyDescent="0.25">
      <c r="A157" s="36" t="s">
        <v>1076</v>
      </c>
      <c r="B157" s="36" t="s">
        <v>1078</v>
      </c>
      <c r="C157" s="36" t="s">
        <v>1106</v>
      </c>
      <c r="D157" s="36" t="str">
        <f>VLOOKUP(Tabel5[[#This Row],[DB25]],'3. DB25 Alle koder'!B:C,2,FALSE)</f>
        <v>Mægler- og agentaktiviteter i forbindelse med forsyning af elektricitet og naturgas</v>
      </c>
      <c r="E157" s="99">
        <v>0</v>
      </c>
      <c r="F157" s="98">
        <v>0</v>
      </c>
    </row>
    <row r="158" spans="1:6" x14ac:dyDescent="0.25">
      <c r="A158" s="36" t="s">
        <v>1096</v>
      </c>
      <c r="B158" s="36" t="s">
        <v>1095</v>
      </c>
      <c r="C158" s="36" t="s">
        <v>1096</v>
      </c>
      <c r="D158" s="36" t="str">
        <f>VLOOKUP(Tabel5[[#This Row],[DB25]],'3. DB25 Alle koder'!B:C,2,FALSE)</f>
        <v>Handel med gas gennem rørledninger</v>
      </c>
      <c r="E158" s="99">
        <v>0</v>
      </c>
      <c r="F158" s="98">
        <v>0</v>
      </c>
    </row>
    <row r="159" spans="1:6" x14ac:dyDescent="0.25">
      <c r="A159" s="36" t="s">
        <v>1096</v>
      </c>
      <c r="B159" s="36" t="s">
        <v>1095</v>
      </c>
      <c r="C159" s="36" t="s">
        <v>1106</v>
      </c>
      <c r="D159" s="36" t="str">
        <f>VLOOKUP(Tabel5[[#This Row],[DB25]],'3. DB25 Alle koder'!B:C,2,FALSE)</f>
        <v>Mægler- og agentaktiviteter i forbindelse med forsyning af elektricitet og naturgas</v>
      </c>
      <c r="E159" s="99">
        <v>0</v>
      </c>
      <c r="F159" s="98">
        <v>0</v>
      </c>
    </row>
    <row r="160" spans="1:6" x14ac:dyDescent="0.25">
      <c r="A160" s="36" t="s">
        <v>3384</v>
      </c>
      <c r="B160" s="36" t="s">
        <v>2698</v>
      </c>
      <c r="C160" s="36" t="s">
        <v>1129</v>
      </c>
      <c r="D160" s="36" t="str">
        <f>VLOOKUP(Tabel5[[#This Row],[DB25]],'3. DB25 Alle koder'!B:C,2,FALSE)</f>
        <v>Genindvinding af materialer</v>
      </c>
      <c r="E160" s="99">
        <v>0</v>
      </c>
      <c r="F160" s="98">
        <v>0</v>
      </c>
    </row>
    <row r="161" spans="1:6" x14ac:dyDescent="0.25">
      <c r="A161" s="36" t="s">
        <v>3384</v>
      </c>
      <c r="B161" s="36" t="s">
        <v>2698</v>
      </c>
      <c r="C161" s="36" t="s">
        <v>1135</v>
      </c>
      <c r="D161" s="36" t="str">
        <f>VLOOKUP(Tabel5[[#This Row],[DB25]],'3. DB25 Alle koder'!B:C,2,FALSE)</f>
        <v>Anden nyttiggørelse af affald</v>
      </c>
      <c r="E161" s="99">
        <v>0</v>
      </c>
      <c r="F161" s="98">
        <v>0</v>
      </c>
    </row>
    <row r="162" spans="1:6" x14ac:dyDescent="0.25">
      <c r="A162" s="36" t="s">
        <v>3384</v>
      </c>
      <c r="B162" s="36" t="s">
        <v>2698</v>
      </c>
      <c r="C162" s="36" t="s">
        <v>1140</v>
      </c>
      <c r="D162" s="36" t="str">
        <f>VLOOKUP(Tabel5[[#This Row],[DB25]],'3. DB25 Alle koder'!B:C,2,FALSE)</f>
        <v>Forbrænding uden energiudnyttelse</v>
      </c>
      <c r="E162" s="99">
        <v>0</v>
      </c>
      <c r="F162" s="98">
        <v>0</v>
      </c>
    </row>
    <row r="163" spans="1:6" x14ac:dyDescent="0.25">
      <c r="A163" s="36" t="s">
        <v>3384</v>
      </c>
      <c r="B163" s="36" t="s">
        <v>2698</v>
      </c>
      <c r="C163" s="36" t="s">
        <v>1143</v>
      </c>
      <c r="D163" s="36" t="str">
        <f>VLOOKUP(Tabel5[[#This Row],[DB25]],'3. DB25 Alle koder'!B:C,2,FALSE)</f>
        <v>Deponering eller permanent oplagring</v>
      </c>
      <c r="E163" s="99">
        <v>0</v>
      </c>
      <c r="F163" s="98">
        <v>0</v>
      </c>
    </row>
    <row r="164" spans="1:6" x14ac:dyDescent="0.25">
      <c r="A164" s="36" t="s">
        <v>3384</v>
      </c>
      <c r="B164" s="36" t="s">
        <v>2698</v>
      </c>
      <c r="C164" s="36" t="s">
        <v>1146</v>
      </c>
      <c r="D164" s="36" t="str">
        <f>VLOOKUP(Tabel5[[#This Row],[DB25]],'3. DB25 Alle koder'!B:C,2,FALSE)</f>
        <v>Anden bortskaffelse af affald</v>
      </c>
      <c r="E164" s="99">
        <v>0</v>
      </c>
      <c r="F164" s="98">
        <v>0</v>
      </c>
    </row>
    <row r="165" spans="1:6" x14ac:dyDescent="0.25">
      <c r="A165" s="36" t="s">
        <v>1132</v>
      </c>
      <c r="B165" s="36" t="s">
        <v>2700</v>
      </c>
      <c r="C165" s="36" t="s">
        <v>1132</v>
      </c>
      <c r="D165" s="36" t="str">
        <f>VLOOKUP(Tabel5[[#This Row],[DB25]],'3. DB25 Alle koder'!B:C,2,FALSE)</f>
        <v>Energiudnyttelse af affald</v>
      </c>
      <c r="E165" s="99">
        <v>0</v>
      </c>
      <c r="F165" s="98">
        <v>0</v>
      </c>
    </row>
    <row r="166" spans="1:6" x14ac:dyDescent="0.25">
      <c r="A166" s="36" t="s">
        <v>1132</v>
      </c>
      <c r="B166" s="36" t="s">
        <v>2700</v>
      </c>
      <c r="C166" s="36" t="s">
        <v>1135</v>
      </c>
      <c r="D166" s="36" t="str">
        <f>VLOOKUP(Tabel5[[#This Row],[DB25]],'3. DB25 Alle koder'!B:C,2,FALSE)</f>
        <v>Anden nyttiggørelse af affald</v>
      </c>
      <c r="E166" s="99">
        <v>0</v>
      </c>
      <c r="F166" s="98">
        <v>0</v>
      </c>
    </row>
    <row r="167" spans="1:6" x14ac:dyDescent="0.25">
      <c r="A167" s="36" t="s">
        <v>1132</v>
      </c>
      <c r="B167" s="36" t="s">
        <v>2700</v>
      </c>
      <c r="C167" s="36" t="s">
        <v>1140</v>
      </c>
      <c r="D167" s="36" t="str">
        <f>VLOOKUP(Tabel5[[#This Row],[DB25]],'3. DB25 Alle koder'!B:C,2,FALSE)</f>
        <v>Forbrænding uden energiudnyttelse</v>
      </c>
      <c r="E167" s="99">
        <v>0</v>
      </c>
      <c r="F167" s="98">
        <v>0</v>
      </c>
    </row>
    <row r="168" spans="1:6" x14ac:dyDescent="0.25">
      <c r="A168" s="36" t="s">
        <v>1132</v>
      </c>
      <c r="B168" s="36" t="s">
        <v>2700</v>
      </c>
      <c r="C168" s="36" t="s">
        <v>1143</v>
      </c>
      <c r="D168" s="36" t="str">
        <f>VLOOKUP(Tabel5[[#This Row],[DB25]],'3. DB25 Alle koder'!B:C,2,FALSE)</f>
        <v>Deponering eller permanent oplagring</v>
      </c>
      <c r="E168" s="99">
        <v>0</v>
      </c>
      <c r="F168" s="98">
        <v>0</v>
      </c>
    </row>
    <row r="169" spans="1:6" x14ac:dyDescent="0.25">
      <c r="A169" s="36" t="s">
        <v>1132</v>
      </c>
      <c r="B169" s="36" t="s">
        <v>2700</v>
      </c>
      <c r="C169" s="36" t="s">
        <v>1146</v>
      </c>
      <c r="D169" s="36" t="str">
        <f>VLOOKUP(Tabel5[[#This Row],[DB25]],'3. DB25 Alle koder'!B:C,2,FALSE)</f>
        <v>Anden bortskaffelse af affald</v>
      </c>
      <c r="E169" s="99">
        <v>0</v>
      </c>
      <c r="F169" s="98">
        <v>0</v>
      </c>
    </row>
    <row r="170" spans="1:6" x14ac:dyDescent="0.25">
      <c r="A170" s="36" t="s">
        <v>1143</v>
      </c>
      <c r="B170" s="36" t="s">
        <v>2703</v>
      </c>
      <c r="C170" s="36" t="s">
        <v>514</v>
      </c>
      <c r="D170" s="36" t="str">
        <f>VLOOKUP(Tabel5[[#This Row],[DB25]],'3. DB25 Alle koder'!B:C,2,FALSE)</f>
        <v>Fremstilling af plast i ubearbejdet form</v>
      </c>
      <c r="E170" s="99">
        <v>0</v>
      </c>
      <c r="F170" s="98">
        <v>0</v>
      </c>
    </row>
    <row r="171" spans="1:6" x14ac:dyDescent="0.25">
      <c r="A171" s="36" t="s">
        <v>1143</v>
      </c>
      <c r="B171" s="36" t="s">
        <v>2703</v>
      </c>
      <c r="C171" s="36" t="s">
        <v>1129</v>
      </c>
      <c r="D171" s="36" t="str">
        <f>VLOOKUP(Tabel5[[#This Row],[DB25]],'3. DB25 Alle koder'!B:C,2,FALSE)</f>
        <v>Genindvinding af materialer</v>
      </c>
      <c r="E171" s="99">
        <v>0</v>
      </c>
      <c r="F171" s="98">
        <v>0</v>
      </c>
    </row>
    <row r="172" spans="1:6" x14ac:dyDescent="0.25">
      <c r="A172" s="36" t="s">
        <v>3230</v>
      </c>
      <c r="B172" s="36" t="s">
        <v>1152</v>
      </c>
      <c r="C172" s="36" t="s">
        <v>1155</v>
      </c>
      <c r="D172" s="36" t="str">
        <f>VLOOKUP(Tabel5[[#This Row],[DB25]],'3. DB25 Alle koder'!B:C,2,FALSE)</f>
        <v>Opførelse af bygninger</v>
      </c>
      <c r="E172" s="99">
        <v>0</v>
      </c>
      <c r="F172" s="98">
        <v>0</v>
      </c>
    </row>
    <row r="173" spans="1:6" x14ac:dyDescent="0.25">
      <c r="A173" s="36" t="s">
        <v>3230</v>
      </c>
      <c r="B173" s="36" t="s">
        <v>1152</v>
      </c>
      <c r="C173" s="36" t="s">
        <v>1243</v>
      </c>
      <c r="D173" s="36" t="str">
        <f>VLOOKUP(Tabel5[[#This Row],[DB25]],'3. DB25 Alle koder'!B:C,2,FALSE)</f>
        <v>Andre specialiserede byggeaktiviteter i.a.n.</v>
      </c>
      <c r="E173" s="99">
        <v>0</v>
      </c>
      <c r="F173" s="98">
        <v>0</v>
      </c>
    </row>
    <row r="174" spans="1:6" x14ac:dyDescent="0.25">
      <c r="A174" s="36" t="s">
        <v>3230</v>
      </c>
      <c r="B174" s="36" t="s">
        <v>1152</v>
      </c>
      <c r="C174" s="36" t="s">
        <v>2384</v>
      </c>
      <c r="D174" s="36" t="str">
        <f>VLOOKUP(Tabel5[[#This Row],[DB25]],'3. DB25 Alle koder'!B:C,2,FALSE)</f>
        <v>Konservering, restaurering og andre serviceydelser inden for kulturarv</v>
      </c>
      <c r="E174" s="99">
        <v>0</v>
      </c>
      <c r="F174" s="98">
        <v>0</v>
      </c>
    </row>
    <row r="175" spans="1:6" x14ac:dyDescent="0.25">
      <c r="A175" s="36" t="s">
        <v>1161</v>
      </c>
      <c r="B175" s="36" t="s">
        <v>1160</v>
      </c>
      <c r="C175" s="36" t="s">
        <v>1161</v>
      </c>
      <c r="D175" s="36" t="str">
        <f>VLOOKUP(Tabel5[[#This Row],[DB25]],'3. DB25 Alle koder'!B:C,2,FALSE)</f>
        <v>Anlæg af veje og motorveje</v>
      </c>
      <c r="E175" s="99">
        <v>0</v>
      </c>
      <c r="F175" s="98">
        <v>0</v>
      </c>
    </row>
    <row r="176" spans="1:6" x14ac:dyDescent="0.25">
      <c r="A176" s="36" t="s">
        <v>1161</v>
      </c>
      <c r="B176" s="36" t="s">
        <v>1160</v>
      </c>
      <c r="C176" s="36" t="s">
        <v>1234</v>
      </c>
      <c r="D176" s="36" t="str">
        <f>VLOOKUP(Tabel5[[#This Row],[DB25]],'3. DB25 Alle koder'!B:C,2,FALSE)</f>
        <v>Specialiserede anlægsaktiviteter</v>
      </c>
      <c r="E176" s="99">
        <v>0</v>
      </c>
      <c r="F176" s="98">
        <v>0</v>
      </c>
    </row>
    <row r="177" spans="1:6" x14ac:dyDescent="0.25">
      <c r="A177" s="36" t="s">
        <v>1182</v>
      </c>
      <c r="B177" s="36" t="s">
        <v>2711</v>
      </c>
      <c r="C177" s="36" t="s">
        <v>1182</v>
      </c>
      <c r="D177" s="36" t="str">
        <f>VLOOKUP(Tabel5[[#This Row],[DB25]],'3. DB25 Alle koder'!B:C,2,FALSE)</f>
        <v>Andre anlægsaktiviteter i.a.n.</v>
      </c>
      <c r="E177" s="99">
        <v>1</v>
      </c>
      <c r="F177" s="98">
        <v>0</v>
      </c>
    </row>
    <row r="178" spans="1:6" x14ac:dyDescent="0.25">
      <c r="A178" s="36" t="s">
        <v>1182</v>
      </c>
      <c r="B178" s="36" t="s">
        <v>2711</v>
      </c>
      <c r="C178" s="36" t="s">
        <v>1922</v>
      </c>
      <c r="D178" s="36" t="str">
        <f>VLOOKUP(Tabel5[[#This Row],[DB25]],'3. DB25 Alle koder'!B:C,2,FALSE)</f>
        <v>Gennemførelse af byggeprojekter</v>
      </c>
      <c r="E178" s="99">
        <v>1</v>
      </c>
      <c r="F178" s="98">
        <v>0</v>
      </c>
    </row>
    <row r="179" spans="1:6" x14ac:dyDescent="0.25">
      <c r="A179" s="36" t="s">
        <v>3231</v>
      </c>
      <c r="B179" s="36" t="s">
        <v>1205</v>
      </c>
      <c r="C179" s="36" t="s">
        <v>1203</v>
      </c>
      <c r="D179" s="36" t="str">
        <f>VLOOKUP(Tabel5[[#This Row],[DB25]],'3. DB25 Alle koder'!B:C,2,FALSE)</f>
        <v>Installation af isolering</v>
      </c>
      <c r="E179" s="99">
        <v>0</v>
      </c>
      <c r="F179" s="98">
        <v>0</v>
      </c>
    </row>
    <row r="180" spans="1:6" x14ac:dyDescent="0.25">
      <c r="A180" s="36" t="s">
        <v>3231</v>
      </c>
      <c r="B180" s="36" t="s">
        <v>1205</v>
      </c>
      <c r="C180" s="36" t="s">
        <v>1206</v>
      </c>
      <c r="D180" s="36" t="str">
        <f>VLOOKUP(Tabel5[[#This Row],[DB25]],'3. DB25 Alle koder'!B:C,2,FALSE)</f>
        <v>Andre bygningsinstallationsaktiviteter</v>
      </c>
      <c r="E180" s="99">
        <v>0</v>
      </c>
      <c r="F180" s="98">
        <v>0</v>
      </c>
    </row>
    <row r="181" spans="1:6" x14ac:dyDescent="0.25">
      <c r="A181" s="36" t="s">
        <v>3385</v>
      </c>
      <c r="B181" s="36" t="s">
        <v>1224</v>
      </c>
      <c r="C181" s="36" t="s">
        <v>1203</v>
      </c>
      <c r="D181" s="36" t="str">
        <f>VLOOKUP(Tabel5[[#This Row],[DB25]],'3. DB25 Alle koder'!B:C,2,FALSE)</f>
        <v>Installation af isolering</v>
      </c>
      <c r="E181" s="99">
        <v>0</v>
      </c>
      <c r="F181" s="98">
        <v>0</v>
      </c>
    </row>
    <row r="182" spans="1:6" x14ac:dyDescent="0.25">
      <c r="A182" s="36" t="s">
        <v>3385</v>
      </c>
      <c r="B182" s="36" t="s">
        <v>1224</v>
      </c>
      <c r="C182" s="36" t="s">
        <v>1225</v>
      </c>
      <c r="D182" s="36" t="str">
        <f>VLOOKUP(Tabel5[[#This Row],[DB25]],'3. DB25 Alle koder'!B:C,2,FALSE)</f>
        <v>Anden bygningsfærdiggørelse</v>
      </c>
      <c r="E182" s="99">
        <v>0</v>
      </c>
      <c r="F182" s="98">
        <v>0</v>
      </c>
    </row>
    <row r="183" spans="1:6" x14ac:dyDescent="0.25">
      <c r="A183" s="36" t="s">
        <v>3385</v>
      </c>
      <c r="B183" s="36" t="s">
        <v>1224</v>
      </c>
      <c r="C183" s="36" t="s">
        <v>2134</v>
      </c>
      <c r="D183" s="36" t="str">
        <f>VLOOKUP(Tabel5[[#This Row],[DB25]],'3. DB25 Alle koder'!B:C,2,FALSE)</f>
        <v xml:space="preserve">Anden rengøring af bygninger og rengøring af erhvervslokaler i.a.n. </v>
      </c>
      <c r="E183" s="99">
        <v>0</v>
      </c>
      <c r="F183" s="98">
        <v>0</v>
      </c>
    </row>
    <row r="184" spans="1:6" x14ac:dyDescent="0.25">
      <c r="A184" s="36" t="s">
        <v>3233</v>
      </c>
      <c r="B184" s="36" t="s">
        <v>2717</v>
      </c>
      <c r="C184" s="36" t="s">
        <v>1161</v>
      </c>
      <c r="D184" s="36" t="str">
        <f>VLOOKUP(Tabel5[[#This Row],[DB25]],'3. DB25 Alle koder'!B:C,2,FALSE)</f>
        <v>Anlæg af veje og motorveje</v>
      </c>
      <c r="E184" s="99" t="e">
        <v>#N/A</v>
      </c>
      <c r="F184" s="98">
        <v>1</v>
      </c>
    </row>
    <row r="185" spans="1:6" x14ac:dyDescent="0.25">
      <c r="A185" s="36" t="s">
        <v>3233</v>
      </c>
      <c r="B185" s="36" t="s">
        <v>2717</v>
      </c>
      <c r="C185" s="36" t="s">
        <v>1203</v>
      </c>
      <c r="D185" s="36" t="str">
        <f>VLOOKUP(Tabel5[[#This Row],[DB25]],'3. DB25 Alle koder'!B:C,2,FALSE)</f>
        <v>Installation af isolering</v>
      </c>
      <c r="E185" s="99">
        <v>0</v>
      </c>
      <c r="F185" s="98">
        <v>0</v>
      </c>
    </row>
    <row r="186" spans="1:6" x14ac:dyDescent="0.25">
      <c r="A186" s="36" t="s">
        <v>3233</v>
      </c>
      <c r="B186" s="36" t="s">
        <v>2717</v>
      </c>
      <c r="C186" s="36" t="s">
        <v>1211</v>
      </c>
      <c r="D186" s="36" t="str">
        <f>VLOOKUP(Tabel5[[#This Row],[DB25]],'3. DB25 Alle koder'!B:C,2,FALSE)</f>
        <v>Stukkatøraktiviteter</v>
      </c>
      <c r="E186" s="99">
        <v>1</v>
      </c>
      <c r="F186" s="98">
        <v>0</v>
      </c>
    </row>
    <row r="187" spans="1:6" x14ac:dyDescent="0.25">
      <c r="A187" s="36" t="s">
        <v>3233</v>
      </c>
      <c r="B187" s="36" t="s">
        <v>2717</v>
      </c>
      <c r="C187" s="36" t="s">
        <v>1214</v>
      </c>
      <c r="D187" s="36" t="str">
        <f>VLOOKUP(Tabel5[[#This Row],[DB25]],'3. DB25 Alle koder'!B:C,2,FALSE)</f>
        <v>Tømrer- og bygningssnedkeraktiviteter</v>
      </c>
      <c r="E187" s="99">
        <v>1</v>
      </c>
      <c r="F187" s="98">
        <v>0</v>
      </c>
    </row>
    <row r="188" spans="1:6" x14ac:dyDescent="0.25">
      <c r="A188" s="36" t="s">
        <v>3233</v>
      </c>
      <c r="B188" s="36" t="s">
        <v>2717</v>
      </c>
      <c r="C188" s="36" t="s">
        <v>1217</v>
      </c>
      <c r="D188" s="36" t="str">
        <f>VLOOKUP(Tabel5[[#This Row],[DB25]],'3. DB25 Alle koder'!B:C,2,FALSE)</f>
        <v>Udførelse af gulvbelægninger og vægbeklædning</v>
      </c>
      <c r="E188" s="99">
        <v>1</v>
      </c>
      <c r="F188" s="98">
        <v>0</v>
      </c>
    </row>
    <row r="189" spans="1:6" x14ac:dyDescent="0.25">
      <c r="A189" s="36" t="s">
        <v>3233</v>
      </c>
      <c r="B189" s="36" t="s">
        <v>2717</v>
      </c>
      <c r="C189" s="36" t="s">
        <v>1220</v>
      </c>
      <c r="D189" s="36" t="str">
        <f>VLOOKUP(Tabel5[[#This Row],[DB25]],'3. DB25 Alle koder'!B:C,2,FALSE)</f>
        <v>Maleraktiviteter</v>
      </c>
      <c r="E189" s="99">
        <v>1</v>
      </c>
      <c r="F189" s="98">
        <v>0</v>
      </c>
    </row>
    <row r="190" spans="1:6" x14ac:dyDescent="0.25">
      <c r="A190" s="36" t="s">
        <v>3233</v>
      </c>
      <c r="B190" s="36" t="s">
        <v>2717</v>
      </c>
      <c r="C190" s="36" t="s">
        <v>1221</v>
      </c>
      <c r="D190" s="36" t="str">
        <f>VLOOKUP(Tabel5[[#This Row],[DB25]],'3. DB25 Alle koder'!B:C,2,FALSE)</f>
        <v>Glarmesteraktiviteter</v>
      </c>
      <c r="E190" s="99">
        <v>1</v>
      </c>
      <c r="F190" s="98">
        <v>0</v>
      </c>
    </row>
    <row r="191" spans="1:6" x14ac:dyDescent="0.25">
      <c r="A191" s="36" t="s">
        <v>3233</v>
      </c>
      <c r="B191" s="36" t="s">
        <v>2717</v>
      </c>
      <c r="C191" s="36" t="s">
        <v>1225</v>
      </c>
      <c r="D191" s="36" t="str">
        <f>VLOOKUP(Tabel5[[#This Row],[DB25]],'3. DB25 Alle koder'!B:C,2,FALSE)</f>
        <v>Anden bygningsfærdiggørelse</v>
      </c>
      <c r="E191" s="99">
        <v>0</v>
      </c>
      <c r="F191" s="98">
        <v>0</v>
      </c>
    </row>
    <row r="192" spans="1:6" x14ac:dyDescent="0.25">
      <c r="A192" s="36" t="s">
        <v>3233</v>
      </c>
      <c r="B192" s="36" t="s">
        <v>2717</v>
      </c>
      <c r="C192" s="36" t="s">
        <v>1229</v>
      </c>
      <c r="D192" s="36" t="str">
        <f>VLOOKUP(Tabel5[[#This Row],[DB25]],'3. DB25 Alle koder'!B:C,2,FALSE)</f>
        <v>Tagdækningsaktiviteter</v>
      </c>
      <c r="E192" s="99">
        <v>0</v>
      </c>
      <c r="F192" s="98">
        <v>0</v>
      </c>
    </row>
    <row r="193" spans="1:6" x14ac:dyDescent="0.25">
      <c r="A193" s="36" t="s">
        <v>3233</v>
      </c>
      <c r="B193" s="36" t="s">
        <v>2717</v>
      </c>
      <c r="C193" s="36" t="s">
        <v>1231</v>
      </c>
      <c r="D193" s="36" t="str">
        <f>VLOOKUP(Tabel5[[#This Row],[DB25]],'3. DB25 Alle koder'!B:C,2,FALSE)</f>
        <v>Andre specialiserede bygningsarbejder</v>
      </c>
      <c r="E193" s="99">
        <v>0</v>
      </c>
      <c r="F193" s="98">
        <v>0</v>
      </c>
    </row>
    <row r="194" spans="1:6" x14ac:dyDescent="0.25">
      <c r="A194" s="36" t="s">
        <v>3233</v>
      </c>
      <c r="B194" s="36" t="s">
        <v>2717</v>
      </c>
      <c r="C194" s="36" t="s">
        <v>1234</v>
      </c>
      <c r="D194" s="36" t="str">
        <f>VLOOKUP(Tabel5[[#This Row],[DB25]],'3. DB25 Alle koder'!B:C,2,FALSE)</f>
        <v>Specialiserede anlægsaktiviteter</v>
      </c>
      <c r="E194" s="99">
        <v>0</v>
      </c>
      <c r="F194" s="98">
        <v>0</v>
      </c>
    </row>
    <row r="195" spans="1:6" x14ac:dyDescent="0.25">
      <c r="A195" s="36" t="s">
        <v>3233</v>
      </c>
      <c r="B195" s="36" t="s">
        <v>2717</v>
      </c>
      <c r="C195" s="36" t="s">
        <v>1241</v>
      </c>
      <c r="D195" s="36" t="str">
        <f>VLOOKUP(Tabel5[[#This Row],[DB25]],'3. DB25 Alle koder'!B:C,2,FALSE)</f>
        <v>Murerarbejde</v>
      </c>
      <c r="E195" s="99">
        <v>0</v>
      </c>
      <c r="F195" s="98">
        <v>0</v>
      </c>
    </row>
    <row r="196" spans="1:6" x14ac:dyDescent="0.25">
      <c r="A196" s="36" t="s">
        <v>3233</v>
      </c>
      <c r="B196" s="36" t="s">
        <v>2717</v>
      </c>
      <c r="C196" s="36" t="s">
        <v>1243</v>
      </c>
      <c r="D196" s="36" t="str">
        <f>VLOOKUP(Tabel5[[#This Row],[DB25]],'3. DB25 Alle koder'!B:C,2,FALSE)</f>
        <v>Andre specialiserede byggeaktiviteter i.a.n.</v>
      </c>
      <c r="E196" s="99">
        <v>0</v>
      </c>
      <c r="F196" s="98">
        <v>0</v>
      </c>
    </row>
    <row r="197" spans="1:6" x14ac:dyDescent="0.25">
      <c r="A197" s="36" t="s">
        <v>3233</v>
      </c>
      <c r="B197" s="36" t="s">
        <v>2717</v>
      </c>
      <c r="C197" s="36" t="s">
        <v>2134</v>
      </c>
      <c r="D197" s="36" t="str">
        <f>VLOOKUP(Tabel5[[#This Row],[DB25]],'3. DB25 Alle koder'!B:C,2,FALSE)</f>
        <v xml:space="preserve">Anden rengøring af bygninger og rengøring af erhvervslokaler i.a.n. </v>
      </c>
      <c r="E197" s="99">
        <v>0</v>
      </c>
      <c r="F197" s="98">
        <v>0</v>
      </c>
    </row>
    <row r="198" spans="1:6" x14ac:dyDescent="0.25">
      <c r="A198" s="36" t="s">
        <v>3386</v>
      </c>
      <c r="B198" s="36" t="s">
        <v>2725</v>
      </c>
      <c r="C198" s="36" t="s">
        <v>1273</v>
      </c>
      <c r="D198" s="36" t="str">
        <f>VLOOKUP(Tabel5[[#This Row],[DB25]],'3. DB25 Alle koder'!B:C,2,FALSE)</f>
        <v>Agenturhandel med motorcykler, biler, busser og trailere mv.</v>
      </c>
      <c r="E198" s="99">
        <v>0</v>
      </c>
      <c r="F198" s="98">
        <v>0</v>
      </c>
    </row>
    <row r="199" spans="1:6" x14ac:dyDescent="0.25">
      <c r="A199" s="36" t="s">
        <v>3386</v>
      </c>
      <c r="B199" s="36" t="s">
        <v>2725</v>
      </c>
      <c r="C199" s="36" t="s">
        <v>1397</v>
      </c>
      <c r="D199" s="36" t="str">
        <f>VLOOKUP(Tabel5[[#This Row],[DB25]],'3. DB25 Alle koder'!B:C,2,FALSE)</f>
        <v>Engroshandel med motorkøretøjer</v>
      </c>
      <c r="E199" s="99">
        <v>0</v>
      </c>
      <c r="F199" s="98">
        <v>0</v>
      </c>
    </row>
    <row r="200" spans="1:6" x14ac:dyDescent="0.25">
      <c r="A200" s="36" t="s">
        <v>3434</v>
      </c>
      <c r="B200" s="36" t="s">
        <v>2726</v>
      </c>
      <c r="C200" s="36" t="s">
        <v>1571</v>
      </c>
      <c r="D200" s="36" t="str">
        <f>VLOOKUP(Tabel5[[#This Row],[DB25]],'3. DB25 Alle koder'!B:C,2,FALSE)</f>
        <v>Detailhandel med motorkøretøjer</v>
      </c>
      <c r="E200" s="99">
        <v>0</v>
      </c>
      <c r="F200" s="98">
        <v>0</v>
      </c>
    </row>
    <row r="201" spans="1:6" x14ac:dyDescent="0.25">
      <c r="A201" s="36" t="s">
        <v>3434</v>
      </c>
      <c r="B201" s="36" t="s">
        <v>2726</v>
      </c>
      <c r="C201" s="36" t="s">
        <v>1582</v>
      </c>
      <c r="D201" s="36" t="str">
        <f>VLOOKUP(Tabel5[[#This Row],[DB25]],'3. DB25 Alle koder'!B:C,2,FALSE)</f>
        <v>Formidlingsaktiviteter inden for specialiseret detailhandel</v>
      </c>
      <c r="E201" s="99">
        <v>0</v>
      </c>
      <c r="F201" s="98">
        <v>0</v>
      </c>
    </row>
    <row r="202" spans="1:6" x14ac:dyDescent="0.25">
      <c r="A202" s="36" t="s">
        <v>3387</v>
      </c>
      <c r="B202" s="36" t="s">
        <v>2729</v>
      </c>
      <c r="C202" s="36" t="s">
        <v>1273</v>
      </c>
      <c r="D202" s="36" t="str">
        <f>VLOOKUP(Tabel5[[#This Row],[DB25]],'3. DB25 Alle koder'!B:C,2,FALSE)</f>
        <v>Agenturhandel med motorcykler, biler, busser og trailere mv.</v>
      </c>
      <c r="E202" s="99">
        <v>0</v>
      </c>
      <c r="F202" s="98">
        <v>0</v>
      </c>
    </row>
    <row r="203" spans="1:6" x14ac:dyDescent="0.25">
      <c r="A203" s="36" t="s">
        <v>3387</v>
      </c>
      <c r="B203" s="36" t="s">
        <v>2729</v>
      </c>
      <c r="C203" s="36" t="s">
        <v>1397</v>
      </c>
      <c r="D203" s="36" t="str">
        <f>VLOOKUP(Tabel5[[#This Row],[DB25]],'3. DB25 Alle koder'!B:C,2,FALSE)</f>
        <v>Engroshandel med motorkøretøjer</v>
      </c>
      <c r="E203" s="99">
        <v>0</v>
      </c>
      <c r="F203" s="98">
        <v>0</v>
      </c>
    </row>
    <row r="204" spans="1:6" x14ac:dyDescent="0.25">
      <c r="A204" s="36" t="s">
        <v>3387</v>
      </c>
      <c r="B204" s="36" t="s">
        <v>2729</v>
      </c>
      <c r="C204" s="36" t="s">
        <v>1571</v>
      </c>
      <c r="D204" s="36" t="str">
        <f>VLOOKUP(Tabel5[[#This Row],[DB25]],'3. DB25 Alle koder'!B:C,2,FALSE)</f>
        <v>Detailhandel med motorkøretøjer</v>
      </c>
      <c r="E204" s="99">
        <v>0</v>
      </c>
      <c r="F204" s="98">
        <v>0</v>
      </c>
    </row>
    <row r="205" spans="1:6" x14ac:dyDescent="0.25">
      <c r="A205" s="36" t="s">
        <v>3387</v>
      </c>
      <c r="B205" s="36" t="s">
        <v>2729</v>
      </c>
      <c r="C205" s="36" t="s">
        <v>1582</v>
      </c>
      <c r="D205" s="36" t="str">
        <f>VLOOKUP(Tabel5[[#This Row],[DB25]],'3. DB25 Alle koder'!B:C,2,FALSE)</f>
        <v>Formidlingsaktiviteter inden for specialiseret detailhandel</v>
      </c>
      <c r="E205" s="99">
        <v>0</v>
      </c>
      <c r="F205" s="98">
        <v>0</v>
      </c>
    </row>
    <row r="206" spans="1:6" x14ac:dyDescent="0.25">
      <c r="A206" s="36" t="s">
        <v>3388</v>
      </c>
      <c r="B206" s="36" t="s">
        <v>2730</v>
      </c>
      <c r="C206" s="36" t="s">
        <v>1273</v>
      </c>
      <c r="D206" s="36" t="str">
        <f>VLOOKUP(Tabel5[[#This Row],[DB25]],'3. DB25 Alle koder'!B:C,2,FALSE)</f>
        <v>Agenturhandel med motorcykler, biler, busser og trailere mv.</v>
      </c>
      <c r="E206" s="99">
        <v>0</v>
      </c>
      <c r="F206" s="98">
        <v>0</v>
      </c>
    </row>
    <row r="207" spans="1:6" x14ac:dyDescent="0.25">
      <c r="A207" s="36" t="s">
        <v>3388</v>
      </c>
      <c r="B207" s="36" t="s">
        <v>2730</v>
      </c>
      <c r="C207" s="36" t="s">
        <v>1397</v>
      </c>
      <c r="D207" s="36" t="str">
        <f>VLOOKUP(Tabel5[[#This Row],[DB25]],'3. DB25 Alle koder'!B:C,2,FALSE)</f>
        <v>Engroshandel med motorkøretøjer</v>
      </c>
      <c r="E207" s="99">
        <v>0</v>
      </c>
      <c r="F207" s="98">
        <v>0</v>
      </c>
    </row>
    <row r="208" spans="1:6" x14ac:dyDescent="0.25">
      <c r="A208" s="36" t="s">
        <v>3388</v>
      </c>
      <c r="B208" s="36" t="s">
        <v>2730</v>
      </c>
      <c r="C208" s="36" t="s">
        <v>1571</v>
      </c>
      <c r="D208" s="36" t="str">
        <f>VLOOKUP(Tabel5[[#This Row],[DB25]],'3. DB25 Alle koder'!B:C,2,FALSE)</f>
        <v>Detailhandel med motorkøretøjer</v>
      </c>
      <c r="E208" s="99">
        <v>0</v>
      </c>
      <c r="F208" s="98">
        <v>0</v>
      </c>
    </row>
    <row r="209" spans="1:6" x14ac:dyDescent="0.25">
      <c r="A209" s="36" t="s">
        <v>3388</v>
      </c>
      <c r="B209" s="36" t="s">
        <v>2730</v>
      </c>
      <c r="C209" s="36" t="s">
        <v>1582</v>
      </c>
      <c r="D209" s="36" t="str">
        <f>VLOOKUP(Tabel5[[#This Row],[DB25]],'3. DB25 Alle koder'!B:C,2,FALSE)</f>
        <v>Formidlingsaktiviteter inden for specialiseret detailhandel</v>
      </c>
      <c r="E209" s="99">
        <v>0</v>
      </c>
      <c r="F209" s="98">
        <v>0</v>
      </c>
    </row>
    <row r="210" spans="1:6" x14ac:dyDescent="0.25">
      <c r="A210" s="36" t="s">
        <v>3389</v>
      </c>
      <c r="B210" s="36" t="s">
        <v>1399</v>
      </c>
      <c r="C210" s="36" t="s">
        <v>1273</v>
      </c>
      <c r="D210" s="36" t="str">
        <f>VLOOKUP(Tabel5[[#This Row],[DB25]],'3. DB25 Alle koder'!B:C,2,FALSE)</f>
        <v>Agenturhandel med motorcykler, biler, busser og trailere mv.</v>
      </c>
      <c r="E210" s="99">
        <v>0</v>
      </c>
      <c r="F210" s="98">
        <v>0</v>
      </c>
    </row>
    <row r="211" spans="1:6" x14ac:dyDescent="0.25">
      <c r="A211" s="36" t="s">
        <v>3389</v>
      </c>
      <c r="B211" s="36" t="s">
        <v>1399</v>
      </c>
      <c r="C211" s="36" t="s">
        <v>1400</v>
      </c>
      <c r="D211" s="36" t="str">
        <f>VLOOKUP(Tabel5[[#This Row],[DB25]],'3. DB25 Alle koder'!B:C,2,FALSE)</f>
        <v>Engroshandel med reservedele og tilbehør til motorkøretøjer</v>
      </c>
      <c r="E211" s="99">
        <v>0</v>
      </c>
      <c r="F211" s="98">
        <v>0</v>
      </c>
    </row>
    <row r="212" spans="1:6" x14ac:dyDescent="0.25">
      <c r="A212" s="36" t="s">
        <v>3437</v>
      </c>
      <c r="B212" s="36" t="s">
        <v>1573</v>
      </c>
      <c r="C212" s="36" t="s">
        <v>1574</v>
      </c>
      <c r="D212" s="36" t="str">
        <f>VLOOKUP(Tabel5[[#This Row],[DB25]],'3. DB25 Alle koder'!B:C,2,FALSE)</f>
        <v>Detailhandel med reservedele og tilbehør til motorkøretøjer</v>
      </c>
      <c r="E212" s="99">
        <v>0</v>
      </c>
      <c r="F212" s="98">
        <v>0</v>
      </c>
    </row>
    <row r="213" spans="1:6" x14ac:dyDescent="0.25">
      <c r="A213" s="36" t="s">
        <v>3437</v>
      </c>
      <c r="B213" s="36" t="s">
        <v>1573</v>
      </c>
      <c r="C213" s="36" t="s">
        <v>1582</v>
      </c>
      <c r="D213" s="36" t="str">
        <f>VLOOKUP(Tabel5[[#This Row],[DB25]],'3. DB25 Alle koder'!B:C,2,FALSE)</f>
        <v>Formidlingsaktiviteter inden for specialiseret detailhandel</v>
      </c>
      <c r="E213" s="99">
        <v>0</v>
      </c>
      <c r="F213" s="98">
        <v>0</v>
      </c>
    </row>
    <row r="214" spans="1:6" x14ac:dyDescent="0.25">
      <c r="A214" s="36" t="s">
        <v>3241</v>
      </c>
      <c r="B214" s="36" t="s">
        <v>2742</v>
      </c>
      <c r="C214" s="36" t="s">
        <v>1273</v>
      </c>
      <c r="D214" s="36" t="str">
        <f>VLOOKUP(Tabel5[[#This Row],[DB25]],'3. DB25 Alle koder'!B:C,2,FALSE)</f>
        <v>Agenturhandel med motorcykler, biler, busser og trailere mv.</v>
      </c>
      <c r="E214" s="99">
        <v>0</v>
      </c>
      <c r="F214" s="98">
        <v>0</v>
      </c>
    </row>
    <row r="215" spans="1:6" x14ac:dyDescent="0.25">
      <c r="A215" s="36" t="s">
        <v>3241</v>
      </c>
      <c r="B215" s="36" t="s">
        <v>2742</v>
      </c>
      <c r="C215" s="36" t="s">
        <v>1403</v>
      </c>
      <c r="D215" s="36" t="str">
        <f>VLOOKUP(Tabel5[[#This Row],[DB25]],'3. DB25 Alle koder'!B:C,2,FALSE)</f>
        <v>Engroshandel med motorcykler samt reservedele og tilbehør dertil</v>
      </c>
      <c r="E215" s="99">
        <v>0</v>
      </c>
      <c r="F215" s="98">
        <v>0</v>
      </c>
    </row>
    <row r="216" spans="1:6" x14ac:dyDescent="0.25">
      <c r="A216" s="36" t="s">
        <v>3241</v>
      </c>
      <c r="B216" s="36" t="s">
        <v>2742</v>
      </c>
      <c r="C216" s="36" t="s">
        <v>1577</v>
      </c>
      <c r="D216" s="36" t="str">
        <f>VLOOKUP(Tabel5[[#This Row],[DB25]],'3. DB25 Alle koder'!B:C,2,FALSE)</f>
        <v>Detailhandel med motorcykler samt reservedele og tilbehør dertil</v>
      </c>
      <c r="E216" s="99">
        <v>0</v>
      </c>
      <c r="F216" s="98">
        <v>0</v>
      </c>
    </row>
    <row r="217" spans="1:6" x14ac:dyDescent="0.25">
      <c r="A217" s="36" t="s">
        <v>3241</v>
      </c>
      <c r="B217" s="36" t="s">
        <v>2742</v>
      </c>
      <c r="C217" s="36" t="s">
        <v>1582</v>
      </c>
      <c r="D217" s="36" t="str">
        <f>VLOOKUP(Tabel5[[#This Row],[DB25]],'3. DB25 Alle koder'!B:C,2,FALSE)</f>
        <v>Formidlingsaktiviteter inden for specialiseret detailhandel</v>
      </c>
      <c r="E217" s="99">
        <v>0</v>
      </c>
      <c r="F217" s="98">
        <v>0</v>
      </c>
    </row>
    <row r="218" spans="1:6" x14ac:dyDescent="0.25">
      <c r="A218" s="36" t="s">
        <v>3241</v>
      </c>
      <c r="B218" s="36" t="s">
        <v>2742</v>
      </c>
      <c r="C218" s="36" t="s">
        <v>2479</v>
      </c>
      <c r="D218" s="36" t="str">
        <f>VLOOKUP(Tabel5[[#This Row],[DB25]],'3. DB25 Alle koder'!B:C,2,FALSE)</f>
        <v>Reparation og vedligeholdelse af motorcykler</v>
      </c>
      <c r="E218" s="99">
        <v>0</v>
      </c>
      <c r="F218" s="98">
        <v>0</v>
      </c>
    </row>
    <row r="219" spans="1:6" x14ac:dyDescent="0.25">
      <c r="A219" s="36" t="s">
        <v>3390</v>
      </c>
      <c r="B219" s="36" t="s">
        <v>2752</v>
      </c>
      <c r="C219" s="36" t="s">
        <v>1344</v>
      </c>
      <c r="D219" s="36" t="str">
        <f>VLOOKUP(Tabel5[[#This Row],[DB25]],'3. DB25 Alle koder'!B:C,2,FALSE)</f>
        <v>Engroshandel med radio og tv, fotografiske og optiske artikler</v>
      </c>
      <c r="E219" s="99">
        <v>0</v>
      </c>
      <c r="F219" s="98">
        <v>0</v>
      </c>
    </row>
    <row r="220" spans="1:6" x14ac:dyDescent="0.25">
      <c r="A220" s="36" t="s">
        <v>3390</v>
      </c>
      <c r="B220" s="36" t="s">
        <v>2752</v>
      </c>
      <c r="C220" s="36" t="s">
        <v>1374</v>
      </c>
      <c r="D220" s="36" t="str">
        <f>VLOOKUP(Tabel5[[#This Row],[DB25]],'3. DB25 Alle koder'!B:C,2,FALSE)</f>
        <v>Engroshandel med andre husholdningsartikler i.a.n.</v>
      </c>
      <c r="E220" s="99">
        <v>0</v>
      </c>
      <c r="F220" s="98">
        <v>0</v>
      </c>
    </row>
    <row r="221" spans="1:6" x14ac:dyDescent="0.25">
      <c r="A221" s="36" t="s">
        <v>3391</v>
      </c>
      <c r="B221" s="36" t="s">
        <v>1341</v>
      </c>
      <c r="C221" s="36" t="s">
        <v>1342</v>
      </c>
      <c r="D221" s="36" t="str">
        <f>VLOOKUP(Tabel5[[#This Row],[DB25]],'3. DB25 Alle koder'!B:C,2,FALSE)</f>
        <v>Engroshandel med hvidevarer og elektriske husholdningsartikler</v>
      </c>
      <c r="E221" s="99">
        <v>0</v>
      </c>
      <c r="F221" s="98">
        <v>0</v>
      </c>
    </row>
    <row r="222" spans="1:6" x14ac:dyDescent="0.25">
      <c r="A222" s="36" t="s">
        <v>3391</v>
      </c>
      <c r="B222" s="36" t="s">
        <v>1341</v>
      </c>
      <c r="C222" s="36" t="s">
        <v>1392</v>
      </c>
      <c r="D222" s="36" t="str">
        <f>VLOOKUP(Tabel5[[#This Row],[DB25]],'3. DB25 Alle koder'!B:C,2,FALSE)</f>
        <v>Engroshandel med andre maskiner og andet udstyr</v>
      </c>
      <c r="E222" s="99">
        <v>0</v>
      </c>
      <c r="F222" s="98">
        <v>0</v>
      </c>
    </row>
    <row r="223" spans="1:6" x14ac:dyDescent="0.25">
      <c r="A223" s="36" t="s">
        <v>1432</v>
      </c>
      <c r="B223" s="36" t="s">
        <v>1430</v>
      </c>
      <c r="C223" s="36" t="s">
        <v>1428</v>
      </c>
      <c r="D223" s="36" t="str">
        <f>VLOOKUP(Tabel5[[#This Row],[DB25]],'3. DB25 Alle koder'!B:C,2,FALSE)</f>
        <v>Anden specialiseret engroshandel i.a.n.</v>
      </c>
      <c r="E223" s="99">
        <v>0</v>
      </c>
      <c r="F223" s="98">
        <v>0</v>
      </c>
    </row>
    <row r="224" spans="1:6" x14ac:dyDescent="0.25">
      <c r="A224" s="36" t="s">
        <v>1432</v>
      </c>
      <c r="B224" s="36" t="s">
        <v>1430</v>
      </c>
      <c r="C224" s="36" t="s">
        <v>1432</v>
      </c>
      <c r="D224" s="36" t="str">
        <f>VLOOKUP(Tabel5[[#This Row],[DB25]],'3. DB25 Alle koder'!B:C,2,FALSE)</f>
        <v>Ikke-specialiseret engroshandel</v>
      </c>
      <c r="E224" s="99">
        <v>0</v>
      </c>
      <c r="F224" s="98">
        <v>0</v>
      </c>
    </row>
    <row r="225" spans="1:6" x14ac:dyDescent="0.25">
      <c r="A225" s="36" t="s">
        <v>1438</v>
      </c>
      <c r="B225" s="36" t="s">
        <v>2778</v>
      </c>
      <c r="C225" s="36" t="s">
        <v>1438</v>
      </c>
      <c r="D225" s="36" t="str">
        <f>VLOOKUP(Tabel5[[#This Row],[DB25]],'3. DB25 Alle koder'!B:C,2,FALSE)</f>
        <v>Detailhandel med kioskvarer</v>
      </c>
      <c r="E225" s="99">
        <v>0</v>
      </c>
      <c r="F225" s="98">
        <v>0</v>
      </c>
    </row>
    <row r="226" spans="1:6" x14ac:dyDescent="0.25">
      <c r="A226" s="36" t="s">
        <v>1438</v>
      </c>
      <c r="B226" s="36" t="s">
        <v>2778</v>
      </c>
      <c r="C226" s="36" t="s">
        <v>1440</v>
      </c>
      <c r="D226" s="36" t="str">
        <f>VLOOKUP(Tabel5[[#This Row],[DB25]],'3. DB25 Alle koder'!B:C,2,FALSE)</f>
        <v>Detailhandel med dagligvarer i supermarkeder og købmandsbutikker</v>
      </c>
      <c r="E226" s="99">
        <v>0</v>
      </c>
      <c r="F226" s="98">
        <v>0</v>
      </c>
    </row>
    <row r="227" spans="1:6" x14ac:dyDescent="0.25">
      <c r="A227" s="36" t="s">
        <v>1438</v>
      </c>
      <c r="B227" s="36" t="s">
        <v>2778</v>
      </c>
      <c r="C227" s="36" t="s">
        <v>1580</v>
      </c>
      <c r="D227" s="36" t="str">
        <f>VLOOKUP(Tabel5[[#This Row],[DB25]],'3. DB25 Alle koder'!B:C,2,FALSE)</f>
        <v>Formidlingsaktiviteter inden for ikke-specialiseret detailhandel</v>
      </c>
      <c r="E227" s="99">
        <v>0</v>
      </c>
      <c r="F227" s="98">
        <v>0</v>
      </c>
    </row>
    <row r="228" spans="1:6" x14ac:dyDescent="0.25">
      <c r="A228" s="36" t="s">
        <v>1440</v>
      </c>
      <c r="B228" s="36" t="s">
        <v>2779</v>
      </c>
      <c r="C228" s="36" t="s">
        <v>1440</v>
      </c>
      <c r="D228" s="36" t="str">
        <f>VLOOKUP(Tabel5[[#This Row],[DB25]],'3. DB25 Alle koder'!B:C,2,FALSE)</f>
        <v>Detailhandel med dagligvarer i supermarkeder og købmandsbutikker</v>
      </c>
      <c r="E228" s="99">
        <v>0</v>
      </c>
      <c r="F228" s="98">
        <v>0</v>
      </c>
    </row>
    <row r="229" spans="1:6" x14ac:dyDescent="0.25">
      <c r="A229" s="36" t="s">
        <v>1440</v>
      </c>
      <c r="B229" s="36" t="s">
        <v>2779</v>
      </c>
      <c r="C229" s="36" t="s">
        <v>1580</v>
      </c>
      <c r="D229" s="36" t="str">
        <f>VLOOKUP(Tabel5[[#This Row],[DB25]],'3. DB25 Alle koder'!B:C,2,FALSE)</f>
        <v>Formidlingsaktiviteter inden for ikke-specialiseret detailhandel</v>
      </c>
      <c r="E229" s="99">
        <v>0</v>
      </c>
      <c r="F229" s="98">
        <v>0</v>
      </c>
    </row>
    <row r="230" spans="1:6" x14ac:dyDescent="0.25">
      <c r="A230" s="36" t="s">
        <v>1442</v>
      </c>
      <c r="B230" s="36" t="s">
        <v>2780</v>
      </c>
      <c r="C230" s="36" t="s">
        <v>1442</v>
      </c>
      <c r="D230" s="36" t="str">
        <f>VLOOKUP(Tabel5[[#This Row],[DB25]],'3. DB25 Alle koder'!B:C,2,FALSE)</f>
        <v>Detailhandel med dagligvarer i discountsupermarkeder</v>
      </c>
      <c r="E230" s="99">
        <v>0</v>
      </c>
      <c r="F230" s="98">
        <v>0</v>
      </c>
    </row>
    <row r="231" spans="1:6" x14ac:dyDescent="0.25">
      <c r="A231" s="36" t="s">
        <v>1442</v>
      </c>
      <c r="B231" s="36" t="s">
        <v>2780</v>
      </c>
      <c r="C231" s="36" t="s">
        <v>1580</v>
      </c>
      <c r="D231" s="36" t="str">
        <f>VLOOKUP(Tabel5[[#This Row],[DB25]],'3. DB25 Alle koder'!B:C,2,FALSE)</f>
        <v>Formidlingsaktiviteter inden for ikke-specialiseret detailhandel</v>
      </c>
      <c r="E231" s="99">
        <v>0</v>
      </c>
      <c r="F231" s="98">
        <v>0</v>
      </c>
    </row>
    <row r="232" spans="1:6" x14ac:dyDescent="0.25">
      <c r="A232" s="36" t="s">
        <v>3392</v>
      </c>
      <c r="B232" s="36" t="s">
        <v>2810</v>
      </c>
      <c r="C232" s="36" t="s">
        <v>1486</v>
      </c>
      <c r="D232" s="36" t="str">
        <f>VLOOKUP(Tabel5[[#This Row],[DB25]],'3. DB25 Alle koder'!B:C,2,FALSE)</f>
        <v>Detailhandel med byggematerialer og værktøj</v>
      </c>
      <c r="E232" s="99">
        <v>0</v>
      </c>
      <c r="F232" s="98">
        <v>0</v>
      </c>
    </row>
    <row r="233" spans="1:6" x14ac:dyDescent="0.25">
      <c r="A233" s="36" t="s">
        <v>3392</v>
      </c>
      <c r="B233" s="36" t="s">
        <v>2810</v>
      </c>
      <c r="C233" s="36" t="s">
        <v>1502</v>
      </c>
      <c r="D233" s="36" t="str">
        <f>VLOOKUP(Tabel5[[#This Row],[DB25]],'3. DB25 Alle koder'!B:C,2,FALSE)</f>
        <v>Detailhandel med boligtekstiler, belysnings- og husholdningsartikler i.a.n.</v>
      </c>
      <c r="E233" s="99">
        <v>0</v>
      </c>
      <c r="F233" s="98">
        <v>0</v>
      </c>
    </row>
    <row r="234" spans="1:6" x14ac:dyDescent="0.25">
      <c r="A234" s="36" t="s">
        <v>3393</v>
      </c>
      <c r="B234" s="36" t="s">
        <v>1519</v>
      </c>
      <c r="C234" s="36" t="s">
        <v>1520</v>
      </c>
      <c r="D234" s="36" t="str">
        <f>VLOOKUP(Tabel5[[#This Row],[DB25]],'3. DB25 Alle koder'!B:C,2,FALSE)</f>
        <v>Detailhandel med spil og legetøj</v>
      </c>
      <c r="E234" s="99">
        <v>0</v>
      </c>
      <c r="F234" s="98">
        <v>0</v>
      </c>
    </row>
    <row r="235" spans="1:6" x14ac:dyDescent="0.25">
      <c r="A235" s="36" t="s">
        <v>3393</v>
      </c>
      <c r="B235" s="36" t="s">
        <v>1519</v>
      </c>
      <c r="C235" s="36" t="s">
        <v>1526</v>
      </c>
      <c r="D235" s="36" t="str">
        <f>VLOOKUP(Tabel5[[#This Row],[DB25]],'3. DB25 Alle koder'!B:C,2,FALSE)</f>
        <v>Detailhandel med andre kulturelle artikler i.a.n</v>
      </c>
      <c r="E235" s="99">
        <v>0</v>
      </c>
      <c r="F235" s="98">
        <v>0</v>
      </c>
    </row>
    <row r="236" spans="1:6" x14ac:dyDescent="0.25">
      <c r="A236" s="36" t="s">
        <v>3394</v>
      </c>
      <c r="B236" s="36" t="s">
        <v>2835</v>
      </c>
      <c r="C236" s="36" t="s">
        <v>1476</v>
      </c>
      <c r="D236" s="36" t="str">
        <f>VLOOKUP(Tabel5[[#This Row],[DB25]],'3. DB25 Alle koder'!B:C,2,FALSE)</f>
        <v>Detailhandel med informations- og kommunikationsudstyr</v>
      </c>
      <c r="E236" s="99">
        <v>0</v>
      </c>
      <c r="F236" s="98">
        <v>0</v>
      </c>
    </row>
    <row r="237" spans="1:6" x14ac:dyDescent="0.25">
      <c r="A237" s="36" t="s">
        <v>3394</v>
      </c>
      <c r="B237" s="36" t="s">
        <v>2835</v>
      </c>
      <c r="C237" s="36" t="s">
        <v>1493</v>
      </c>
      <c r="D237" s="36" t="str">
        <f>VLOOKUP(Tabel5[[#This Row],[DB25]],'3. DB25 Alle koder'!B:C,2,FALSE)</f>
        <v>Detailhandel med elektriske husholdningsapparater</v>
      </c>
      <c r="E237" s="99">
        <v>0</v>
      </c>
      <c r="F237" s="98">
        <v>0</v>
      </c>
    </row>
    <row r="238" spans="1:6" x14ac:dyDescent="0.25">
      <c r="A238" s="36" t="s">
        <v>3394</v>
      </c>
      <c r="B238" s="36" t="s">
        <v>2835</v>
      </c>
      <c r="C238" s="36" t="s">
        <v>1498</v>
      </c>
      <c r="D238" s="36" t="str">
        <f>VLOOKUP(Tabel5[[#This Row],[DB25]],'3. DB25 Alle koder'!B:C,2,FALSE)</f>
        <v>Detailhandel med bad- og køkkenelementer mv.</v>
      </c>
      <c r="E238" s="99">
        <v>0</v>
      </c>
      <c r="F238" s="98">
        <v>0</v>
      </c>
    </row>
    <row r="239" spans="1:6" x14ac:dyDescent="0.25">
      <c r="A239" s="36" t="s">
        <v>3394</v>
      </c>
      <c r="B239" s="36" t="s">
        <v>2835</v>
      </c>
      <c r="C239" s="36" t="s">
        <v>1502</v>
      </c>
      <c r="D239" s="36" t="str">
        <f>VLOOKUP(Tabel5[[#This Row],[DB25]],'3. DB25 Alle koder'!B:C,2,FALSE)</f>
        <v>Detailhandel med boligtekstiler, belysnings- og husholdningsartikler i.a.n.</v>
      </c>
      <c r="E239" s="99">
        <v>0</v>
      </c>
      <c r="F239" s="98">
        <v>0</v>
      </c>
    </row>
    <row r="240" spans="1:6" x14ac:dyDescent="0.25">
      <c r="A240" s="36" t="s">
        <v>3394</v>
      </c>
      <c r="B240" s="36" t="s">
        <v>2835</v>
      </c>
      <c r="C240" s="36" t="s">
        <v>1513</v>
      </c>
      <c r="D240" s="36" t="str">
        <f>VLOOKUP(Tabel5[[#This Row],[DB25]],'3. DB25 Alle koder'!B:C,2,FALSE)</f>
        <v>Detailhandel med sports- og fritidsudstyr</v>
      </c>
      <c r="E240" s="99">
        <v>0</v>
      </c>
      <c r="F240" s="98">
        <v>0</v>
      </c>
    </row>
    <row r="241" spans="1:6" x14ac:dyDescent="0.25">
      <c r="A241" s="36" t="s">
        <v>3394</v>
      </c>
      <c r="B241" s="36" t="s">
        <v>2835</v>
      </c>
      <c r="C241" s="36" t="s">
        <v>1524</v>
      </c>
      <c r="D241" s="36" t="str">
        <f>VLOOKUP(Tabel5[[#This Row],[DB25]],'3. DB25 Alle koder'!B:C,2,FALSE)</f>
        <v>Detailhandel med kunst mv.</v>
      </c>
      <c r="E241" s="99">
        <v>0</v>
      </c>
      <c r="F241" s="98">
        <v>0</v>
      </c>
    </row>
    <row r="242" spans="1:6" x14ac:dyDescent="0.25">
      <c r="A242" s="36" t="s">
        <v>3394</v>
      </c>
      <c r="B242" s="36" t="s">
        <v>2835</v>
      </c>
      <c r="C242" s="36" t="s">
        <v>1563</v>
      </c>
      <c r="D242" s="36" t="str">
        <f>VLOOKUP(Tabel5[[#This Row],[DB25]],'3. DB25 Alle koder'!B:C,2,FALSE)</f>
        <v>Detailhandel med andre nye varer</v>
      </c>
      <c r="E242" s="99">
        <v>0</v>
      </c>
      <c r="F242" s="98">
        <v>0</v>
      </c>
    </row>
    <row r="243" spans="1:6" x14ac:dyDescent="0.25">
      <c r="A243" s="36" t="s">
        <v>1566</v>
      </c>
      <c r="B243" s="36" t="s">
        <v>2836</v>
      </c>
      <c r="C243" s="36" t="s">
        <v>1566</v>
      </c>
      <c r="D243" s="36" t="str">
        <f>VLOOKUP(Tabel5[[#This Row],[DB25]],'3. DB25 Alle koder'!B:C,2,FALSE)</f>
        <v>Detailhandel med brugte varer</v>
      </c>
      <c r="E243" s="99">
        <v>0</v>
      </c>
      <c r="F243" s="98">
        <v>0</v>
      </c>
    </row>
    <row r="244" spans="1:6" x14ac:dyDescent="0.25">
      <c r="A244" s="36" t="s">
        <v>1566</v>
      </c>
      <c r="B244" s="36" t="s">
        <v>2836</v>
      </c>
      <c r="C244" s="36" t="s">
        <v>1580</v>
      </c>
      <c r="D244" s="36" t="str">
        <f>VLOOKUP(Tabel5[[#This Row],[DB25]],'3. DB25 Alle koder'!B:C,2,FALSE)</f>
        <v>Formidlingsaktiviteter inden for ikke-specialiseret detailhandel</v>
      </c>
      <c r="E244" s="99">
        <v>0</v>
      </c>
      <c r="F244" s="98">
        <v>0</v>
      </c>
    </row>
    <row r="245" spans="1:6" x14ac:dyDescent="0.25">
      <c r="A245" s="36" t="s">
        <v>1566</v>
      </c>
      <c r="B245" s="36" t="s">
        <v>2836</v>
      </c>
      <c r="C245" s="36" t="s">
        <v>1582</v>
      </c>
      <c r="D245" s="36" t="str">
        <f>VLOOKUP(Tabel5[[#This Row],[DB25]],'3. DB25 Alle koder'!B:C,2,FALSE)</f>
        <v>Formidlingsaktiviteter inden for specialiseret detailhandel</v>
      </c>
      <c r="E245" s="99">
        <v>0</v>
      </c>
      <c r="F245" s="98">
        <v>0</v>
      </c>
    </row>
    <row r="246" spans="1:6" x14ac:dyDescent="0.25">
      <c r="A246" s="36" t="s">
        <v>1571</v>
      </c>
      <c r="B246" s="36" t="s">
        <v>2838</v>
      </c>
      <c r="C246" s="36" t="s">
        <v>1438</v>
      </c>
      <c r="D246" s="36" t="str">
        <f>VLOOKUP(Tabel5[[#This Row],[DB25]],'3. DB25 Alle koder'!B:C,2,FALSE)</f>
        <v>Detailhandel med kioskvarer</v>
      </c>
      <c r="E246" s="99">
        <v>0</v>
      </c>
      <c r="F246" s="98">
        <v>0</v>
      </c>
    </row>
    <row r="247" spans="1:6" x14ac:dyDescent="0.25">
      <c r="A247" s="36" t="s">
        <v>1571</v>
      </c>
      <c r="B247" s="36" t="s">
        <v>2838</v>
      </c>
      <c r="C247" s="36" t="s">
        <v>1440</v>
      </c>
      <c r="D247" s="36" t="str">
        <f>VLOOKUP(Tabel5[[#This Row],[DB25]],'3. DB25 Alle koder'!B:C,2,FALSE)</f>
        <v>Detailhandel med dagligvarer i supermarkeder og købmandsbutikker</v>
      </c>
      <c r="E247" s="99">
        <v>0</v>
      </c>
      <c r="F247" s="98">
        <v>0</v>
      </c>
    </row>
    <row r="248" spans="1:6" x14ac:dyDescent="0.25">
      <c r="A248" s="36" t="s">
        <v>1571</v>
      </c>
      <c r="B248" s="36" t="s">
        <v>2838</v>
      </c>
      <c r="C248" s="36" t="s">
        <v>1442</v>
      </c>
      <c r="D248" s="36" t="str">
        <f>VLOOKUP(Tabel5[[#This Row],[DB25]],'3. DB25 Alle koder'!B:C,2,FALSE)</f>
        <v>Detailhandel med dagligvarer i discountsupermarkeder</v>
      </c>
      <c r="E248" s="99">
        <v>0</v>
      </c>
      <c r="F248" s="98">
        <v>0</v>
      </c>
    </row>
    <row r="249" spans="1:6" x14ac:dyDescent="0.25">
      <c r="A249" s="36" t="s">
        <v>1571</v>
      </c>
      <c r="B249" s="36" t="s">
        <v>2838</v>
      </c>
      <c r="C249" s="36" t="s">
        <v>1451</v>
      </c>
      <c r="D249" s="36" t="str">
        <f>VLOOKUP(Tabel5[[#This Row],[DB25]],'3. DB25 Alle koder'!B:C,2,FALSE)</f>
        <v>Detailhandel med frugt og grøntsager</v>
      </c>
      <c r="E249" s="99">
        <v>0</v>
      </c>
      <c r="F249" s="98">
        <v>0</v>
      </c>
    </row>
    <row r="250" spans="1:6" x14ac:dyDescent="0.25">
      <c r="A250" s="36" t="s">
        <v>1571</v>
      </c>
      <c r="B250" s="36" t="s">
        <v>2838</v>
      </c>
      <c r="C250" s="36" t="s">
        <v>1454</v>
      </c>
      <c r="D250" s="36" t="str">
        <f>VLOOKUP(Tabel5[[#This Row],[DB25]],'3. DB25 Alle koder'!B:C,2,FALSE)</f>
        <v>Detailhandel med kød og kødprodukter</v>
      </c>
      <c r="E250" s="99">
        <v>0</v>
      </c>
      <c r="F250" s="98">
        <v>0</v>
      </c>
    </row>
    <row r="251" spans="1:6" x14ac:dyDescent="0.25">
      <c r="A251" s="36" t="s">
        <v>1571</v>
      </c>
      <c r="B251" s="36" t="s">
        <v>2838</v>
      </c>
      <c r="C251" s="36" t="s">
        <v>1456</v>
      </c>
      <c r="D251" s="36" t="str">
        <f>VLOOKUP(Tabel5[[#This Row],[DB25]],'3. DB25 Alle koder'!B:C,2,FALSE)</f>
        <v>Detailhandel med fisk, krebsdyr og bløddyr</v>
      </c>
      <c r="E251" s="99">
        <v>0</v>
      </c>
      <c r="F251" s="98">
        <v>0</v>
      </c>
    </row>
    <row r="252" spans="1:6" x14ac:dyDescent="0.25">
      <c r="A252" s="36" t="s">
        <v>1571</v>
      </c>
      <c r="B252" s="36" t="s">
        <v>2838</v>
      </c>
      <c r="C252" s="36" t="s">
        <v>1459</v>
      </c>
      <c r="D252" s="36" t="str">
        <f>VLOOKUP(Tabel5[[#This Row],[DB25]],'3. DB25 Alle koder'!B:C,2,FALSE)</f>
        <v>Detailhandel med bagværk og konfekture</v>
      </c>
      <c r="E252" s="99">
        <v>0</v>
      </c>
      <c r="F252" s="98">
        <v>0</v>
      </c>
    </row>
    <row r="253" spans="1:6" x14ac:dyDescent="0.25">
      <c r="A253" s="36" t="s">
        <v>1571</v>
      </c>
      <c r="B253" s="36" t="s">
        <v>2838</v>
      </c>
      <c r="C253" s="36" t="s">
        <v>1462</v>
      </c>
      <c r="D253" s="36" t="str">
        <f>VLOOKUP(Tabel5[[#This Row],[DB25]],'3. DB25 Alle koder'!B:C,2,FALSE)</f>
        <v>Detailhandel med drikkevarer</v>
      </c>
      <c r="E253" s="99">
        <v>0</v>
      </c>
      <c r="F253" s="98">
        <v>0</v>
      </c>
    </row>
    <row r="254" spans="1:6" x14ac:dyDescent="0.25">
      <c r="A254" s="36" t="s">
        <v>1571</v>
      </c>
      <c r="B254" s="36" t="s">
        <v>2838</v>
      </c>
      <c r="C254" s="36" t="s">
        <v>1465</v>
      </c>
      <c r="D254" s="36" t="str">
        <f>VLOOKUP(Tabel5[[#This Row],[DB25]],'3. DB25 Alle koder'!B:C,2,FALSE)</f>
        <v>Detailhandel med tobaksvarer</v>
      </c>
      <c r="E254" s="99">
        <v>0</v>
      </c>
      <c r="F254" s="98">
        <v>0</v>
      </c>
    </row>
    <row r="255" spans="1:6" x14ac:dyDescent="0.25">
      <c r="A255" s="36" t="s">
        <v>1571</v>
      </c>
      <c r="B255" s="36" t="s">
        <v>2838</v>
      </c>
      <c r="C255" s="36" t="s">
        <v>1468</v>
      </c>
      <c r="D255" s="36" t="str">
        <f>VLOOKUP(Tabel5[[#This Row],[DB25]],'3. DB25 Alle koder'!B:C,2,FALSE)</f>
        <v>Detailhandel med andre fødevarer</v>
      </c>
      <c r="E255" s="99">
        <v>0</v>
      </c>
      <c r="F255" s="98">
        <v>0</v>
      </c>
    </row>
    <row r="256" spans="1:6" x14ac:dyDescent="0.25">
      <c r="A256" s="36" t="s">
        <v>1574</v>
      </c>
      <c r="B256" s="36" t="s">
        <v>2839</v>
      </c>
      <c r="C256" s="36" t="s">
        <v>1481</v>
      </c>
      <c r="D256" s="36" t="str">
        <f>VLOOKUP(Tabel5[[#This Row],[DB25]],'3. DB25 Alle koder'!B:C,2,FALSE)</f>
        <v>Detailhandel med tekstiler</v>
      </c>
      <c r="E256" s="99">
        <v>0</v>
      </c>
      <c r="F256" s="98">
        <v>0</v>
      </c>
    </row>
    <row r="257" spans="1:6" x14ac:dyDescent="0.25">
      <c r="A257" s="36" t="s">
        <v>1574</v>
      </c>
      <c r="B257" s="36" t="s">
        <v>2839</v>
      </c>
      <c r="C257" s="36" t="s">
        <v>1532</v>
      </c>
      <c r="D257" s="36" t="str">
        <f>VLOOKUP(Tabel5[[#This Row],[DB25]],'3. DB25 Alle koder'!B:C,2,FALSE)</f>
        <v>Detailhandel med tøj</v>
      </c>
      <c r="E257" s="99">
        <v>0</v>
      </c>
      <c r="F257" s="98">
        <v>0</v>
      </c>
    </row>
    <row r="258" spans="1:6" x14ac:dyDescent="0.25">
      <c r="A258" s="36" t="s">
        <v>1574</v>
      </c>
      <c r="B258" s="36" t="s">
        <v>2839</v>
      </c>
      <c r="C258" s="36" t="s">
        <v>1534</v>
      </c>
      <c r="D258" s="36" t="str">
        <f>VLOOKUP(Tabel5[[#This Row],[DB25]],'3. DB25 Alle koder'!B:C,2,FALSE)</f>
        <v>Detailhandel med baby- og børnetøj</v>
      </c>
      <c r="E258" s="99">
        <v>0</v>
      </c>
      <c r="F258" s="98">
        <v>0</v>
      </c>
    </row>
    <row r="259" spans="1:6" x14ac:dyDescent="0.25">
      <c r="A259" s="36" t="s">
        <v>1574</v>
      </c>
      <c r="B259" s="36" t="s">
        <v>2839</v>
      </c>
      <c r="C259" s="36" t="s">
        <v>1538</v>
      </c>
      <c r="D259" s="36" t="str">
        <f>VLOOKUP(Tabel5[[#This Row],[DB25]],'3. DB25 Alle koder'!B:C,2,FALSE)</f>
        <v>Detailhandel med fodtøj</v>
      </c>
      <c r="E259" s="99">
        <v>0</v>
      </c>
      <c r="F259" s="98">
        <v>0</v>
      </c>
    </row>
    <row r="260" spans="1:6" x14ac:dyDescent="0.25">
      <c r="A260" s="36" t="s">
        <v>1574</v>
      </c>
      <c r="B260" s="36" t="s">
        <v>2839</v>
      </c>
      <c r="C260" s="36" t="s">
        <v>1540</v>
      </c>
      <c r="D260" s="36" t="str">
        <f>VLOOKUP(Tabel5[[#This Row],[DB25]],'3. DB25 Alle koder'!B:C,2,FALSE)</f>
        <v>Detailhandel med lædervarer</v>
      </c>
      <c r="E260" s="99">
        <v>0</v>
      </c>
      <c r="F260" s="98">
        <v>0</v>
      </c>
    </row>
    <row r="261" spans="1:6" x14ac:dyDescent="0.25">
      <c r="A261" s="36" t="s">
        <v>1574</v>
      </c>
      <c r="B261" s="36" t="s">
        <v>2839</v>
      </c>
      <c r="C261" s="36" t="s">
        <v>1566</v>
      </c>
      <c r="D261" s="36" t="str">
        <f>VLOOKUP(Tabel5[[#This Row],[DB25]],'3. DB25 Alle koder'!B:C,2,FALSE)</f>
        <v>Detailhandel med brugte varer</v>
      </c>
      <c r="E261" s="99">
        <v>0</v>
      </c>
      <c r="F261" s="98">
        <v>0</v>
      </c>
    </row>
    <row r="262" spans="1:6" x14ac:dyDescent="0.25">
      <c r="A262" s="36" t="s">
        <v>3395</v>
      </c>
      <c r="B262" s="36" t="s">
        <v>2841</v>
      </c>
      <c r="C262" s="36" t="s">
        <v>1446</v>
      </c>
      <c r="D262" s="36" t="str">
        <f>VLOOKUP(Tabel5[[#This Row],[DB25]],'3. DB25 Alle koder'!B:C,2,FALSE)</f>
        <v>Anden ikke-specialiseret detailhandel</v>
      </c>
      <c r="E262" s="99">
        <v>0</v>
      </c>
      <c r="F262" s="98">
        <v>0</v>
      </c>
    </row>
    <row r="263" spans="1:6" x14ac:dyDescent="0.25">
      <c r="A263" s="36" t="s">
        <v>3395</v>
      </c>
      <c r="B263" s="36" t="s">
        <v>2841</v>
      </c>
      <c r="C263" s="36" t="s">
        <v>1476</v>
      </c>
      <c r="D263" s="36" t="str">
        <f>VLOOKUP(Tabel5[[#This Row],[DB25]],'3. DB25 Alle koder'!B:C,2,FALSE)</f>
        <v>Detailhandel med informations- og kommunikationsudstyr</v>
      </c>
      <c r="E263" s="99">
        <v>0</v>
      </c>
      <c r="F263" s="98">
        <v>0</v>
      </c>
    </row>
    <row r="264" spans="1:6" x14ac:dyDescent="0.25">
      <c r="A264" s="36" t="s">
        <v>3395</v>
      </c>
      <c r="B264" s="36" t="s">
        <v>2841</v>
      </c>
      <c r="C264" s="36" t="s">
        <v>1484</v>
      </c>
      <c r="D264" s="36" t="str">
        <f>VLOOKUP(Tabel5[[#This Row],[DB25]],'3. DB25 Alle koder'!B:C,2,FALSE)</f>
        <v>Detailhandel med maling og tapet</v>
      </c>
      <c r="E264" s="99">
        <v>0</v>
      </c>
      <c r="F264" s="98">
        <v>0</v>
      </c>
    </row>
    <row r="265" spans="1:6" x14ac:dyDescent="0.25">
      <c r="A265" s="36" t="s">
        <v>3395</v>
      </c>
      <c r="B265" s="36" t="s">
        <v>2841</v>
      </c>
      <c r="C265" s="36" t="s">
        <v>1486</v>
      </c>
      <c r="D265" s="36" t="str">
        <f>VLOOKUP(Tabel5[[#This Row],[DB25]],'3. DB25 Alle koder'!B:C,2,FALSE)</f>
        <v>Detailhandel med byggematerialer og værktøj</v>
      </c>
      <c r="E265" s="99">
        <v>0</v>
      </c>
      <c r="F265" s="98">
        <v>0</v>
      </c>
    </row>
    <row r="266" spans="1:6" x14ac:dyDescent="0.25">
      <c r="A266" s="36" t="s">
        <v>3395</v>
      </c>
      <c r="B266" s="36" t="s">
        <v>2841</v>
      </c>
      <c r="C266" s="36" t="s">
        <v>1490</v>
      </c>
      <c r="D266" s="36" t="str">
        <f>VLOOKUP(Tabel5[[#This Row],[DB25]],'3. DB25 Alle koder'!B:C,2,FALSE)</f>
        <v>Detailhandel med tæpper, vægbeklædning og gulvbelægning</v>
      </c>
      <c r="E266" s="99">
        <v>0</v>
      </c>
      <c r="F266" s="98">
        <v>0</v>
      </c>
    </row>
    <row r="267" spans="1:6" x14ac:dyDescent="0.25">
      <c r="A267" s="36" t="s">
        <v>3395</v>
      </c>
      <c r="B267" s="36" t="s">
        <v>2841</v>
      </c>
      <c r="C267" s="36" t="s">
        <v>1493</v>
      </c>
      <c r="D267" s="36" t="str">
        <f>VLOOKUP(Tabel5[[#This Row],[DB25]],'3. DB25 Alle koder'!B:C,2,FALSE)</f>
        <v>Detailhandel med elektriske husholdningsapparater</v>
      </c>
      <c r="E267" s="99">
        <v>0</v>
      </c>
      <c r="F267" s="98">
        <v>0</v>
      </c>
    </row>
    <row r="268" spans="1:6" x14ac:dyDescent="0.25">
      <c r="A268" s="36" t="s">
        <v>3395</v>
      </c>
      <c r="B268" s="36" t="s">
        <v>2841</v>
      </c>
      <c r="C268" s="36" t="s">
        <v>1496</v>
      </c>
      <c r="D268" s="36" t="str">
        <f>VLOOKUP(Tabel5[[#This Row],[DB25]],'3. DB25 Alle koder'!B:C,2,FALSE)</f>
        <v>Detailhandel med møbler</v>
      </c>
      <c r="E268" s="99">
        <v>0</v>
      </c>
      <c r="F268" s="98">
        <v>0</v>
      </c>
    </row>
    <row r="269" spans="1:6" x14ac:dyDescent="0.25">
      <c r="A269" s="36" t="s">
        <v>3395</v>
      </c>
      <c r="B269" s="36" t="s">
        <v>2841</v>
      </c>
      <c r="C269" s="36" t="s">
        <v>1498</v>
      </c>
      <c r="D269" s="36" t="str">
        <f>VLOOKUP(Tabel5[[#This Row],[DB25]],'3. DB25 Alle koder'!B:C,2,FALSE)</f>
        <v>Detailhandel med bad- og køkkenelementer mv.</v>
      </c>
      <c r="E269" s="99">
        <v>0</v>
      </c>
      <c r="F269" s="98">
        <v>0</v>
      </c>
    </row>
    <row r="270" spans="1:6" x14ac:dyDescent="0.25">
      <c r="A270" s="36" t="s">
        <v>3395</v>
      </c>
      <c r="B270" s="36" t="s">
        <v>2841</v>
      </c>
      <c r="C270" s="36" t="s">
        <v>1500</v>
      </c>
      <c r="D270" s="36" t="str">
        <f>VLOOKUP(Tabel5[[#This Row],[DB25]],'3. DB25 Alle koder'!B:C,2,FALSE)</f>
        <v>Detailhandel med køkkenudstyr og service mv.</v>
      </c>
      <c r="E270" s="99">
        <v>0</v>
      </c>
      <c r="F270" s="98">
        <v>0</v>
      </c>
    </row>
    <row r="271" spans="1:6" x14ac:dyDescent="0.25">
      <c r="A271" s="36" t="s">
        <v>3395</v>
      </c>
      <c r="B271" s="36" t="s">
        <v>2841</v>
      </c>
      <c r="C271" s="36" t="s">
        <v>1502</v>
      </c>
      <c r="D271" s="36" t="str">
        <f>VLOOKUP(Tabel5[[#This Row],[DB25]],'3. DB25 Alle koder'!B:C,2,FALSE)</f>
        <v>Detailhandel med boligtekstiler, belysnings- og husholdningsartikler i.a.n.</v>
      </c>
      <c r="E271" s="99">
        <v>0</v>
      </c>
      <c r="F271" s="98">
        <v>0</v>
      </c>
    </row>
    <row r="272" spans="1:6" x14ac:dyDescent="0.25">
      <c r="A272" s="36" t="s">
        <v>3395</v>
      </c>
      <c r="B272" s="36" t="s">
        <v>2841</v>
      </c>
      <c r="C272" s="36" t="s">
        <v>1507</v>
      </c>
      <c r="D272" s="36" t="str">
        <f>VLOOKUP(Tabel5[[#This Row],[DB25]],'3. DB25 Alle koder'!B:C,2,FALSE)</f>
        <v>Detailhandel med bøger</v>
      </c>
      <c r="E272" s="99">
        <v>0</v>
      </c>
      <c r="F272" s="98">
        <v>0</v>
      </c>
    </row>
    <row r="273" spans="1:6" x14ac:dyDescent="0.25">
      <c r="A273" s="36" t="s">
        <v>3395</v>
      </c>
      <c r="B273" s="36" t="s">
        <v>2841</v>
      </c>
      <c r="C273" s="36" t="s">
        <v>1510</v>
      </c>
      <c r="D273" s="36" t="str">
        <f>VLOOKUP(Tabel5[[#This Row],[DB25]],'3. DB25 Alle koder'!B:C,2,FALSE)</f>
        <v>Detailhandel med aviser og andre tidsskrifter samt kontorartikler</v>
      </c>
      <c r="E273" s="99">
        <v>0</v>
      </c>
      <c r="F273" s="98">
        <v>0</v>
      </c>
    </row>
    <row r="274" spans="1:6" x14ac:dyDescent="0.25">
      <c r="A274" s="36" t="s">
        <v>3395</v>
      </c>
      <c r="B274" s="36" t="s">
        <v>2841</v>
      </c>
      <c r="C274" s="36" t="s">
        <v>1515</v>
      </c>
      <c r="D274" s="36" t="str">
        <f>VLOOKUP(Tabel5[[#This Row],[DB25]],'3. DB25 Alle koder'!B:C,2,FALSE)</f>
        <v>Detailhandel med cykler</v>
      </c>
      <c r="E274" s="99">
        <v>0</v>
      </c>
      <c r="F274" s="98">
        <v>0</v>
      </c>
    </row>
    <row r="275" spans="1:6" x14ac:dyDescent="0.25">
      <c r="A275" s="36" t="s">
        <v>3395</v>
      </c>
      <c r="B275" s="36" t="s">
        <v>2841</v>
      </c>
      <c r="C275" s="36" t="s">
        <v>1516</v>
      </c>
      <c r="D275" s="36" t="str">
        <f>VLOOKUP(Tabel5[[#This Row],[DB25]],'3. DB25 Alle koder'!B:C,2,FALSE)</f>
        <v>Detailhandel med lystbåde og udstyr hertil</v>
      </c>
      <c r="E275" s="99">
        <v>0</v>
      </c>
      <c r="F275" s="98">
        <v>0</v>
      </c>
    </row>
    <row r="276" spans="1:6" x14ac:dyDescent="0.25">
      <c r="A276" s="36" t="s">
        <v>3395</v>
      </c>
      <c r="B276" s="36" t="s">
        <v>2841</v>
      </c>
      <c r="C276" s="36" t="s">
        <v>1520</v>
      </c>
      <c r="D276" s="36" t="str">
        <f>VLOOKUP(Tabel5[[#This Row],[DB25]],'3. DB25 Alle koder'!B:C,2,FALSE)</f>
        <v>Detailhandel med spil og legetøj</v>
      </c>
      <c r="E276" s="99">
        <v>0</v>
      </c>
      <c r="F276" s="98">
        <v>0</v>
      </c>
    </row>
    <row r="277" spans="1:6" x14ac:dyDescent="0.25">
      <c r="A277" s="36" t="s">
        <v>3395</v>
      </c>
      <c r="B277" s="36" t="s">
        <v>2841</v>
      </c>
      <c r="C277" s="36" t="s">
        <v>1522</v>
      </c>
      <c r="D277" s="36" t="str">
        <f>VLOOKUP(Tabel5[[#This Row],[DB25]],'3. DB25 Alle koder'!B:C,2,FALSE)</f>
        <v>Detailhandel med musikinstrumenter</v>
      </c>
      <c r="E277" s="99">
        <v>0</v>
      </c>
      <c r="F277" s="98">
        <v>0</v>
      </c>
    </row>
    <row r="278" spans="1:6" x14ac:dyDescent="0.25">
      <c r="A278" s="36" t="s">
        <v>3395</v>
      </c>
      <c r="B278" s="36" t="s">
        <v>2841</v>
      </c>
      <c r="C278" s="36" t="s">
        <v>1524</v>
      </c>
      <c r="D278" s="36" t="str">
        <f>VLOOKUP(Tabel5[[#This Row],[DB25]],'3. DB25 Alle koder'!B:C,2,FALSE)</f>
        <v>Detailhandel med kunst mv.</v>
      </c>
      <c r="E278" s="99">
        <v>0</v>
      </c>
      <c r="F278" s="98">
        <v>0</v>
      </c>
    </row>
    <row r="279" spans="1:6" x14ac:dyDescent="0.25">
      <c r="A279" s="36" t="s">
        <v>3395</v>
      </c>
      <c r="B279" s="36" t="s">
        <v>2841</v>
      </c>
      <c r="C279" s="36" t="s">
        <v>1526</v>
      </c>
      <c r="D279" s="36" t="str">
        <f>VLOOKUP(Tabel5[[#This Row],[DB25]],'3. DB25 Alle koder'!B:C,2,FALSE)</f>
        <v>Detailhandel med andre kulturelle artikler i.a.n</v>
      </c>
      <c r="E279" s="99">
        <v>0</v>
      </c>
      <c r="F279" s="98">
        <v>0</v>
      </c>
    </row>
    <row r="280" spans="1:6" x14ac:dyDescent="0.25">
      <c r="A280" s="36" t="s">
        <v>3395</v>
      </c>
      <c r="B280" s="36" t="s">
        <v>2841</v>
      </c>
      <c r="C280" s="36" t="s">
        <v>1547</v>
      </c>
      <c r="D280" s="36" t="str">
        <f>VLOOKUP(Tabel5[[#This Row],[DB25]],'3. DB25 Alle koder'!B:C,2,FALSE)</f>
        <v>Optikeraktiviteter</v>
      </c>
      <c r="E280" s="99">
        <v>0</v>
      </c>
      <c r="F280" s="98">
        <v>0</v>
      </c>
    </row>
    <row r="281" spans="1:6" x14ac:dyDescent="0.25">
      <c r="A281" s="36" t="s">
        <v>3395</v>
      </c>
      <c r="B281" s="36" t="s">
        <v>2841</v>
      </c>
      <c r="C281" s="36" t="s">
        <v>1548</v>
      </c>
      <c r="D281" s="36" t="str">
        <f>VLOOKUP(Tabel5[[#This Row],[DB25]],'3. DB25 Alle koder'!B:C,2,FALSE)</f>
        <v>Detailhandel med andre medicinske og ortopædiske artikler</v>
      </c>
      <c r="E281" s="99">
        <v>0</v>
      </c>
      <c r="F281" s="98">
        <v>0</v>
      </c>
    </row>
    <row r="282" spans="1:6" x14ac:dyDescent="0.25">
      <c r="A282" s="36" t="s">
        <v>3395</v>
      </c>
      <c r="B282" s="36" t="s">
        <v>2841</v>
      </c>
      <c r="C282" s="36" t="s">
        <v>1551</v>
      </c>
      <c r="D282" s="36" t="str">
        <f>VLOOKUP(Tabel5[[#This Row],[DB25]],'3. DB25 Alle koder'!B:C,2,FALSE)</f>
        <v>Detailhandel med kosmetikvarer og toiletartikler</v>
      </c>
      <c r="E282" s="99">
        <v>0</v>
      </c>
      <c r="F282" s="98">
        <v>0</v>
      </c>
    </row>
    <row r="283" spans="1:6" x14ac:dyDescent="0.25">
      <c r="A283" s="36" t="s">
        <v>3395</v>
      </c>
      <c r="B283" s="36" t="s">
        <v>2841</v>
      </c>
      <c r="C283" s="36" t="s">
        <v>1554</v>
      </c>
      <c r="D283" s="36" t="str">
        <f>VLOOKUP(Tabel5[[#This Row],[DB25]],'3. DB25 Alle koder'!B:C,2,FALSE)</f>
        <v>Detailhandel med blomster og planter</v>
      </c>
      <c r="E283" s="99">
        <v>0</v>
      </c>
      <c r="F283" s="98">
        <v>0</v>
      </c>
    </row>
    <row r="284" spans="1:6" x14ac:dyDescent="0.25">
      <c r="A284" s="36" t="s">
        <v>3395</v>
      </c>
      <c r="B284" s="36" t="s">
        <v>2841</v>
      </c>
      <c r="C284" s="36" t="s">
        <v>1556</v>
      </c>
      <c r="D284" s="36" t="str">
        <f>VLOOKUP(Tabel5[[#This Row],[DB25]],'3. DB25 Alle koder'!B:C,2,FALSE)</f>
        <v>Detailhandel med kæledyr og udstyr til kæledyr</v>
      </c>
      <c r="E284" s="99">
        <v>0</v>
      </c>
      <c r="F284" s="98">
        <v>0</v>
      </c>
    </row>
    <row r="285" spans="1:6" x14ac:dyDescent="0.25">
      <c r="A285" s="36" t="s">
        <v>3395</v>
      </c>
      <c r="B285" s="36" t="s">
        <v>2841</v>
      </c>
      <c r="C285" s="36" t="s">
        <v>1560</v>
      </c>
      <c r="D285" s="36" t="str">
        <f>VLOOKUP(Tabel5[[#This Row],[DB25]],'3. DB25 Alle koder'!B:C,2,FALSE)</f>
        <v>Detailhandel med ure og smykker</v>
      </c>
      <c r="E285" s="99">
        <v>0</v>
      </c>
      <c r="F285" s="98">
        <v>0</v>
      </c>
    </row>
    <row r="286" spans="1:6" x14ac:dyDescent="0.25">
      <c r="A286" s="36" t="s">
        <v>3395</v>
      </c>
      <c r="B286" s="36" t="s">
        <v>2841</v>
      </c>
      <c r="C286" s="36" t="s">
        <v>1563</v>
      </c>
      <c r="D286" s="36" t="str">
        <f>VLOOKUP(Tabel5[[#This Row],[DB25]],'3. DB25 Alle koder'!B:C,2,FALSE)</f>
        <v>Detailhandel med andre nye varer</v>
      </c>
      <c r="E286" s="99">
        <v>0</v>
      </c>
      <c r="F286" s="98">
        <v>0</v>
      </c>
    </row>
    <row r="287" spans="1:6" x14ac:dyDescent="0.25">
      <c r="A287" s="36" t="s">
        <v>3395</v>
      </c>
      <c r="B287" s="36" t="s">
        <v>2841</v>
      </c>
      <c r="C287" s="36" t="s">
        <v>1566</v>
      </c>
      <c r="D287" s="36" t="str">
        <f>VLOOKUP(Tabel5[[#This Row],[DB25]],'3. DB25 Alle koder'!B:C,2,FALSE)</f>
        <v>Detailhandel med brugte varer</v>
      </c>
      <c r="E287" s="99">
        <v>0</v>
      </c>
      <c r="F287" s="98">
        <v>0</v>
      </c>
    </row>
    <row r="288" spans="1:6" x14ac:dyDescent="0.25">
      <c r="A288" s="36" t="s">
        <v>3396</v>
      </c>
      <c r="B288" s="36" t="s">
        <v>2844</v>
      </c>
      <c r="C288" s="36" t="s">
        <v>1438</v>
      </c>
      <c r="D288" s="36" t="str">
        <f>VLOOKUP(Tabel5[[#This Row],[DB25]],'3. DB25 Alle koder'!B:C,2,FALSE)</f>
        <v>Detailhandel med kioskvarer</v>
      </c>
      <c r="E288" s="99">
        <v>0</v>
      </c>
      <c r="F288" s="98">
        <v>0</v>
      </c>
    </row>
    <row r="289" spans="1:6" x14ac:dyDescent="0.25">
      <c r="A289" s="36" t="s">
        <v>3396</v>
      </c>
      <c r="B289" s="36" t="s">
        <v>2844</v>
      </c>
      <c r="C289" s="36" t="s">
        <v>1440</v>
      </c>
      <c r="D289" s="36" t="str">
        <f>VLOOKUP(Tabel5[[#This Row],[DB25]],'3. DB25 Alle koder'!B:C,2,FALSE)</f>
        <v>Detailhandel med dagligvarer i supermarkeder og købmandsbutikker</v>
      </c>
      <c r="E289" s="99">
        <v>0</v>
      </c>
      <c r="F289" s="98">
        <v>0</v>
      </c>
    </row>
    <row r="290" spans="1:6" x14ac:dyDescent="0.25">
      <c r="A290" s="36" t="s">
        <v>3396</v>
      </c>
      <c r="B290" s="36" t="s">
        <v>2844</v>
      </c>
      <c r="C290" s="36" t="s">
        <v>1442</v>
      </c>
      <c r="D290" s="36" t="str">
        <f>VLOOKUP(Tabel5[[#This Row],[DB25]],'3. DB25 Alle koder'!B:C,2,FALSE)</f>
        <v>Detailhandel med dagligvarer i discountsupermarkeder</v>
      </c>
      <c r="E290" s="99">
        <v>0</v>
      </c>
      <c r="F290" s="98">
        <v>0</v>
      </c>
    </row>
    <row r="291" spans="1:6" x14ac:dyDescent="0.25">
      <c r="A291" s="36" t="s">
        <v>3396</v>
      </c>
      <c r="B291" s="36" t="s">
        <v>2844</v>
      </c>
      <c r="C291" s="36" t="s">
        <v>1446</v>
      </c>
      <c r="D291" s="36" t="str">
        <f>VLOOKUP(Tabel5[[#This Row],[DB25]],'3. DB25 Alle koder'!B:C,2,FALSE)</f>
        <v>Anden ikke-specialiseret detailhandel</v>
      </c>
      <c r="E291" s="99">
        <v>0</v>
      </c>
      <c r="F291" s="98">
        <v>0</v>
      </c>
    </row>
    <row r="292" spans="1:6" x14ac:dyDescent="0.25">
      <c r="A292" s="36" t="s">
        <v>3396</v>
      </c>
      <c r="B292" s="36" t="s">
        <v>2844</v>
      </c>
      <c r="C292" s="36" t="s">
        <v>1451</v>
      </c>
      <c r="D292" s="36" t="str">
        <f>VLOOKUP(Tabel5[[#This Row],[DB25]],'3. DB25 Alle koder'!B:C,2,FALSE)</f>
        <v>Detailhandel med frugt og grøntsager</v>
      </c>
      <c r="E292" s="99">
        <v>0</v>
      </c>
      <c r="F292" s="98">
        <v>0</v>
      </c>
    </row>
    <row r="293" spans="1:6" x14ac:dyDescent="0.25">
      <c r="A293" s="36" t="s">
        <v>3396</v>
      </c>
      <c r="B293" s="36" t="s">
        <v>2844</v>
      </c>
      <c r="C293" s="36" t="s">
        <v>1454</v>
      </c>
      <c r="D293" s="36" t="str">
        <f>VLOOKUP(Tabel5[[#This Row],[DB25]],'3. DB25 Alle koder'!B:C,2,FALSE)</f>
        <v>Detailhandel med kød og kødprodukter</v>
      </c>
      <c r="E293" s="99">
        <v>0</v>
      </c>
      <c r="F293" s="98">
        <v>0</v>
      </c>
    </row>
    <row r="294" spans="1:6" x14ac:dyDescent="0.25">
      <c r="A294" s="36" t="s">
        <v>3396</v>
      </c>
      <c r="B294" s="36" t="s">
        <v>2844</v>
      </c>
      <c r="C294" s="36" t="s">
        <v>1456</v>
      </c>
      <c r="D294" s="36" t="str">
        <f>VLOOKUP(Tabel5[[#This Row],[DB25]],'3. DB25 Alle koder'!B:C,2,FALSE)</f>
        <v>Detailhandel med fisk, krebsdyr og bløddyr</v>
      </c>
      <c r="E294" s="99">
        <v>0</v>
      </c>
      <c r="F294" s="98">
        <v>0</v>
      </c>
    </row>
    <row r="295" spans="1:6" x14ac:dyDescent="0.25">
      <c r="A295" s="36" t="s">
        <v>3396</v>
      </c>
      <c r="B295" s="36" t="s">
        <v>2844</v>
      </c>
      <c r="C295" s="36" t="s">
        <v>1459</v>
      </c>
      <c r="D295" s="36" t="str">
        <f>VLOOKUP(Tabel5[[#This Row],[DB25]],'3. DB25 Alle koder'!B:C,2,FALSE)</f>
        <v>Detailhandel med bagværk og konfekture</v>
      </c>
      <c r="E295" s="99">
        <v>0</v>
      </c>
      <c r="F295" s="98">
        <v>0</v>
      </c>
    </row>
    <row r="296" spans="1:6" x14ac:dyDescent="0.25">
      <c r="A296" s="36" t="s">
        <v>3396</v>
      </c>
      <c r="B296" s="36" t="s">
        <v>2844</v>
      </c>
      <c r="C296" s="36" t="s">
        <v>1462</v>
      </c>
      <c r="D296" s="36" t="str">
        <f>VLOOKUP(Tabel5[[#This Row],[DB25]],'3. DB25 Alle koder'!B:C,2,FALSE)</f>
        <v>Detailhandel med drikkevarer</v>
      </c>
      <c r="E296" s="99">
        <v>0</v>
      </c>
      <c r="F296" s="98">
        <v>0</v>
      </c>
    </row>
    <row r="297" spans="1:6" x14ac:dyDescent="0.25">
      <c r="A297" s="36" t="s">
        <v>3396</v>
      </c>
      <c r="B297" s="36" t="s">
        <v>2844</v>
      </c>
      <c r="C297" s="36" t="s">
        <v>1465</v>
      </c>
      <c r="D297" s="36" t="str">
        <f>VLOOKUP(Tabel5[[#This Row],[DB25]],'3. DB25 Alle koder'!B:C,2,FALSE)</f>
        <v>Detailhandel med tobaksvarer</v>
      </c>
      <c r="E297" s="99">
        <v>0</v>
      </c>
      <c r="F297" s="98">
        <v>0</v>
      </c>
    </row>
    <row r="298" spans="1:6" x14ac:dyDescent="0.25">
      <c r="A298" s="36" t="s">
        <v>3396</v>
      </c>
      <c r="B298" s="36" t="s">
        <v>2844</v>
      </c>
      <c r="C298" s="36" t="s">
        <v>1468</v>
      </c>
      <c r="D298" s="36" t="str">
        <f>VLOOKUP(Tabel5[[#This Row],[DB25]],'3. DB25 Alle koder'!B:C,2,FALSE)</f>
        <v>Detailhandel med andre fødevarer</v>
      </c>
      <c r="E298" s="99">
        <v>0</v>
      </c>
      <c r="F298" s="98">
        <v>0</v>
      </c>
    </row>
    <row r="299" spans="1:6" x14ac:dyDescent="0.25">
      <c r="A299" s="36" t="s">
        <v>3396</v>
      </c>
      <c r="B299" s="36" t="s">
        <v>2844</v>
      </c>
      <c r="C299" s="36" t="s">
        <v>1580</v>
      </c>
      <c r="D299" s="36" t="str">
        <f>VLOOKUP(Tabel5[[#This Row],[DB25]],'3. DB25 Alle koder'!B:C,2,FALSE)</f>
        <v>Formidlingsaktiviteter inden for ikke-specialiseret detailhandel</v>
      </c>
      <c r="E299" s="99">
        <v>0</v>
      </c>
      <c r="F299" s="98">
        <v>0</v>
      </c>
    </row>
    <row r="300" spans="1:6" x14ac:dyDescent="0.25">
      <c r="A300" s="36" t="s">
        <v>3396</v>
      </c>
      <c r="B300" s="36" t="s">
        <v>2844</v>
      </c>
      <c r="C300" s="36" t="s">
        <v>1582</v>
      </c>
      <c r="D300" s="36" t="str">
        <f>VLOOKUP(Tabel5[[#This Row],[DB25]],'3. DB25 Alle koder'!B:C,2,FALSE)</f>
        <v>Formidlingsaktiviteter inden for specialiseret detailhandel</v>
      </c>
      <c r="E300" s="99">
        <v>0</v>
      </c>
      <c r="F300" s="98">
        <v>0</v>
      </c>
    </row>
    <row r="301" spans="1:6" x14ac:dyDescent="0.25">
      <c r="A301" s="36" t="s">
        <v>3397</v>
      </c>
      <c r="B301" s="36" t="s">
        <v>2845</v>
      </c>
      <c r="C301" s="36" t="s">
        <v>1446</v>
      </c>
      <c r="D301" s="36" t="str">
        <f>VLOOKUP(Tabel5[[#This Row],[DB25]],'3. DB25 Alle koder'!B:C,2,FALSE)</f>
        <v>Anden ikke-specialiseret detailhandel</v>
      </c>
      <c r="E301" s="99">
        <v>0</v>
      </c>
      <c r="F301" s="98">
        <v>0</v>
      </c>
    </row>
    <row r="302" spans="1:6" x14ac:dyDescent="0.25">
      <c r="A302" s="36" t="s">
        <v>3397</v>
      </c>
      <c r="B302" s="36" t="s">
        <v>2845</v>
      </c>
      <c r="C302" s="36" t="s">
        <v>1476</v>
      </c>
      <c r="D302" s="36" t="str">
        <f>VLOOKUP(Tabel5[[#This Row],[DB25]],'3. DB25 Alle koder'!B:C,2,FALSE)</f>
        <v>Detailhandel med informations- og kommunikationsudstyr</v>
      </c>
      <c r="E302" s="99">
        <v>0</v>
      </c>
      <c r="F302" s="98">
        <v>0</v>
      </c>
    </row>
    <row r="303" spans="1:6" x14ac:dyDescent="0.25">
      <c r="A303" s="36" t="s">
        <v>3397</v>
      </c>
      <c r="B303" s="36" t="s">
        <v>2845</v>
      </c>
      <c r="C303" s="36" t="s">
        <v>1493</v>
      </c>
      <c r="D303" s="36" t="str">
        <f>VLOOKUP(Tabel5[[#This Row],[DB25]],'3. DB25 Alle koder'!B:C,2,FALSE)</f>
        <v>Detailhandel med elektriske husholdningsapparater</v>
      </c>
      <c r="E303" s="99">
        <v>0</v>
      </c>
      <c r="F303" s="98">
        <v>0</v>
      </c>
    </row>
    <row r="304" spans="1:6" x14ac:dyDescent="0.25">
      <c r="A304" s="36" t="s">
        <v>3397</v>
      </c>
      <c r="B304" s="36" t="s">
        <v>2845</v>
      </c>
      <c r="C304" s="36" t="s">
        <v>1563</v>
      </c>
      <c r="D304" s="36" t="str">
        <f>VLOOKUP(Tabel5[[#This Row],[DB25]],'3. DB25 Alle koder'!B:C,2,FALSE)</f>
        <v>Detailhandel med andre nye varer</v>
      </c>
      <c r="E304" s="99">
        <v>0</v>
      </c>
      <c r="F304" s="98">
        <v>0</v>
      </c>
    </row>
    <row r="305" spans="1:6" x14ac:dyDescent="0.25">
      <c r="A305" s="36" t="s">
        <v>3397</v>
      </c>
      <c r="B305" s="36" t="s">
        <v>2845</v>
      </c>
      <c r="C305" s="36" t="s">
        <v>1580</v>
      </c>
      <c r="D305" s="36" t="str">
        <f>VLOOKUP(Tabel5[[#This Row],[DB25]],'3. DB25 Alle koder'!B:C,2,FALSE)</f>
        <v>Formidlingsaktiviteter inden for ikke-specialiseret detailhandel</v>
      </c>
      <c r="E305" s="99">
        <v>0</v>
      </c>
      <c r="F305" s="98">
        <v>0</v>
      </c>
    </row>
    <row r="306" spans="1:6" x14ac:dyDescent="0.25">
      <c r="A306" s="36" t="s">
        <v>3397</v>
      </c>
      <c r="B306" s="36" t="s">
        <v>2845</v>
      </c>
      <c r="C306" s="36" t="s">
        <v>1582</v>
      </c>
      <c r="D306" s="36" t="str">
        <f>VLOOKUP(Tabel5[[#This Row],[DB25]],'3. DB25 Alle koder'!B:C,2,FALSE)</f>
        <v>Formidlingsaktiviteter inden for specialiseret detailhandel</v>
      </c>
      <c r="E306" s="99">
        <v>0</v>
      </c>
      <c r="F306" s="98">
        <v>0</v>
      </c>
    </row>
    <row r="307" spans="1:6" x14ac:dyDescent="0.25">
      <c r="A307" s="36" t="s">
        <v>3398</v>
      </c>
      <c r="B307" s="36" t="s">
        <v>2846</v>
      </c>
      <c r="C307" s="36" t="s">
        <v>1446</v>
      </c>
      <c r="D307" s="36" t="str">
        <f>VLOOKUP(Tabel5[[#This Row],[DB25]],'3. DB25 Alle koder'!B:C,2,FALSE)</f>
        <v>Anden ikke-specialiseret detailhandel</v>
      </c>
      <c r="E307" s="99">
        <v>0</v>
      </c>
      <c r="F307" s="98">
        <v>0</v>
      </c>
    </row>
    <row r="308" spans="1:6" x14ac:dyDescent="0.25">
      <c r="A308" s="36" t="s">
        <v>3398</v>
      </c>
      <c r="B308" s="36" t="s">
        <v>2846</v>
      </c>
      <c r="C308" s="36" t="s">
        <v>1481</v>
      </c>
      <c r="D308" s="36" t="str">
        <f>VLOOKUP(Tabel5[[#This Row],[DB25]],'3. DB25 Alle koder'!B:C,2,FALSE)</f>
        <v>Detailhandel med tekstiler</v>
      </c>
      <c r="E308" s="99">
        <v>0</v>
      </c>
      <c r="F308" s="98">
        <v>0</v>
      </c>
    </row>
    <row r="309" spans="1:6" x14ac:dyDescent="0.25">
      <c r="A309" s="36" t="s">
        <v>3398</v>
      </c>
      <c r="B309" s="36" t="s">
        <v>2846</v>
      </c>
      <c r="C309" s="36" t="s">
        <v>1484</v>
      </c>
      <c r="D309" s="36" t="str">
        <f>VLOOKUP(Tabel5[[#This Row],[DB25]],'3. DB25 Alle koder'!B:C,2,FALSE)</f>
        <v>Detailhandel med maling og tapet</v>
      </c>
      <c r="E309" s="99">
        <v>0</v>
      </c>
      <c r="F309" s="98">
        <v>0</v>
      </c>
    </row>
    <row r="310" spans="1:6" x14ac:dyDescent="0.25">
      <c r="A310" s="36" t="s">
        <v>3398</v>
      </c>
      <c r="B310" s="36" t="s">
        <v>2846</v>
      </c>
      <c r="C310" s="36" t="s">
        <v>1486</v>
      </c>
      <c r="D310" s="36" t="str">
        <f>VLOOKUP(Tabel5[[#This Row],[DB25]],'3. DB25 Alle koder'!B:C,2,FALSE)</f>
        <v>Detailhandel med byggematerialer og værktøj</v>
      </c>
      <c r="E310" s="99">
        <v>0</v>
      </c>
      <c r="F310" s="98">
        <v>0</v>
      </c>
    </row>
    <row r="311" spans="1:6" x14ac:dyDescent="0.25">
      <c r="A311" s="36" t="s">
        <v>3398</v>
      </c>
      <c r="B311" s="36" t="s">
        <v>2846</v>
      </c>
      <c r="C311" s="36" t="s">
        <v>1490</v>
      </c>
      <c r="D311" s="36" t="str">
        <f>VLOOKUP(Tabel5[[#This Row],[DB25]],'3. DB25 Alle koder'!B:C,2,FALSE)</f>
        <v>Detailhandel med tæpper, vægbeklædning og gulvbelægning</v>
      </c>
      <c r="E311" s="99">
        <v>0</v>
      </c>
      <c r="F311" s="98">
        <v>0</v>
      </c>
    </row>
    <row r="312" spans="1:6" x14ac:dyDescent="0.25">
      <c r="A312" s="36" t="s">
        <v>3398</v>
      </c>
      <c r="B312" s="36" t="s">
        <v>2846</v>
      </c>
      <c r="C312" s="36" t="s">
        <v>1496</v>
      </c>
      <c r="D312" s="36" t="str">
        <f>VLOOKUP(Tabel5[[#This Row],[DB25]],'3. DB25 Alle koder'!B:C,2,FALSE)</f>
        <v>Detailhandel med møbler</v>
      </c>
      <c r="E312" s="99">
        <v>0</v>
      </c>
      <c r="F312" s="98">
        <v>0</v>
      </c>
    </row>
    <row r="313" spans="1:6" x14ac:dyDescent="0.25">
      <c r="A313" s="36" t="s">
        <v>3398</v>
      </c>
      <c r="B313" s="36" t="s">
        <v>2846</v>
      </c>
      <c r="C313" s="36" t="s">
        <v>1498</v>
      </c>
      <c r="D313" s="36" t="str">
        <f>VLOOKUP(Tabel5[[#This Row],[DB25]],'3. DB25 Alle koder'!B:C,2,FALSE)</f>
        <v>Detailhandel med bad- og køkkenelementer mv.</v>
      </c>
      <c r="E313" s="99">
        <v>0</v>
      </c>
      <c r="F313" s="98">
        <v>0</v>
      </c>
    </row>
    <row r="314" spans="1:6" x14ac:dyDescent="0.25">
      <c r="A314" s="36" t="s">
        <v>3398</v>
      </c>
      <c r="B314" s="36" t="s">
        <v>2846</v>
      </c>
      <c r="C314" s="36" t="s">
        <v>1500</v>
      </c>
      <c r="D314" s="36" t="str">
        <f>VLOOKUP(Tabel5[[#This Row],[DB25]],'3. DB25 Alle koder'!B:C,2,FALSE)</f>
        <v>Detailhandel med køkkenudstyr og service mv.</v>
      </c>
      <c r="E314" s="99">
        <v>0</v>
      </c>
      <c r="F314" s="98">
        <v>0</v>
      </c>
    </row>
    <row r="315" spans="1:6" x14ac:dyDescent="0.25">
      <c r="A315" s="36" t="s">
        <v>3398</v>
      </c>
      <c r="B315" s="36" t="s">
        <v>2846</v>
      </c>
      <c r="C315" s="36" t="s">
        <v>1502</v>
      </c>
      <c r="D315" s="36" t="str">
        <f>VLOOKUP(Tabel5[[#This Row],[DB25]],'3. DB25 Alle koder'!B:C,2,FALSE)</f>
        <v>Detailhandel med boligtekstiler, belysnings- og husholdningsartikler i.a.n.</v>
      </c>
      <c r="E315" s="99" t="e">
        <v>#N/A</v>
      </c>
      <c r="F315" s="98">
        <v>1</v>
      </c>
    </row>
    <row r="316" spans="1:6" x14ac:dyDescent="0.25">
      <c r="A316" s="36" t="s">
        <v>3398</v>
      </c>
      <c r="B316" s="36" t="s">
        <v>2846</v>
      </c>
      <c r="C316" s="36" t="s">
        <v>1563</v>
      </c>
      <c r="D316" s="36" t="str">
        <f>VLOOKUP(Tabel5[[#This Row],[DB25]],'3. DB25 Alle koder'!B:C,2,FALSE)</f>
        <v>Detailhandel med andre nye varer</v>
      </c>
      <c r="E316" s="99">
        <v>0</v>
      </c>
      <c r="F316" s="98">
        <v>0</v>
      </c>
    </row>
    <row r="317" spans="1:6" x14ac:dyDescent="0.25">
      <c r="A317" s="36" t="s">
        <v>3398</v>
      </c>
      <c r="B317" s="36" t="s">
        <v>2846</v>
      </c>
      <c r="C317" s="36" t="s">
        <v>1580</v>
      </c>
      <c r="D317" s="36" t="str">
        <f>VLOOKUP(Tabel5[[#This Row],[DB25]],'3. DB25 Alle koder'!B:C,2,FALSE)</f>
        <v>Formidlingsaktiviteter inden for ikke-specialiseret detailhandel</v>
      </c>
      <c r="E317" s="99">
        <v>0</v>
      </c>
      <c r="F317" s="98">
        <v>0</v>
      </c>
    </row>
    <row r="318" spans="1:6" x14ac:dyDescent="0.25">
      <c r="A318" s="36" t="s">
        <v>3398</v>
      </c>
      <c r="B318" s="36" t="s">
        <v>2846</v>
      </c>
      <c r="C318" s="36" t="s">
        <v>1582</v>
      </c>
      <c r="D318" s="36" t="str">
        <f>VLOOKUP(Tabel5[[#This Row],[DB25]],'3. DB25 Alle koder'!B:C,2,FALSE)</f>
        <v>Formidlingsaktiviteter inden for specialiseret detailhandel</v>
      </c>
      <c r="E318" s="99">
        <v>0</v>
      </c>
      <c r="F318" s="98">
        <v>0</v>
      </c>
    </row>
    <row r="319" spans="1:6" x14ac:dyDescent="0.25">
      <c r="A319" s="36" t="s">
        <v>3399</v>
      </c>
      <c r="B319" s="36" t="s">
        <v>2847</v>
      </c>
      <c r="C319" s="36" t="s">
        <v>1446</v>
      </c>
      <c r="D319" s="36" t="str">
        <f>VLOOKUP(Tabel5[[#This Row],[DB25]],'3. DB25 Alle koder'!B:C,2,FALSE)</f>
        <v>Anden ikke-specialiseret detailhandel</v>
      </c>
      <c r="E319" s="99">
        <v>0</v>
      </c>
      <c r="F319" s="98">
        <v>0</v>
      </c>
    </row>
    <row r="320" spans="1:6" x14ac:dyDescent="0.25">
      <c r="A320" s="36" t="s">
        <v>3399</v>
      </c>
      <c r="B320" s="36" t="s">
        <v>2847</v>
      </c>
      <c r="C320" s="36" t="s">
        <v>1507</v>
      </c>
      <c r="D320" s="36" t="str">
        <f>VLOOKUP(Tabel5[[#This Row],[DB25]],'3. DB25 Alle koder'!B:C,2,FALSE)</f>
        <v>Detailhandel med bøger</v>
      </c>
      <c r="E320" s="99">
        <v>0</v>
      </c>
      <c r="F320" s="98">
        <v>0</v>
      </c>
    </row>
    <row r="321" spans="1:6" x14ac:dyDescent="0.25">
      <c r="A321" s="36" t="s">
        <v>3399</v>
      </c>
      <c r="B321" s="36" t="s">
        <v>2847</v>
      </c>
      <c r="C321" s="36" t="s">
        <v>1510</v>
      </c>
      <c r="D321" s="36" t="str">
        <f>VLOOKUP(Tabel5[[#This Row],[DB25]],'3. DB25 Alle koder'!B:C,2,FALSE)</f>
        <v>Detailhandel med aviser og andre tidsskrifter samt kontorartikler</v>
      </c>
      <c r="E321" s="99">
        <v>0</v>
      </c>
      <c r="F321" s="98">
        <v>0</v>
      </c>
    </row>
    <row r="322" spans="1:6" x14ac:dyDescent="0.25">
      <c r="A322" s="36" t="s">
        <v>3399</v>
      </c>
      <c r="B322" s="36" t="s">
        <v>2847</v>
      </c>
      <c r="C322" s="36" t="s">
        <v>1522</v>
      </c>
      <c r="D322" s="36" t="str">
        <f>VLOOKUP(Tabel5[[#This Row],[DB25]],'3. DB25 Alle koder'!B:C,2,FALSE)</f>
        <v>Detailhandel med musikinstrumenter</v>
      </c>
      <c r="E322" s="99">
        <v>0</v>
      </c>
      <c r="F322" s="98">
        <v>0</v>
      </c>
    </row>
    <row r="323" spans="1:6" x14ac:dyDescent="0.25">
      <c r="A323" s="36" t="s">
        <v>3399</v>
      </c>
      <c r="B323" s="36" t="s">
        <v>2847</v>
      </c>
      <c r="C323" s="36" t="s">
        <v>1580</v>
      </c>
      <c r="D323" s="36" t="str">
        <f>VLOOKUP(Tabel5[[#This Row],[DB25]],'3. DB25 Alle koder'!B:C,2,FALSE)</f>
        <v>Formidlingsaktiviteter inden for ikke-specialiseret detailhandel</v>
      </c>
      <c r="E323" s="99">
        <v>0</v>
      </c>
      <c r="F323" s="98">
        <v>0</v>
      </c>
    </row>
    <row r="324" spans="1:6" x14ac:dyDescent="0.25">
      <c r="A324" s="36" t="s">
        <v>3399</v>
      </c>
      <c r="B324" s="36" t="s">
        <v>2847</v>
      </c>
      <c r="C324" s="36" t="s">
        <v>1582</v>
      </c>
      <c r="D324" s="36" t="str">
        <f>VLOOKUP(Tabel5[[#This Row],[DB25]],'3. DB25 Alle koder'!B:C,2,FALSE)</f>
        <v>Formidlingsaktiviteter inden for specialiseret detailhandel</v>
      </c>
      <c r="E324" s="99">
        <v>0</v>
      </c>
      <c r="F324" s="98">
        <v>0</v>
      </c>
    </row>
    <row r="325" spans="1:6" x14ac:dyDescent="0.25">
      <c r="A325" s="36" t="s">
        <v>3400</v>
      </c>
      <c r="B325" s="36" t="s">
        <v>2848</v>
      </c>
      <c r="C325" s="36" t="s">
        <v>1446</v>
      </c>
      <c r="D325" s="36" t="str">
        <f>VLOOKUP(Tabel5[[#This Row],[DB25]],'3. DB25 Alle koder'!B:C,2,FALSE)</f>
        <v>Anden ikke-specialiseret detailhandel</v>
      </c>
      <c r="E325" s="99">
        <v>0</v>
      </c>
      <c r="F325" s="98">
        <v>0</v>
      </c>
    </row>
    <row r="326" spans="1:6" x14ac:dyDescent="0.25">
      <c r="A326" s="36" t="s">
        <v>3400</v>
      </c>
      <c r="B326" s="36" t="s">
        <v>2848</v>
      </c>
      <c r="C326" s="36" t="s">
        <v>1481</v>
      </c>
      <c r="D326" s="36" t="str">
        <f>VLOOKUP(Tabel5[[#This Row],[DB25]],'3. DB25 Alle koder'!B:C,2,FALSE)</f>
        <v>Detailhandel med tekstiler</v>
      </c>
      <c r="E326" s="99" t="e">
        <v>#N/A</v>
      </c>
      <c r="F326" s="98">
        <v>1</v>
      </c>
    </row>
    <row r="327" spans="1:6" x14ac:dyDescent="0.25">
      <c r="A327" s="36" t="s">
        <v>3400</v>
      </c>
      <c r="B327" s="36" t="s">
        <v>2848</v>
      </c>
      <c r="C327" s="36" t="s">
        <v>1513</v>
      </c>
      <c r="D327" s="36" t="str">
        <f>VLOOKUP(Tabel5[[#This Row],[DB25]],'3. DB25 Alle koder'!B:C,2,FALSE)</f>
        <v>Detailhandel med sports- og fritidsudstyr</v>
      </c>
      <c r="E327" s="99">
        <v>0</v>
      </c>
      <c r="F327" s="98">
        <v>0</v>
      </c>
    </row>
    <row r="328" spans="1:6" x14ac:dyDescent="0.25">
      <c r="A328" s="36" t="s">
        <v>3400</v>
      </c>
      <c r="B328" s="36" t="s">
        <v>2848</v>
      </c>
      <c r="C328" s="36" t="s">
        <v>1515</v>
      </c>
      <c r="D328" s="36" t="str">
        <f>VLOOKUP(Tabel5[[#This Row],[DB25]],'3. DB25 Alle koder'!B:C,2,FALSE)</f>
        <v>Detailhandel med cykler</v>
      </c>
      <c r="E328" s="99">
        <v>0</v>
      </c>
      <c r="F328" s="98">
        <v>0</v>
      </c>
    </row>
    <row r="329" spans="1:6" x14ac:dyDescent="0.25">
      <c r="A329" s="36" t="s">
        <v>3400</v>
      </c>
      <c r="B329" s="36" t="s">
        <v>2848</v>
      </c>
      <c r="C329" s="36" t="s">
        <v>1516</v>
      </c>
      <c r="D329" s="36" t="str">
        <f>VLOOKUP(Tabel5[[#This Row],[DB25]],'3. DB25 Alle koder'!B:C,2,FALSE)</f>
        <v>Detailhandel med lystbåde og udstyr hertil</v>
      </c>
      <c r="E329" s="99">
        <v>0</v>
      </c>
      <c r="F329" s="98">
        <v>0</v>
      </c>
    </row>
    <row r="330" spans="1:6" x14ac:dyDescent="0.25">
      <c r="A330" s="36" t="s">
        <v>3400</v>
      </c>
      <c r="B330" s="36" t="s">
        <v>2848</v>
      </c>
      <c r="C330" s="36" t="s">
        <v>1520</v>
      </c>
      <c r="D330" s="36" t="str">
        <f>VLOOKUP(Tabel5[[#This Row],[DB25]],'3. DB25 Alle koder'!B:C,2,FALSE)</f>
        <v>Detailhandel med spil og legetøj</v>
      </c>
      <c r="E330" s="99">
        <v>0</v>
      </c>
      <c r="F330" s="98">
        <v>0</v>
      </c>
    </row>
    <row r="331" spans="1:6" x14ac:dyDescent="0.25">
      <c r="A331" s="36" t="s">
        <v>3400</v>
      </c>
      <c r="B331" s="36" t="s">
        <v>2848</v>
      </c>
      <c r="C331" s="36" t="s">
        <v>1522</v>
      </c>
      <c r="D331" s="36" t="str">
        <f>VLOOKUP(Tabel5[[#This Row],[DB25]],'3. DB25 Alle koder'!B:C,2,FALSE)</f>
        <v>Detailhandel med musikinstrumenter</v>
      </c>
      <c r="E331" s="99">
        <v>0</v>
      </c>
      <c r="F331" s="98">
        <v>0</v>
      </c>
    </row>
    <row r="332" spans="1:6" x14ac:dyDescent="0.25">
      <c r="A332" s="36" t="s">
        <v>3400</v>
      </c>
      <c r="B332" s="36" t="s">
        <v>2848</v>
      </c>
      <c r="C332" s="36" t="s">
        <v>1526</v>
      </c>
      <c r="D332" s="36" t="str">
        <f>VLOOKUP(Tabel5[[#This Row],[DB25]],'3. DB25 Alle koder'!B:C,2,FALSE)</f>
        <v>Detailhandel med andre kulturelle artikler i.a.n</v>
      </c>
      <c r="E332" s="99">
        <v>0</v>
      </c>
      <c r="F332" s="98">
        <v>0</v>
      </c>
    </row>
    <row r="333" spans="1:6" x14ac:dyDescent="0.25">
      <c r="A333" s="36" t="s">
        <v>3400</v>
      </c>
      <c r="B333" s="36" t="s">
        <v>2848</v>
      </c>
      <c r="C333" s="36" t="s">
        <v>1580</v>
      </c>
      <c r="D333" s="36" t="str">
        <f>VLOOKUP(Tabel5[[#This Row],[DB25]],'3. DB25 Alle koder'!B:C,2,FALSE)</f>
        <v>Formidlingsaktiviteter inden for ikke-specialiseret detailhandel</v>
      </c>
      <c r="E333" s="99">
        <v>0</v>
      </c>
      <c r="F333" s="98">
        <v>0</v>
      </c>
    </row>
    <row r="334" spans="1:6" x14ac:dyDescent="0.25">
      <c r="A334" s="36" t="s">
        <v>3400</v>
      </c>
      <c r="B334" s="36" t="s">
        <v>2848</v>
      </c>
      <c r="C334" s="36" t="s">
        <v>1582</v>
      </c>
      <c r="D334" s="36" t="str">
        <f>VLOOKUP(Tabel5[[#This Row],[DB25]],'3. DB25 Alle koder'!B:C,2,FALSE)</f>
        <v>Formidlingsaktiviteter inden for specialiseret detailhandel</v>
      </c>
      <c r="E334" s="99">
        <v>0</v>
      </c>
      <c r="F334" s="98">
        <v>0</v>
      </c>
    </row>
    <row r="335" spans="1:6" x14ac:dyDescent="0.25">
      <c r="A335" s="36" t="s">
        <v>3401</v>
      </c>
      <c r="B335" s="36" t="s">
        <v>2849</v>
      </c>
      <c r="C335" s="36" t="s">
        <v>1446</v>
      </c>
      <c r="D335" s="36" t="str">
        <f>VLOOKUP(Tabel5[[#This Row],[DB25]],'3. DB25 Alle koder'!B:C,2,FALSE)</f>
        <v>Anden ikke-specialiseret detailhandel</v>
      </c>
      <c r="E335" s="99">
        <v>0</v>
      </c>
      <c r="F335" s="98">
        <v>0</v>
      </c>
    </row>
    <row r="336" spans="1:6" x14ac:dyDescent="0.25">
      <c r="A336" s="36" t="s">
        <v>3401</v>
      </c>
      <c r="B336" s="36" t="s">
        <v>2849</v>
      </c>
      <c r="C336" s="36" t="s">
        <v>1502</v>
      </c>
      <c r="D336" s="36" t="str">
        <f>VLOOKUP(Tabel5[[#This Row],[DB25]],'3. DB25 Alle koder'!B:C,2,FALSE)</f>
        <v>Detailhandel med boligtekstiler, belysnings- og husholdningsartikler i.a.n.</v>
      </c>
      <c r="E336" s="99">
        <v>0</v>
      </c>
      <c r="F336" s="98">
        <v>0</v>
      </c>
    </row>
    <row r="337" spans="1:6" x14ac:dyDescent="0.25">
      <c r="A337" s="36" t="s">
        <v>3401</v>
      </c>
      <c r="B337" s="36" t="s">
        <v>2849</v>
      </c>
      <c r="C337" s="36" t="s">
        <v>1532</v>
      </c>
      <c r="D337" s="36" t="str">
        <f>VLOOKUP(Tabel5[[#This Row],[DB25]],'3. DB25 Alle koder'!B:C,2,FALSE)</f>
        <v>Detailhandel med tøj</v>
      </c>
      <c r="E337" s="99">
        <v>0</v>
      </c>
      <c r="F337" s="98">
        <v>0</v>
      </c>
    </row>
    <row r="338" spans="1:6" x14ac:dyDescent="0.25">
      <c r="A338" s="36" t="s">
        <v>3401</v>
      </c>
      <c r="B338" s="36" t="s">
        <v>2849</v>
      </c>
      <c r="C338" s="36" t="s">
        <v>1534</v>
      </c>
      <c r="D338" s="36" t="str">
        <f>VLOOKUP(Tabel5[[#This Row],[DB25]],'3. DB25 Alle koder'!B:C,2,FALSE)</f>
        <v>Detailhandel med baby- og børnetøj</v>
      </c>
      <c r="E338" s="99">
        <v>0</v>
      </c>
      <c r="F338" s="98">
        <v>0</v>
      </c>
    </row>
    <row r="339" spans="1:6" x14ac:dyDescent="0.25">
      <c r="A339" s="36" t="s">
        <v>3401</v>
      </c>
      <c r="B339" s="36" t="s">
        <v>2849</v>
      </c>
      <c r="C339" s="36" t="s">
        <v>1538</v>
      </c>
      <c r="D339" s="36" t="str">
        <f>VLOOKUP(Tabel5[[#This Row],[DB25]],'3. DB25 Alle koder'!B:C,2,FALSE)</f>
        <v>Detailhandel med fodtøj</v>
      </c>
      <c r="E339" s="99">
        <v>0</v>
      </c>
      <c r="F339" s="98">
        <v>0</v>
      </c>
    </row>
    <row r="340" spans="1:6" x14ac:dyDescent="0.25">
      <c r="A340" s="36" t="s">
        <v>3401</v>
      </c>
      <c r="B340" s="36" t="s">
        <v>2849</v>
      </c>
      <c r="C340" s="36" t="s">
        <v>1540</v>
      </c>
      <c r="D340" s="36" t="str">
        <f>VLOOKUP(Tabel5[[#This Row],[DB25]],'3. DB25 Alle koder'!B:C,2,FALSE)</f>
        <v>Detailhandel med lædervarer</v>
      </c>
      <c r="E340" s="99">
        <v>0</v>
      </c>
      <c r="F340" s="98">
        <v>0</v>
      </c>
    </row>
    <row r="341" spans="1:6" x14ac:dyDescent="0.25">
      <c r="A341" s="36" t="s">
        <v>3401</v>
      </c>
      <c r="B341" s="36" t="s">
        <v>2849</v>
      </c>
      <c r="C341" s="36" t="s">
        <v>1560</v>
      </c>
      <c r="D341" s="36" t="str">
        <f>VLOOKUP(Tabel5[[#This Row],[DB25]],'3. DB25 Alle koder'!B:C,2,FALSE)</f>
        <v>Detailhandel med ure og smykker</v>
      </c>
      <c r="E341" s="99">
        <v>0</v>
      </c>
      <c r="F341" s="98">
        <v>0</v>
      </c>
    </row>
    <row r="342" spans="1:6" x14ac:dyDescent="0.25">
      <c r="A342" s="36" t="s">
        <v>3401</v>
      </c>
      <c r="B342" s="36" t="s">
        <v>2849</v>
      </c>
      <c r="C342" s="36" t="s">
        <v>1580</v>
      </c>
      <c r="D342" s="36" t="str">
        <f>VLOOKUP(Tabel5[[#This Row],[DB25]],'3. DB25 Alle koder'!B:C,2,FALSE)</f>
        <v>Formidlingsaktiviteter inden for ikke-specialiseret detailhandel</v>
      </c>
      <c r="E342" s="99">
        <v>0</v>
      </c>
      <c r="F342" s="98">
        <v>0</v>
      </c>
    </row>
    <row r="343" spans="1:6" x14ac:dyDescent="0.25">
      <c r="A343" s="36" t="s">
        <v>3401</v>
      </c>
      <c r="B343" s="36" t="s">
        <v>2849</v>
      </c>
      <c r="C343" s="36" t="s">
        <v>1582</v>
      </c>
      <c r="D343" s="36" t="str">
        <f>VLOOKUP(Tabel5[[#This Row],[DB25]],'3. DB25 Alle koder'!B:C,2,FALSE)</f>
        <v>Formidlingsaktiviteter inden for specialiseret detailhandel</v>
      </c>
      <c r="E343" s="99">
        <v>0</v>
      </c>
      <c r="F343" s="98">
        <v>0</v>
      </c>
    </row>
    <row r="344" spans="1:6" x14ac:dyDescent="0.25">
      <c r="A344" s="36" t="s">
        <v>3402</v>
      </c>
      <c r="B344" s="36" t="s">
        <v>2850</v>
      </c>
      <c r="C344" s="36" t="s">
        <v>1446</v>
      </c>
      <c r="D344" s="36" t="str">
        <f>VLOOKUP(Tabel5[[#This Row],[DB25]],'3. DB25 Alle koder'!B:C,2,FALSE)</f>
        <v>Anden ikke-specialiseret detailhandel</v>
      </c>
      <c r="E344" s="99">
        <v>0</v>
      </c>
      <c r="F344" s="98">
        <v>0</v>
      </c>
    </row>
    <row r="345" spans="1:6" x14ac:dyDescent="0.25">
      <c r="A345" s="36" t="s">
        <v>3402</v>
      </c>
      <c r="B345" s="36" t="s">
        <v>2850</v>
      </c>
      <c r="C345" s="36" t="s">
        <v>1544</v>
      </c>
      <c r="D345" s="36" t="str">
        <f>VLOOKUP(Tabel5[[#This Row],[DB25]],'3. DB25 Alle koder'!B:C,2,FALSE)</f>
        <v>Detailhandel med farmaceutiske produkter</v>
      </c>
      <c r="E345" s="99">
        <v>0</v>
      </c>
      <c r="F345" s="98">
        <v>0</v>
      </c>
    </row>
    <row r="346" spans="1:6" x14ac:dyDescent="0.25">
      <c r="A346" s="36" t="s">
        <v>3402</v>
      </c>
      <c r="B346" s="36" t="s">
        <v>2850</v>
      </c>
      <c r="C346" s="36" t="s">
        <v>1547</v>
      </c>
      <c r="D346" s="36" t="str">
        <f>VLOOKUP(Tabel5[[#This Row],[DB25]],'3. DB25 Alle koder'!B:C,2,FALSE)</f>
        <v>Optikeraktiviteter</v>
      </c>
      <c r="E346" s="99">
        <v>0</v>
      </c>
      <c r="F346" s="98">
        <v>0</v>
      </c>
    </row>
    <row r="347" spans="1:6" x14ac:dyDescent="0.25">
      <c r="A347" s="36" t="s">
        <v>3402</v>
      </c>
      <c r="B347" s="36" t="s">
        <v>2850</v>
      </c>
      <c r="C347" s="36" t="s">
        <v>1548</v>
      </c>
      <c r="D347" s="36" t="str">
        <f>VLOOKUP(Tabel5[[#This Row],[DB25]],'3. DB25 Alle koder'!B:C,2,FALSE)</f>
        <v>Detailhandel med andre medicinske og ortopædiske artikler</v>
      </c>
      <c r="E347" s="99">
        <v>0</v>
      </c>
      <c r="F347" s="98">
        <v>0</v>
      </c>
    </row>
    <row r="348" spans="1:6" x14ac:dyDescent="0.25">
      <c r="A348" s="36" t="s">
        <v>3402</v>
      </c>
      <c r="B348" s="36" t="s">
        <v>2850</v>
      </c>
      <c r="C348" s="36" t="s">
        <v>1551</v>
      </c>
      <c r="D348" s="36" t="str">
        <f>VLOOKUP(Tabel5[[#This Row],[DB25]],'3. DB25 Alle koder'!B:C,2,FALSE)</f>
        <v>Detailhandel med kosmetikvarer og toiletartikler</v>
      </c>
      <c r="E348" s="99">
        <v>0</v>
      </c>
      <c r="F348" s="98">
        <v>0</v>
      </c>
    </row>
    <row r="349" spans="1:6" x14ac:dyDescent="0.25">
      <c r="A349" s="36" t="s">
        <v>3402</v>
      </c>
      <c r="B349" s="36" t="s">
        <v>2850</v>
      </c>
      <c r="C349" s="36" t="s">
        <v>1580</v>
      </c>
      <c r="D349" s="36" t="str">
        <f>VLOOKUP(Tabel5[[#This Row],[DB25]],'3. DB25 Alle koder'!B:C,2,FALSE)</f>
        <v>Formidlingsaktiviteter inden for ikke-specialiseret detailhandel</v>
      </c>
      <c r="E349" s="99">
        <v>0</v>
      </c>
      <c r="F349" s="98">
        <v>0</v>
      </c>
    </row>
    <row r="350" spans="1:6" x14ac:dyDescent="0.25">
      <c r="A350" s="36" t="s">
        <v>3402</v>
      </c>
      <c r="B350" s="36" t="s">
        <v>2850</v>
      </c>
      <c r="C350" s="36" t="s">
        <v>1582</v>
      </c>
      <c r="D350" s="36" t="str">
        <f>VLOOKUP(Tabel5[[#This Row],[DB25]],'3. DB25 Alle koder'!B:C,2,FALSE)</f>
        <v>Formidlingsaktiviteter inden for specialiseret detailhandel</v>
      </c>
      <c r="E350" s="99">
        <v>0</v>
      </c>
      <c r="F350" s="98">
        <v>0</v>
      </c>
    </row>
    <row r="351" spans="1:6" x14ac:dyDescent="0.25">
      <c r="A351" s="36" t="s">
        <v>3403</v>
      </c>
      <c r="B351" s="36" t="s">
        <v>2851</v>
      </c>
      <c r="C351" s="36" t="s">
        <v>1446</v>
      </c>
      <c r="D351" s="36" t="str">
        <f>VLOOKUP(Tabel5[[#This Row],[DB25]],'3. DB25 Alle koder'!B:C,2,FALSE)</f>
        <v>Anden ikke-specialiseret detailhandel</v>
      </c>
      <c r="E351" s="99">
        <v>0</v>
      </c>
      <c r="F351" s="98">
        <v>0</v>
      </c>
    </row>
    <row r="352" spans="1:6" x14ac:dyDescent="0.25">
      <c r="A352" s="36" t="s">
        <v>3403</v>
      </c>
      <c r="B352" s="36" t="s">
        <v>2851</v>
      </c>
      <c r="C352" s="36" t="s">
        <v>1524</v>
      </c>
      <c r="D352" s="36" t="str">
        <f>VLOOKUP(Tabel5[[#This Row],[DB25]],'3. DB25 Alle koder'!B:C,2,FALSE)</f>
        <v>Detailhandel med kunst mv.</v>
      </c>
      <c r="E352" s="99">
        <v>0</v>
      </c>
      <c r="F352" s="98">
        <v>0</v>
      </c>
    </row>
    <row r="353" spans="1:6" x14ac:dyDescent="0.25">
      <c r="A353" s="36" t="s">
        <v>3403</v>
      </c>
      <c r="B353" s="36" t="s">
        <v>2851</v>
      </c>
      <c r="C353" s="36" t="s">
        <v>1554</v>
      </c>
      <c r="D353" s="36" t="str">
        <f>VLOOKUP(Tabel5[[#This Row],[DB25]],'3. DB25 Alle koder'!B:C,2,FALSE)</f>
        <v>Detailhandel med blomster og planter</v>
      </c>
      <c r="E353" s="99">
        <v>0</v>
      </c>
      <c r="F353" s="98">
        <v>0</v>
      </c>
    </row>
    <row r="354" spans="1:6" x14ac:dyDescent="0.25">
      <c r="A354" s="36" t="s">
        <v>3403</v>
      </c>
      <c r="B354" s="36" t="s">
        <v>2851</v>
      </c>
      <c r="C354" s="36" t="s">
        <v>1556</v>
      </c>
      <c r="D354" s="36" t="str">
        <f>VLOOKUP(Tabel5[[#This Row],[DB25]],'3. DB25 Alle koder'!B:C,2,FALSE)</f>
        <v>Detailhandel med kæledyr og udstyr til kæledyr</v>
      </c>
      <c r="E354" s="99">
        <v>0</v>
      </c>
      <c r="F354" s="98">
        <v>0</v>
      </c>
    </row>
    <row r="355" spans="1:6" x14ac:dyDescent="0.25">
      <c r="A355" s="36" t="s">
        <v>3403</v>
      </c>
      <c r="B355" s="36" t="s">
        <v>2851</v>
      </c>
      <c r="C355" s="36" t="s">
        <v>1563</v>
      </c>
      <c r="D355" s="36" t="str">
        <f>VLOOKUP(Tabel5[[#This Row],[DB25]],'3. DB25 Alle koder'!B:C,2,FALSE)</f>
        <v>Detailhandel med andre nye varer</v>
      </c>
      <c r="E355" s="99">
        <v>0</v>
      </c>
      <c r="F355" s="98">
        <v>0</v>
      </c>
    </row>
    <row r="356" spans="1:6" x14ac:dyDescent="0.25">
      <c r="A356" s="36" t="s">
        <v>3403</v>
      </c>
      <c r="B356" s="36" t="s">
        <v>2851</v>
      </c>
      <c r="C356" s="36" t="s">
        <v>1566</v>
      </c>
      <c r="D356" s="36" t="str">
        <f>VLOOKUP(Tabel5[[#This Row],[DB25]],'3. DB25 Alle koder'!B:C,2,FALSE)</f>
        <v>Detailhandel med brugte varer</v>
      </c>
      <c r="E356" s="99">
        <v>0</v>
      </c>
      <c r="F356" s="98">
        <v>0</v>
      </c>
    </row>
    <row r="357" spans="1:6" x14ac:dyDescent="0.25">
      <c r="A357" s="36" t="s">
        <v>3403</v>
      </c>
      <c r="B357" s="36" t="s">
        <v>2851</v>
      </c>
      <c r="C357" s="36" t="s">
        <v>1580</v>
      </c>
      <c r="D357" s="36" t="str">
        <f>VLOOKUP(Tabel5[[#This Row],[DB25]],'3. DB25 Alle koder'!B:C,2,FALSE)</f>
        <v>Formidlingsaktiviteter inden for ikke-specialiseret detailhandel</v>
      </c>
      <c r="E357" s="99">
        <v>0</v>
      </c>
      <c r="F357" s="98">
        <v>0</v>
      </c>
    </row>
    <row r="358" spans="1:6" x14ac:dyDescent="0.25">
      <c r="A358" s="36" t="s">
        <v>3403</v>
      </c>
      <c r="B358" s="36" t="s">
        <v>2851</v>
      </c>
      <c r="C358" s="36" t="s">
        <v>1582</v>
      </c>
      <c r="D358" s="36" t="str">
        <f>VLOOKUP(Tabel5[[#This Row],[DB25]],'3. DB25 Alle koder'!B:C,2,FALSE)</f>
        <v>Formidlingsaktiviteter inden for specialiseret detailhandel</v>
      </c>
      <c r="E358" s="99">
        <v>0</v>
      </c>
      <c r="F358" s="98">
        <v>0</v>
      </c>
    </row>
    <row r="359" spans="1:6" x14ac:dyDescent="0.25">
      <c r="A359" s="36" t="s">
        <v>3404</v>
      </c>
      <c r="B359" s="36" t="s">
        <v>2852</v>
      </c>
      <c r="C359" s="36" t="s">
        <v>1446</v>
      </c>
      <c r="D359" s="36" t="str">
        <f>VLOOKUP(Tabel5[[#This Row],[DB25]],'3. DB25 Alle koder'!B:C,2,FALSE)</f>
        <v>Anden ikke-specialiseret detailhandel</v>
      </c>
      <c r="E359" s="99">
        <v>0</v>
      </c>
      <c r="F359" s="98">
        <v>0</v>
      </c>
    </row>
    <row r="360" spans="1:6" x14ac:dyDescent="0.25">
      <c r="A360" s="36" t="s">
        <v>3404</v>
      </c>
      <c r="B360" s="36" t="s">
        <v>2852</v>
      </c>
      <c r="C360" s="36" t="s">
        <v>1580</v>
      </c>
      <c r="D360" s="36" t="str">
        <f>VLOOKUP(Tabel5[[#This Row],[DB25]],'3. DB25 Alle koder'!B:C,2,FALSE)</f>
        <v>Formidlingsaktiviteter inden for ikke-specialiseret detailhandel</v>
      </c>
      <c r="E360" s="99">
        <v>0</v>
      </c>
      <c r="F360" s="98">
        <v>0</v>
      </c>
    </row>
    <row r="361" spans="1:6" x14ac:dyDescent="0.25">
      <c r="A361" s="36" t="s">
        <v>3404</v>
      </c>
      <c r="B361" s="36" t="s">
        <v>2852</v>
      </c>
      <c r="C361" s="36" t="s">
        <v>1582</v>
      </c>
      <c r="D361" s="36" t="str">
        <f>VLOOKUP(Tabel5[[#This Row],[DB25]],'3. DB25 Alle koder'!B:C,2,FALSE)</f>
        <v>Formidlingsaktiviteter inden for specialiseret detailhandel</v>
      </c>
      <c r="E361" s="99">
        <v>0</v>
      </c>
      <c r="F361" s="98">
        <v>0</v>
      </c>
    </row>
    <row r="362" spans="1:6" x14ac:dyDescent="0.25">
      <c r="A362" s="36" t="s">
        <v>3404</v>
      </c>
      <c r="B362" s="36" t="s">
        <v>2852</v>
      </c>
      <c r="C362" s="36" t="s">
        <v>1791</v>
      </c>
      <c r="D362" s="36" t="str">
        <f>VLOOKUP(Tabel5[[#This Row],[DB25]],'3. DB25 Alle koder'!B:C,2,FALSE)</f>
        <v>Radioaktiviteter og distribution af lydoptagelser</v>
      </c>
      <c r="E362" s="99">
        <v>0</v>
      </c>
      <c r="F362" s="98">
        <v>0</v>
      </c>
    </row>
    <row r="363" spans="1:6" x14ac:dyDescent="0.25">
      <c r="A363" s="36" t="s">
        <v>3404</v>
      </c>
      <c r="B363" s="36" t="s">
        <v>2852</v>
      </c>
      <c r="C363" s="36" t="s">
        <v>1795</v>
      </c>
      <c r="D363" s="36" t="str">
        <f>VLOOKUP(Tabel5[[#This Row],[DB25]],'3. DB25 Alle koder'!B:C,2,FALSE)</f>
        <v>Programskabelse, udgivelse og distribution af billedoptagelser</v>
      </c>
      <c r="E363" s="99">
        <v>0</v>
      </c>
      <c r="F363" s="98">
        <v>0</v>
      </c>
    </row>
    <row r="364" spans="1:6" x14ac:dyDescent="0.25">
      <c r="A364" s="36" t="s">
        <v>3404</v>
      </c>
      <c r="B364" s="36" t="s">
        <v>2852</v>
      </c>
      <c r="C364" s="36" t="s">
        <v>1801</v>
      </c>
      <c r="D364" s="36" t="str">
        <f>VLOOKUP(Tabel5[[#This Row],[DB25]],'3. DB25 Alle koder'!B:C,2,FALSE)</f>
        <v>Anden distribution af medieindhold</v>
      </c>
      <c r="E364" s="99">
        <v>0</v>
      </c>
      <c r="F364" s="98">
        <v>0</v>
      </c>
    </row>
    <row r="365" spans="1:6" x14ac:dyDescent="0.25">
      <c r="A365" s="36" t="s">
        <v>3405</v>
      </c>
      <c r="B365" s="36" t="s">
        <v>2854</v>
      </c>
      <c r="C365" s="36" t="s">
        <v>1438</v>
      </c>
      <c r="D365" s="36" t="str">
        <f>VLOOKUP(Tabel5[[#This Row],[DB25]],'3. DB25 Alle koder'!B:C,2,FALSE)</f>
        <v>Detailhandel med kioskvarer</v>
      </c>
      <c r="E365" s="99">
        <v>0</v>
      </c>
      <c r="F365" s="98">
        <v>0</v>
      </c>
    </row>
    <row r="366" spans="1:6" x14ac:dyDescent="0.25">
      <c r="A366" s="36" t="s">
        <v>3405</v>
      </c>
      <c r="B366" s="36" t="s">
        <v>2854</v>
      </c>
      <c r="C366" s="36" t="s">
        <v>1440</v>
      </c>
      <c r="D366" s="36" t="str">
        <f>VLOOKUP(Tabel5[[#This Row],[DB25]],'3. DB25 Alle koder'!B:C,2,FALSE)</f>
        <v>Detailhandel med dagligvarer i supermarkeder og købmandsbutikker</v>
      </c>
      <c r="E366" s="99">
        <v>0</v>
      </c>
      <c r="F366" s="98">
        <v>0</v>
      </c>
    </row>
    <row r="367" spans="1:6" x14ac:dyDescent="0.25">
      <c r="A367" s="36" t="s">
        <v>3405</v>
      </c>
      <c r="B367" s="36" t="s">
        <v>2854</v>
      </c>
      <c r="C367" s="36" t="s">
        <v>1442</v>
      </c>
      <c r="D367" s="36" t="str">
        <f>VLOOKUP(Tabel5[[#This Row],[DB25]],'3. DB25 Alle koder'!B:C,2,FALSE)</f>
        <v>Detailhandel med dagligvarer i discountsupermarkeder</v>
      </c>
      <c r="E367" s="99">
        <v>0</v>
      </c>
      <c r="F367" s="98">
        <v>0</v>
      </c>
    </row>
    <row r="368" spans="1:6" x14ac:dyDescent="0.25">
      <c r="A368" s="36" t="s">
        <v>3405</v>
      </c>
      <c r="B368" s="36" t="s">
        <v>2854</v>
      </c>
      <c r="C368" s="36" t="s">
        <v>1446</v>
      </c>
      <c r="D368" s="36" t="str">
        <f>VLOOKUP(Tabel5[[#This Row],[DB25]],'3. DB25 Alle koder'!B:C,2,FALSE)</f>
        <v>Anden ikke-specialiseret detailhandel</v>
      </c>
      <c r="E368" s="99">
        <v>0</v>
      </c>
      <c r="F368" s="98">
        <v>0</v>
      </c>
    </row>
    <row r="369" spans="1:6" x14ac:dyDescent="0.25">
      <c r="A369" s="36" t="s">
        <v>3405</v>
      </c>
      <c r="B369" s="36" t="s">
        <v>2854</v>
      </c>
      <c r="C369" s="36" t="s">
        <v>1451</v>
      </c>
      <c r="D369" s="36" t="str">
        <f>VLOOKUP(Tabel5[[#This Row],[DB25]],'3. DB25 Alle koder'!B:C,2,FALSE)</f>
        <v>Detailhandel med frugt og grøntsager</v>
      </c>
      <c r="E369" s="99">
        <v>0</v>
      </c>
      <c r="F369" s="98">
        <v>0</v>
      </c>
    </row>
    <row r="370" spans="1:6" x14ac:dyDescent="0.25">
      <c r="A370" s="36" t="s">
        <v>3405</v>
      </c>
      <c r="B370" s="36" t="s">
        <v>2854</v>
      </c>
      <c r="C370" s="36" t="s">
        <v>1454</v>
      </c>
      <c r="D370" s="36" t="str">
        <f>VLOOKUP(Tabel5[[#This Row],[DB25]],'3. DB25 Alle koder'!B:C,2,FALSE)</f>
        <v>Detailhandel med kød og kødprodukter</v>
      </c>
      <c r="E370" s="99">
        <v>0</v>
      </c>
      <c r="F370" s="98">
        <v>0</v>
      </c>
    </row>
    <row r="371" spans="1:6" x14ac:dyDescent="0.25">
      <c r="A371" s="36" t="s">
        <v>3405</v>
      </c>
      <c r="B371" s="36" t="s">
        <v>2854</v>
      </c>
      <c r="C371" s="36" t="s">
        <v>1456</v>
      </c>
      <c r="D371" s="36" t="str">
        <f>VLOOKUP(Tabel5[[#This Row],[DB25]],'3. DB25 Alle koder'!B:C,2,FALSE)</f>
        <v>Detailhandel med fisk, krebsdyr og bløddyr</v>
      </c>
      <c r="E371" s="99">
        <v>0</v>
      </c>
      <c r="F371" s="98">
        <v>0</v>
      </c>
    </row>
    <row r="372" spans="1:6" x14ac:dyDescent="0.25">
      <c r="A372" s="36" t="s">
        <v>3405</v>
      </c>
      <c r="B372" s="36" t="s">
        <v>2854</v>
      </c>
      <c r="C372" s="36" t="s">
        <v>1459</v>
      </c>
      <c r="D372" s="36" t="str">
        <f>VLOOKUP(Tabel5[[#This Row],[DB25]],'3. DB25 Alle koder'!B:C,2,FALSE)</f>
        <v>Detailhandel med bagværk og konfekture</v>
      </c>
      <c r="E372" s="99">
        <v>0</v>
      </c>
      <c r="F372" s="98">
        <v>0</v>
      </c>
    </row>
    <row r="373" spans="1:6" x14ac:dyDescent="0.25">
      <c r="A373" s="36" t="s">
        <v>3405</v>
      </c>
      <c r="B373" s="36" t="s">
        <v>2854</v>
      </c>
      <c r="C373" s="36" t="s">
        <v>1462</v>
      </c>
      <c r="D373" s="36" t="str">
        <f>VLOOKUP(Tabel5[[#This Row],[DB25]],'3. DB25 Alle koder'!B:C,2,FALSE)</f>
        <v>Detailhandel med drikkevarer</v>
      </c>
      <c r="E373" s="99">
        <v>0</v>
      </c>
      <c r="F373" s="98">
        <v>0</v>
      </c>
    </row>
    <row r="374" spans="1:6" x14ac:dyDescent="0.25">
      <c r="A374" s="36" t="s">
        <v>3405</v>
      </c>
      <c r="B374" s="36" t="s">
        <v>2854</v>
      </c>
      <c r="C374" s="36" t="s">
        <v>1465</v>
      </c>
      <c r="D374" s="36" t="str">
        <f>VLOOKUP(Tabel5[[#This Row],[DB25]],'3. DB25 Alle koder'!B:C,2,FALSE)</f>
        <v>Detailhandel med tobaksvarer</v>
      </c>
      <c r="E374" s="99">
        <v>0</v>
      </c>
      <c r="F374" s="98">
        <v>0</v>
      </c>
    </row>
    <row r="375" spans="1:6" x14ac:dyDescent="0.25">
      <c r="A375" s="36" t="s">
        <v>3405</v>
      </c>
      <c r="B375" s="36" t="s">
        <v>2854</v>
      </c>
      <c r="C375" s="36" t="s">
        <v>1468</v>
      </c>
      <c r="D375" s="36" t="str">
        <f>VLOOKUP(Tabel5[[#This Row],[DB25]],'3. DB25 Alle koder'!B:C,2,FALSE)</f>
        <v>Detailhandel med andre fødevarer</v>
      </c>
      <c r="E375" s="99">
        <v>0</v>
      </c>
      <c r="F375" s="98">
        <v>0</v>
      </c>
    </row>
    <row r="376" spans="1:6" x14ac:dyDescent="0.25">
      <c r="A376" s="36" t="s">
        <v>3405</v>
      </c>
      <c r="B376" s="36" t="s">
        <v>2854</v>
      </c>
      <c r="C376" s="36" t="s">
        <v>1476</v>
      </c>
      <c r="D376" s="36" t="str">
        <f>VLOOKUP(Tabel5[[#This Row],[DB25]],'3. DB25 Alle koder'!B:C,2,FALSE)</f>
        <v>Detailhandel med informations- og kommunikationsudstyr</v>
      </c>
      <c r="E376" s="99">
        <v>0</v>
      </c>
      <c r="F376" s="98">
        <v>0</v>
      </c>
    </row>
    <row r="377" spans="1:6" x14ac:dyDescent="0.25">
      <c r="A377" s="36" t="s">
        <v>3405</v>
      </c>
      <c r="B377" s="36" t="s">
        <v>2854</v>
      </c>
      <c r="C377" s="36" t="s">
        <v>1481</v>
      </c>
      <c r="D377" s="36" t="str">
        <f>VLOOKUP(Tabel5[[#This Row],[DB25]],'3. DB25 Alle koder'!B:C,2,FALSE)</f>
        <v>Detailhandel med tekstiler</v>
      </c>
      <c r="E377" s="99">
        <v>0</v>
      </c>
      <c r="F377" s="98">
        <v>0</v>
      </c>
    </row>
    <row r="378" spans="1:6" x14ac:dyDescent="0.25">
      <c r="A378" s="36" t="s">
        <v>3405</v>
      </c>
      <c r="B378" s="36" t="s">
        <v>2854</v>
      </c>
      <c r="C378" s="36" t="s">
        <v>1484</v>
      </c>
      <c r="D378" s="36" t="str">
        <f>VLOOKUP(Tabel5[[#This Row],[DB25]],'3. DB25 Alle koder'!B:C,2,FALSE)</f>
        <v>Detailhandel med maling og tapet</v>
      </c>
      <c r="E378" s="99">
        <v>0</v>
      </c>
      <c r="F378" s="98">
        <v>0</v>
      </c>
    </row>
    <row r="379" spans="1:6" x14ac:dyDescent="0.25">
      <c r="A379" s="36" t="s">
        <v>3405</v>
      </c>
      <c r="B379" s="36" t="s">
        <v>2854</v>
      </c>
      <c r="C379" s="36" t="s">
        <v>1486</v>
      </c>
      <c r="D379" s="36" t="str">
        <f>VLOOKUP(Tabel5[[#This Row],[DB25]],'3. DB25 Alle koder'!B:C,2,FALSE)</f>
        <v>Detailhandel med byggematerialer og værktøj</v>
      </c>
      <c r="E379" s="99">
        <v>0</v>
      </c>
      <c r="F379" s="98">
        <v>0</v>
      </c>
    </row>
    <row r="380" spans="1:6" x14ac:dyDescent="0.25">
      <c r="A380" s="36" t="s">
        <v>3405</v>
      </c>
      <c r="B380" s="36" t="s">
        <v>2854</v>
      </c>
      <c r="C380" s="36" t="s">
        <v>1490</v>
      </c>
      <c r="D380" s="36" t="str">
        <f>VLOOKUP(Tabel5[[#This Row],[DB25]],'3. DB25 Alle koder'!B:C,2,FALSE)</f>
        <v>Detailhandel med tæpper, vægbeklædning og gulvbelægning</v>
      </c>
      <c r="E380" s="99">
        <v>0</v>
      </c>
      <c r="F380" s="98">
        <v>0</v>
      </c>
    </row>
    <row r="381" spans="1:6" x14ac:dyDescent="0.25">
      <c r="A381" s="36" t="s">
        <v>3405</v>
      </c>
      <c r="B381" s="36" t="s">
        <v>2854</v>
      </c>
      <c r="C381" s="36" t="s">
        <v>1493</v>
      </c>
      <c r="D381" s="36" t="str">
        <f>VLOOKUP(Tabel5[[#This Row],[DB25]],'3. DB25 Alle koder'!B:C,2,FALSE)</f>
        <v>Detailhandel med elektriske husholdningsapparater</v>
      </c>
      <c r="E381" s="99">
        <v>0</v>
      </c>
      <c r="F381" s="98">
        <v>0</v>
      </c>
    </row>
    <row r="382" spans="1:6" x14ac:dyDescent="0.25">
      <c r="A382" s="36" t="s">
        <v>3405</v>
      </c>
      <c r="B382" s="36" t="s">
        <v>2854</v>
      </c>
      <c r="C382" s="36" t="s">
        <v>1496</v>
      </c>
      <c r="D382" s="36" t="str">
        <f>VLOOKUP(Tabel5[[#This Row],[DB25]],'3. DB25 Alle koder'!B:C,2,FALSE)</f>
        <v>Detailhandel med møbler</v>
      </c>
      <c r="E382" s="99">
        <v>0</v>
      </c>
      <c r="F382" s="98">
        <v>0</v>
      </c>
    </row>
    <row r="383" spans="1:6" x14ac:dyDescent="0.25">
      <c r="A383" s="36" t="s">
        <v>3405</v>
      </c>
      <c r="B383" s="36" t="s">
        <v>2854</v>
      </c>
      <c r="C383" s="36" t="s">
        <v>1498</v>
      </c>
      <c r="D383" s="36" t="str">
        <f>VLOOKUP(Tabel5[[#This Row],[DB25]],'3. DB25 Alle koder'!B:C,2,FALSE)</f>
        <v>Detailhandel med bad- og køkkenelementer mv.</v>
      </c>
      <c r="E383" s="99">
        <v>0</v>
      </c>
      <c r="F383" s="98">
        <v>0</v>
      </c>
    </row>
    <row r="384" spans="1:6" x14ac:dyDescent="0.25">
      <c r="A384" s="36" t="s">
        <v>3405</v>
      </c>
      <c r="B384" s="36" t="s">
        <v>2854</v>
      </c>
      <c r="C384" s="36" t="s">
        <v>1500</v>
      </c>
      <c r="D384" s="36" t="str">
        <f>VLOOKUP(Tabel5[[#This Row],[DB25]],'3. DB25 Alle koder'!B:C,2,FALSE)</f>
        <v>Detailhandel med køkkenudstyr og service mv.</v>
      </c>
      <c r="E384" s="99">
        <v>0</v>
      </c>
      <c r="F384" s="98">
        <v>0</v>
      </c>
    </row>
    <row r="385" spans="1:6" x14ac:dyDescent="0.25">
      <c r="A385" s="36" t="s">
        <v>3405</v>
      </c>
      <c r="B385" s="36" t="s">
        <v>2854</v>
      </c>
      <c r="C385" s="36" t="s">
        <v>1502</v>
      </c>
      <c r="D385" s="36" t="str">
        <f>VLOOKUP(Tabel5[[#This Row],[DB25]],'3. DB25 Alle koder'!B:C,2,FALSE)</f>
        <v>Detailhandel med boligtekstiler, belysnings- og husholdningsartikler i.a.n.</v>
      </c>
      <c r="E385" s="99">
        <v>0</v>
      </c>
      <c r="F385" s="98">
        <v>0</v>
      </c>
    </row>
    <row r="386" spans="1:6" x14ac:dyDescent="0.25">
      <c r="A386" s="36" t="s">
        <v>3405</v>
      </c>
      <c r="B386" s="36" t="s">
        <v>2854</v>
      </c>
      <c r="C386" s="36" t="s">
        <v>1507</v>
      </c>
      <c r="D386" s="36" t="str">
        <f>VLOOKUP(Tabel5[[#This Row],[DB25]],'3. DB25 Alle koder'!B:C,2,FALSE)</f>
        <v>Detailhandel med bøger</v>
      </c>
      <c r="E386" s="99">
        <v>0</v>
      </c>
      <c r="F386" s="98">
        <v>0</v>
      </c>
    </row>
    <row r="387" spans="1:6" x14ac:dyDescent="0.25">
      <c r="A387" s="36" t="s">
        <v>3405</v>
      </c>
      <c r="B387" s="36" t="s">
        <v>2854</v>
      </c>
      <c r="C387" s="36" t="s">
        <v>1510</v>
      </c>
      <c r="D387" s="36" t="str">
        <f>VLOOKUP(Tabel5[[#This Row],[DB25]],'3. DB25 Alle koder'!B:C,2,FALSE)</f>
        <v>Detailhandel med aviser og andre tidsskrifter samt kontorartikler</v>
      </c>
      <c r="E387" s="99">
        <v>0</v>
      </c>
      <c r="F387" s="98">
        <v>0</v>
      </c>
    </row>
    <row r="388" spans="1:6" x14ac:dyDescent="0.25">
      <c r="A388" s="36" t="s">
        <v>3405</v>
      </c>
      <c r="B388" s="36" t="s">
        <v>2854</v>
      </c>
      <c r="C388" s="36" t="s">
        <v>1513</v>
      </c>
      <c r="D388" s="36" t="str">
        <f>VLOOKUP(Tabel5[[#This Row],[DB25]],'3. DB25 Alle koder'!B:C,2,FALSE)</f>
        <v>Detailhandel med sports- og fritidsudstyr</v>
      </c>
      <c r="E388" s="99">
        <v>0</v>
      </c>
      <c r="F388" s="98">
        <v>0</v>
      </c>
    </row>
    <row r="389" spans="1:6" x14ac:dyDescent="0.25">
      <c r="A389" s="36" t="s">
        <v>3405</v>
      </c>
      <c r="B389" s="36" t="s">
        <v>2854</v>
      </c>
      <c r="C389" s="36" t="s">
        <v>1515</v>
      </c>
      <c r="D389" s="36" t="str">
        <f>VLOOKUP(Tabel5[[#This Row],[DB25]],'3. DB25 Alle koder'!B:C,2,FALSE)</f>
        <v>Detailhandel med cykler</v>
      </c>
      <c r="E389" s="99">
        <v>0</v>
      </c>
      <c r="F389" s="98">
        <v>0</v>
      </c>
    </row>
    <row r="390" spans="1:6" x14ac:dyDescent="0.25">
      <c r="A390" s="36" t="s">
        <v>3405</v>
      </c>
      <c r="B390" s="36" t="s">
        <v>2854</v>
      </c>
      <c r="C390" s="36" t="s">
        <v>1516</v>
      </c>
      <c r="D390" s="36" t="str">
        <f>VLOOKUP(Tabel5[[#This Row],[DB25]],'3. DB25 Alle koder'!B:C,2,FALSE)</f>
        <v>Detailhandel med lystbåde og udstyr hertil</v>
      </c>
      <c r="E390" s="99">
        <v>0</v>
      </c>
      <c r="F390" s="98">
        <v>0</v>
      </c>
    </row>
    <row r="391" spans="1:6" x14ac:dyDescent="0.25">
      <c r="A391" s="36" t="s">
        <v>3405</v>
      </c>
      <c r="B391" s="36" t="s">
        <v>2854</v>
      </c>
      <c r="C391" s="36" t="s">
        <v>1520</v>
      </c>
      <c r="D391" s="36" t="str">
        <f>VLOOKUP(Tabel5[[#This Row],[DB25]],'3. DB25 Alle koder'!B:C,2,FALSE)</f>
        <v>Detailhandel med spil og legetøj</v>
      </c>
      <c r="E391" s="99">
        <v>0</v>
      </c>
      <c r="F391" s="98">
        <v>0</v>
      </c>
    </row>
    <row r="392" spans="1:6" x14ac:dyDescent="0.25">
      <c r="A392" s="36" t="s">
        <v>3405</v>
      </c>
      <c r="B392" s="36" t="s">
        <v>2854</v>
      </c>
      <c r="C392" s="36" t="s">
        <v>1522</v>
      </c>
      <c r="D392" s="36" t="str">
        <f>VLOOKUP(Tabel5[[#This Row],[DB25]],'3. DB25 Alle koder'!B:C,2,FALSE)</f>
        <v>Detailhandel med musikinstrumenter</v>
      </c>
      <c r="E392" s="99">
        <v>0</v>
      </c>
      <c r="F392" s="98">
        <v>0</v>
      </c>
    </row>
    <row r="393" spans="1:6" x14ac:dyDescent="0.25">
      <c r="A393" s="36" t="s">
        <v>3405</v>
      </c>
      <c r="B393" s="36" t="s">
        <v>2854</v>
      </c>
      <c r="C393" s="36" t="s">
        <v>1524</v>
      </c>
      <c r="D393" s="36" t="str">
        <f>VLOOKUP(Tabel5[[#This Row],[DB25]],'3. DB25 Alle koder'!B:C,2,FALSE)</f>
        <v>Detailhandel med kunst mv.</v>
      </c>
      <c r="E393" s="99">
        <v>0</v>
      </c>
      <c r="F393" s="98">
        <v>0</v>
      </c>
    </row>
    <row r="394" spans="1:6" x14ac:dyDescent="0.25">
      <c r="A394" s="36" t="s">
        <v>3405</v>
      </c>
      <c r="B394" s="36" t="s">
        <v>2854</v>
      </c>
      <c r="C394" s="36" t="s">
        <v>1526</v>
      </c>
      <c r="D394" s="36" t="str">
        <f>VLOOKUP(Tabel5[[#This Row],[DB25]],'3. DB25 Alle koder'!B:C,2,FALSE)</f>
        <v>Detailhandel med andre kulturelle artikler i.a.n</v>
      </c>
      <c r="E394" s="99">
        <v>0</v>
      </c>
      <c r="F394" s="98">
        <v>0</v>
      </c>
    </row>
    <row r="395" spans="1:6" x14ac:dyDescent="0.25">
      <c r="A395" s="36" t="s">
        <v>3405</v>
      </c>
      <c r="B395" s="36" t="s">
        <v>2854</v>
      </c>
      <c r="C395" s="36" t="s">
        <v>1532</v>
      </c>
      <c r="D395" s="36" t="str">
        <f>VLOOKUP(Tabel5[[#This Row],[DB25]],'3. DB25 Alle koder'!B:C,2,FALSE)</f>
        <v>Detailhandel med tøj</v>
      </c>
      <c r="E395" s="99">
        <v>0</v>
      </c>
      <c r="F395" s="98">
        <v>0</v>
      </c>
    </row>
    <row r="396" spans="1:6" x14ac:dyDescent="0.25">
      <c r="A396" s="36" t="s">
        <v>3405</v>
      </c>
      <c r="B396" s="36" t="s">
        <v>2854</v>
      </c>
      <c r="C396" s="36" t="s">
        <v>1534</v>
      </c>
      <c r="D396" s="36" t="str">
        <f>VLOOKUP(Tabel5[[#This Row],[DB25]],'3. DB25 Alle koder'!B:C,2,FALSE)</f>
        <v>Detailhandel med baby- og børnetøj</v>
      </c>
      <c r="E396" s="99">
        <v>0</v>
      </c>
      <c r="F396" s="98">
        <v>0</v>
      </c>
    </row>
    <row r="397" spans="1:6" x14ac:dyDescent="0.25">
      <c r="A397" s="36" t="s">
        <v>3405</v>
      </c>
      <c r="B397" s="36" t="s">
        <v>2854</v>
      </c>
      <c r="C397" s="36" t="s">
        <v>1538</v>
      </c>
      <c r="D397" s="36" t="str">
        <f>VLOOKUP(Tabel5[[#This Row],[DB25]],'3. DB25 Alle koder'!B:C,2,FALSE)</f>
        <v>Detailhandel med fodtøj</v>
      </c>
      <c r="E397" s="99">
        <v>0</v>
      </c>
      <c r="F397" s="98">
        <v>0</v>
      </c>
    </row>
    <row r="398" spans="1:6" x14ac:dyDescent="0.25">
      <c r="A398" s="36" t="s">
        <v>3405</v>
      </c>
      <c r="B398" s="36" t="s">
        <v>2854</v>
      </c>
      <c r="C398" s="36" t="s">
        <v>1540</v>
      </c>
      <c r="D398" s="36" t="str">
        <f>VLOOKUP(Tabel5[[#This Row],[DB25]],'3. DB25 Alle koder'!B:C,2,FALSE)</f>
        <v>Detailhandel med lædervarer</v>
      </c>
      <c r="E398" s="99">
        <v>0</v>
      </c>
      <c r="F398" s="98">
        <v>0</v>
      </c>
    </row>
    <row r="399" spans="1:6" x14ac:dyDescent="0.25">
      <c r="A399" s="36" t="s">
        <v>3405</v>
      </c>
      <c r="B399" s="36" t="s">
        <v>2854</v>
      </c>
      <c r="C399" s="36" t="s">
        <v>1547</v>
      </c>
      <c r="D399" s="36" t="str">
        <f>VLOOKUP(Tabel5[[#This Row],[DB25]],'3. DB25 Alle koder'!B:C,2,FALSE)</f>
        <v>Optikeraktiviteter</v>
      </c>
      <c r="E399" s="99">
        <v>0</v>
      </c>
      <c r="F399" s="98">
        <v>0</v>
      </c>
    </row>
    <row r="400" spans="1:6" x14ac:dyDescent="0.25">
      <c r="A400" s="36" t="s">
        <v>3405</v>
      </c>
      <c r="B400" s="36" t="s">
        <v>2854</v>
      </c>
      <c r="C400" s="36" t="s">
        <v>1548</v>
      </c>
      <c r="D400" s="36" t="str">
        <f>VLOOKUP(Tabel5[[#This Row],[DB25]],'3. DB25 Alle koder'!B:C,2,FALSE)</f>
        <v>Detailhandel med andre medicinske og ortopædiske artikler</v>
      </c>
      <c r="E400" s="99">
        <v>0</v>
      </c>
      <c r="F400" s="98">
        <v>0</v>
      </c>
    </row>
    <row r="401" spans="1:6" x14ac:dyDescent="0.25">
      <c r="A401" s="36" t="s">
        <v>3405</v>
      </c>
      <c r="B401" s="36" t="s">
        <v>2854</v>
      </c>
      <c r="C401" s="36" t="s">
        <v>1551</v>
      </c>
      <c r="D401" s="36" t="str">
        <f>VLOOKUP(Tabel5[[#This Row],[DB25]],'3. DB25 Alle koder'!B:C,2,FALSE)</f>
        <v>Detailhandel med kosmetikvarer og toiletartikler</v>
      </c>
      <c r="E401" s="99">
        <v>0</v>
      </c>
      <c r="F401" s="98">
        <v>0</v>
      </c>
    </row>
    <row r="402" spans="1:6" x14ac:dyDescent="0.25">
      <c r="A402" s="36" t="s">
        <v>3405</v>
      </c>
      <c r="B402" s="36" t="s">
        <v>2854</v>
      </c>
      <c r="C402" s="36" t="s">
        <v>1554</v>
      </c>
      <c r="D402" s="36" t="str">
        <f>VLOOKUP(Tabel5[[#This Row],[DB25]],'3. DB25 Alle koder'!B:C,2,FALSE)</f>
        <v>Detailhandel med blomster og planter</v>
      </c>
      <c r="E402" s="99">
        <v>0</v>
      </c>
      <c r="F402" s="98">
        <v>0</v>
      </c>
    </row>
    <row r="403" spans="1:6" x14ac:dyDescent="0.25">
      <c r="A403" s="36" t="s">
        <v>3405</v>
      </c>
      <c r="B403" s="36" t="s">
        <v>2854</v>
      </c>
      <c r="C403" s="36" t="s">
        <v>1556</v>
      </c>
      <c r="D403" s="36" t="str">
        <f>VLOOKUP(Tabel5[[#This Row],[DB25]],'3. DB25 Alle koder'!B:C,2,FALSE)</f>
        <v>Detailhandel med kæledyr og udstyr til kæledyr</v>
      </c>
      <c r="E403" s="99">
        <v>0</v>
      </c>
      <c r="F403" s="98">
        <v>0</v>
      </c>
    </row>
    <row r="404" spans="1:6" x14ac:dyDescent="0.25">
      <c r="A404" s="36" t="s">
        <v>3405</v>
      </c>
      <c r="B404" s="36" t="s">
        <v>2854</v>
      </c>
      <c r="C404" s="36" t="s">
        <v>1560</v>
      </c>
      <c r="D404" s="36" t="str">
        <f>VLOOKUP(Tabel5[[#This Row],[DB25]],'3. DB25 Alle koder'!B:C,2,FALSE)</f>
        <v>Detailhandel med ure og smykker</v>
      </c>
      <c r="E404" s="99">
        <v>0</v>
      </c>
      <c r="F404" s="98">
        <v>0</v>
      </c>
    </row>
    <row r="405" spans="1:6" x14ac:dyDescent="0.25">
      <c r="A405" s="36" t="s">
        <v>3405</v>
      </c>
      <c r="B405" s="36" t="s">
        <v>2854</v>
      </c>
      <c r="C405" s="36" t="s">
        <v>1563</v>
      </c>
      <c r="D405" s="36" t="str">
        <f>VLOOKUP(Tabel5[[#This Row],[DB25]],'3. DB25 Alle koder'!B:C,2,FALSE)</f>
        <v>Detailhandel med andre nye varer</v>
      </c>
      <c r="E405" s="99">
        <v>0</v>
      </c>
      <c r="F405" s="98">
        <v>0</v>
      </c>
    </row>
    <row r="406" spans="1:6" x14ac:dyDescent="0.25">
      <c r="A406" s="36" t="s">
        <v>3405</v>
      </c>
      <c r="B406" s="36" t="s">
        <v>2854</v>
      </c>
      <c r="C406" s="36" t="s">
        <v>1566</v>
      </c>
      <c r="D406" s="36" t="str">
        <f>VLOOKUP(Tabel5[[#This Row],[DB25]],'3. DB25 Alle koder'!B:C,2,FALSE)</f>
        <v>Detailhandel med brugte varer</v>
      </c>
      <c r="E406" s="99">
        <v>0</v>
      </c>
      <c r="F406" s="98">
        <v>0</v>
      </c>
    </row>
    <row r="407" spans="1:6" x14ac:dyDescent="0.25">
      <c r="A407" s="36" t="s">
        <v>3405</v>
      </c>
      <c r="B407" s="36" t="s">
        <v>2854</v>
      </c>
      <c r="C407" s="36" t="s">
        <v>1580</v>
      </c>
      <c r="D407" s="36" t="str">
        <f>VLOOKUP(Tabel5[[#This Row],[DB25]],'3. DB25 Alle koder'!B:C,2,FALSE)</f>
        <v>Formidlingsaktiviteter inden for ikke-specialiseret detailhandel</v>
      </c>
      <c r="E407" s="99">
        <v>0</v>
      </c>
      <c r="F407" s="98">
        <v>0</v>
      </c>
    </row>
    <row r="408" spans="1:6" x14ac:dyDescent="0.25">
      <c r="A408" s="36" t="s">
        <v>3405</v>
      </c>
      <c r="B408" s="36" t="s">
        <v>2854</v>
      </c>
      <c r="C408" s="36" t="s">
        <v>1582</v>
      </c>
      <c r="D408" s="36" t="str">
        <f>VLOOKUP(Tabel5[[#This Row],[DB25]],'3. DB25 Alle koder'!B:C,2,FALSE)</f>
        <v>Formidlingsaktiviteter inden for specialiseret detailhandel</v>
      </c>
      <c r="E408" s="99">
        <v>0</v>
      </c>
      <c r="F408" s="98">
        <v>0</v>
      </c>
    </row>
    <row r="409" spans="1:6" x14ac:dyDescent="0.25">
      <c r="A409" s="36" t="s">
        <v>3260</v>
      </c>
      <c r="B409" s="36" t="s">
        <v>2855</v>
      </c>
      <c r="C409" s="36" t="s">
        <v>1589</v>
      </c>
      <c r="D409" s="36" t="str">
        <f>VLOOKUP(Tabel5[[#This Row],[DB25]],'3. DB25 Alle koder'!B:C,2,FALSE)</f>
        <v>Persontransport med regional- eller fjerntog</v>
      </c>
      <c r="E409" s="99">
        <v>0</v>
      </c>
      <c r="F409" s="98">
        <v>0</v>
      </c>
    </row>
    <row r="410" spans="1:6" x14ac:dyDescent="0.25">
      <c r="A410" s="36" t="s">
        <v>3260</v>
      </c>
      <c r="B410" s="36" t="s">
        <v>2855</v>
      </c>
      <c r="C410" s="36" t="s">
        <v>1592</v>
      </c>
      <c r="D410" s="36" t="str">
        <f>VLOOKUP(Tabel5[[#This Row],[DB25]],'3. DB25 Alle koder'!B:C,2,FALSE)</f>
        <v>Persontransport med nærbane</v>
      </c>
      <c r="E410" s="99">
        <v>0</v>
      </c>
      <c r="F410" s="98">
        <v>0</v>
      </c>
    </row>
    <row r="411" spans="1:6" x14ac:dyDescent="0.25">
      <c r="A411" s="36" t="s">
        <v>3406</v>
      </c>
      <c r="B411" s="36" t="s">
        <v>2858</v>
      </c>
      <c r="C411" s="36" t="s">
        <v>1601</v>
      </c>
      <c r="D411" s="36" t="str">
        <f>VLOOKUP(Tabel5[[#This Row],[DB25]],'3. DB25 Alle koder'!B:C,2,FALSE)</f>
        <v>Passagertransport ad vej med fast køreplan</v>
      </c>
      <c r="E411" s="99">
        <v>0</v>
      </c>
      <c r="F411" s="98">
        <v>0</v>
      </c>
    </row>
    <row r="412" spans="1:6" x14ac:dyDescent="0.25">
      <c r="A412" s="36" t="s">
        <v>3406</v>
      </c>
      <c r="B412" s="36" t="s">
        <v>2858</v>
      </c>
      <c r="C412" s="36" t="s">
        <v>1610</v>
      </c>
      <c r="D412" s="36" t="str">
        <f>VLOOKUP(Tabel5[[#This Row],[DB25]],'3. DB25 Alle koder'!B:C,2,FALSE)</f>
        <v>Passagertransport med tovbaner og skilifter</v>
      </c>
      <c r="E412" s="99">
        <v>0</v>
      </c>
      <c r="F412" s="98">
        <v>0</v>
      </c>
    </row>
    <row r="413" spans="1:6" x14ac:dyDescent="0.25">
      <c r="A413" s="36" t="s">
        <v>1604</v>
      </c>
      <c r="B413" s="36" t="s">
        <v>2860</v>
      </c>
      <c r="C413" s="36" t="s">
        <v>1607</v>
      </c>
      <c r="D413" s="36" t="str">
        <f>VLOOKUP(Tabel5[[#This Row],[DB25]],'3. DB25 Alle koder'!B:C,2,FALSE)</f>
        <v>Passagertransport på bestilling i køretøj med chauffør</v>
      </c>
      <c r="E413" s="99">
        <v>0</v>
      </c>
      <c r="F413" s="98">
        <v>0</v>
      </c>
    </row>
    <row r="414" spans="1:6" x14ac:dyDescent="0.25">
      <c r="A414" s="36" t="s">
        <v>1604</v>
      </c>
      <c r="B414" s="36" t="s">
        <v>2860</v>
      </c>
      <c r="C414" s="36" t="s">
        <v>1690</v>
      </c>
      <c r="D414" s="36" t="str">
        <f>VLOOKUP(Tabel5[[#This Row],[DB25]],'3. DB25 Alle koder'!B:C,2,FALSE)</f>
        <v>Formidlingsaktiviteter inden for passagertransport</v>
      </c>
      <c r="E414" s="99">
        <v>0</v>
      </c>
      <c r="F414" s="98">
        <v>0</v>
      </c>
    </row>
    <row r="415" spans="1:6" x14ac:dyDescent="0.25">
      <c r="A415" s="36" t="s">
        <v>3264</v>
      </c>
      <c r="B415" s="36" t="s">
        <v>2863</v>
      </c>
      <c r="C415" s="36" t="s">
        <v>1604</v>
      </c>
      <c r="D415" s="36" t="str">
        <f>VLOOKUP(Tabel5[[#This Row],[DB25]],'3. DB25 Alle koder'!B:C,2,FALSE)</f>
        <v>Passagertransport ad vej uden fast køreplan</v>
      </c>
      <c r="E415" s="99">
        <v>0</v>
      </c>
      <c r="F415" s="98">
        <v>0</v>
      </c>
    </row>
    <row r="416" spans="1:6" x14ac:dyDescent="0.25">
      <c r="A416" s="36" t="s">
        <v>3264</v>
      </c>
      <c r="B416" s="36" t="s">
        <v>2863</v>
      </c>
      <c r="C416" s="36" t="s">
        <v>1610</v>
      </c>
      <c r="D416" s="36" t="str">
        <f>VLOOKUP(Tabel5[[#This Row],[DB25]],'3. DB25 Alle koder'!B:C,2,FALSE)</f>
        <v>Passagertransport med tovbaner og skilifter</v>
      </c>
      <c r="E416" s="99">
        <v>0</v>
      </c>
      <c r="F416" s="98">
        <v>0</v>
      </c>
    </row>
    <row r="417" spans="1:6" x14ac:dyDescent="0.25">
      <c r="A417" s="36" t="s">
        <v>3264</v>
      </c>
      <c r="B417" s="36" t="s">
        <v>2863</v>
      </c>
      <c r="C417" s="36" t="s">
        <v>1612</v>
      </c>
      <c r="D417" s="36" t="str">
        <f>VLOOKUP(Tabel5[[#This Row],[DB25]],'3. DB25 Alle koder'!B:C,2,FALSE)</f>
        <v>Anden landpassagertransport i.a.n.</v>
      </c>
      <c r="E417" s="99">
        <v>0</v>
      </c>
      <c r="F417" s="98">
        <v>0</v>
      </c>
    </row>
    <row r="418" spans="1:6" x14ac:dyDescent="0.25">
      <c r="A418" s="36" t="s">
        <v>1616</v>
      </c>
      <c r="B418" s="36" t="s">
        <v>1615</v>
      </c>
      <c r="C418" s="36" t="s">
        <v>1616</v>
      </c>
      <c r="D418" s="36" t="str">
        <f>VLOOKUP(Tabel5[[#This Row],[DB25]],'3. DB25 Alle koder'!B:C,2,FALSE)</f>
        <v>Vejgodstransport</v>
      </c>
      <c r="E418" s="99">
        <v>0</v>
      </c>
      <c r="F418" s="98">
        <v>0</v>
      </c>
    </row>
    <row r="419" spans="1:6" x14ac:dyDescent="0.25">
      <c r="A419" s="36" t="s">
        <v>1616</v>
      </c>
      <c r="B419" s="36" t="s">
        <v>1615</v>
      </c>
      <c r="C419" s="36" t="s">
        <v>1680</v>
      </c>
      <c r="D419" s="36" t="str">
        <f>VLOOKUP(Tabel5[[#This Row],[DB25]],'3. DB25 Alle koder'!B:C,2,FALSE)</f>
        <v>Godshåndtering</v>
      </c>
      <c r="E419" s="99">
        <v>0</v>
      </c>
      <c r="F419" s="98">
        <v>0</v>
      </c>
    </row>
    <row r="420" spans="1:6" x14ac:dyDescent="0.25">
      <c r="A420" s="36" t="s">
        <v>1659</v>
      </c>
      <c r="B420" s="36" t="s">
        <v>1657</v>
      </c>
      <c r="C420" s="36" t="s">
        <v>1099</v>
      </c>
      <c r="D420" s="36" t="str">
        <f>VLOOKUP(Tabel5[[#This Row],[DB25]],'3. DB25 Alle koder'!B:C,2,FALSE)</f>
        <v>Oplagring af gas i forbindelse med drift af forsyningsnet</v>
      </c>
      <c r="E420" s="99">
        <v>0</v>
      </c>
      <c r="F420" s="98">
        <v>0</v>
      </c>
    </row>
    <row r="421" spans="1:6" x14ac:dyDescent="0.25">
      <c r="A421" s="36" t="s">
        <v>1659</v>
      </c>
      <c r="B421" s="36" t="s">
        <v>1657</v>
      </c>
      <c r="C421" s="36" t="s">
        <v>1659</v>
      </c>
      <c r="D421" s="36" t="str">
        <f>VLOOKUP(Tabel5[[#This Row],[DB25]],'3. DB25 Alle koder'!B:C,2,FALSE)</f>
        <v>Oplagring og opbevaring</v>
      </c>
      <c r="E421" s="99">
        <v>0</v>
      </c>
      <c r="F421" s="98">
        <v>0</v>
      </c>
    </row>
    <row r="422" spans="1:6" x14ac:dyDescent="0.25">
      <c r="A422" s="36" t="s">
        <v>1659</v>
      </c>
      <c r="B422" s="36" t="s">
        <v>1657</v>
      </c>
      <c r="C422" s="36" t="s">
        <v>1829</v>
      </c>
      <c r="D422" s="36" t="str">
        <f>VLOOKUP(Tabel5[[#This Row],[DB25]],'3. DB25 Alle koder'!B:C,2,FALSE)</f>
        <v>IT-infrastruktur, databehandling, hosting og relaterede aktiviteter</v>
      </c>
      <c r="E422" s="99" t="e">
        <v>#N/A</v>
      </c>
      <c r="F422" s="98">
        <v>1</v>
      </c>
    </row>
    <row r="423" spans="1:6" x14ac:dyDescent="0.25">
      <c r="A423" s="36" t="s">
        <v>3407</v>
      </c>
      <c r="B423" s="36" t="s">
        <v>2875</v>
      </c>
      <c r="C423" s="36" t="s">
        <v>1685</v>
      </c>
      <c r="D423" s="36" t="str">
        <f>VLOOKUP(Tabel5[[#This Row],[DB25]],'3. DB25 Alle koder'!B:C,2,FALSE)</f>
        <v>Andre støtteaktiviteter i forbindelse med transport</v>
      </c>
      <c r="E423" s="99">
        <v>0</v>
      </c>
      <c r="F423" s="98">
        <v>0</v>
      </c>
    </row>
    <row r="424" spans="1:6" x14ac:dyDescent="0.25">
      <c r="A424" s="36" t="s">
        <v>3407</v>
      </c>
      <c r="B424" s="36" t="s">
        <v>2875</v>
      </c>
      <c r="C424" s="36" t="s">
        <v>1688</v>
      </c>
      <c r="D424" s="36" t="str">
        <f>VLOOKUP(Tabel5[[#This Row],[DB25]],'3. DB25 Alle koder'!B:C,2,FALSE)</f>
        <v>Formidlingsaktiviteter inden for godstransport</v>
      </c>
      <c r="E424" s="99">
        <v>0</v>
      </c>
      <c r="F424" s="98">
        <v>0</v>
      </c>
    </row>
    <row r="425" spans="1:6" x14ac:dyDescent="0.25">
      <c r="A425" s="36" t="s">
        <v>3408</v>
      </c>
      <c r="B425" s="36" t="s">
        <v>2876</v>
      </c>
      <c r="C425" s="36" t="s">
        <v>1685</v>
      </c>
      <c r="D425" s="36" t="str">
        <f>VLOOKUP(Tabel5[[#This Row],[DB25]],'3. DB25 Alle koder'!B:C,2,FALSE)</f>
        <v>Andre støtteaktiviteter i forbindelse med transport</v>
      </c>
      <c r="E425" s="99">
        <v>0</v>
      </c>
      <c r="F425" s="98">
        <v>0</v>
      </c>
    </row>
    <row r="426" spans="1:6" x14ac:dyDescent="0.25">
      <c r="A426" s="36" t="s">
        <v>3408</v>
      </c>
      <c r="B426" s="36" t="s">
        <v>2876</v>
      </c>
      <c r="C426" s="36" t="s">
        <v>1688</v>
      </c>
      <c r="D426" s="36" t="str">
        <f>VLOOKUP(Tabel5[[#This Row],[DB25]],'3. DB25 Alle koder'!B:C,2,FALSE)</f>
        <v>Formidlingsaktiviteter inden for godstransport</v>
      </c>
      <c r="E426" s="99">
        <v>0</v>
      </c>
      <c r="F426" s="98">
        <v>0</v>
      </c>
    </row>
    <row r="427" spans="1:6" x14ac:dyDescent="0.25">
      <c r="A427" s="36" t="s">
        <v>3265</v>
      </c>
      <c r="B427" s="36" t="s">
        <v>2877</v>
      </c>
      <c r="C427" s="36" t="s">
        <v>1683</v>
      </c>
      <c r="D427" s="36" t="str">
        <f>VLOOKUP(Tabel5[[#This Row],[DB25]],'3. DB25 Alle koder'!B:C,2,FALSE)</f>
        <v>Serviceydelser i forbindelse med logistik</v>
      </c>
      <c r="E427" s="99">
        <v>0</v>
      </c>
      <c r="F427" s="98">
        <v>0</v>
      </c>
    </row>
    <row r="428" spans="1:6" x14ac:dyDescent="0.25">
      <c r="A428" s="36" t="s">
        <v>3265</v>
      </c>
      <c r="B428" s="36" t="s">
        <v>2877</v>
      </c>
      <c r="C428" s="36" t="s">
        <v>1688</v>
      </c>
      <c r="D428" s="36" t="str">
        <f>VLOOKUP(Tabel5[[#This Row],[DB25]],'3. DB25 Alle koder'!B:C,2,FALSE)</f>
        <v>Formidlingsaktiviteter inden for godstransport</v>
      </c>
      <c r="E428" s="99">
        <v>0</v>
      </c>
      <c r="F428" s="98">
        <v>0</v>
      </c>
    </row>
    <row r="429" spans="1:6" x14ac:dyDescent="0.25">
      <c r="A429" s="36" t="s">
        <v>3265</v>
      </c>
      <c r="B429" s="36" t="s">
        <v>2877</v>
      </c>
      <c r="C429" s="36" t="s">
        <v>1690</v>
      </c>
      <c r="D429" s="36" t="str">
        <f>VLOOKUP(Tabel5[[#This Row],[DB25]],'3. DB25 Alle koder'!B:C,2,FALSE)</f>
        <v>Formidlingsaktiviteter inden for passagertransport</v>
      </c>
      <c r="E429" s="99">
        <v>0</v>
      </c>
      <c r="F429" s="98">
        <v>0</v>
      </c>
    </row>
    <row r="430" spans="1:6" x14ac:dyDescent="0.25">
      <c r="A430" s="36" t="s">
        <v>3269</v>
      </c>
      <c r="B430" s="36" t="s">
        <v>2887</v>
      </c>
      <c r="C430" s="36" t="s">
        <v>1730</v>
      </c>
      <c r="D430" s="36" t="str">
        <f>VLOOKUP(Tabel5[[#This Row],[DB25]],'3. DB25 Alle koder'!B:C,2,FALSE)</f>
        <v>Drift af øvrige spisesteder</v>
      </c>
      <c r="E430" s="99">
        <v>0</v>
      </c>
      <c r="F430" s="98">
        <v>0</v>
      </c>
    </row>
    <row r="431" spans="1:6" x14ac:dyDescent="0.25">
      <c r="A431" s="36" t="s">
        <v>3269</v>
      </c>
      <c r="B431" s="36" t="s">
        <v>2887</v>
      </c>
      <c r="C431" s="36" t="s">
        <v>1734</v>
      </c>
      <c r="D431" s="36" t="str">
        <f>VLOOKUP(Tabel5[[#This Row],[DB25]],'3. DB25 Alle koder'!B:C,2,FALSE)</f>
        <v>Drift af mobile madboder</v>
      </c>
      <c r="E431" s="99">
        <v>0</v>
      </c>
      <c r="F431" s="98">
        <v>0</v>
      </c>
    </row>
    <row r="432" spans="1:6" x14ac:dyDescent="0.25">
      <c r="A432" s="36" t="s">
        <v>3271</v>
      </c>
      <c r="B432" s="36" t="s">
        <v>2891</v>
      </c>
      <c r="C432" s="36" t="s">
        <v>1744</v>
      </c>
      <c r="D432" s="36" t="str">
        <f>VLOOKUP(Tabel5[[#This Row],[DB25]],'3. DB25 Alle koder'!B:C,2,FALSE)</f>
        <v>Udskænkning af ikke-alkoholiske drikkevarer</v>
      </c>
      <c r="E432" s="99">
        <v>0</v>
      </c>
      <c r="F432" s="98">
        <v>0</v>
      </c>
    </row>
    <row r="433" spans="1:6" x14ac:dyDescent="0.25">
      <c r="A433" s="36" t="s">
        <v>3271</v>
      </c>
      <c r="B433" s="36" t="s">
        <v>2891</v>
      </c>
      <c r="C433" s="36" t="s">
        <v>1746</v>
      </c>
      <c r="D433" s="36" t="str">
        <f>VLOOKUP(Tabel5[[#This Row],[DB25]],'3. DB25 Alle koder'!B:C,2,FALSE)</f>
        <v>Udskænkning af alkoholiske drikkevarer</v>
      </c>
      <c r="E433" s="99">
        <v>0</v>
      </c>
      <c r="F433" s="98">
        <v>0</v>
      </c>
    </row>
    <row r="434" spans="1:6" x14ac:dyDescent="0.25">
      <c r="A434" s="36" t="s">
        <v>1764</v>
      </c>
      <c r="B434" s="36" t="s">
        <v>2896</v>
      </c>
      <c r="C434" s="36" t="s">
        <v>1764</v>
      </c>
      <c r="D434" s="36" t="str">
        <f>VLOOKUP(Tabel5[[#This Row],[DB25]],'3. DB25 Alle koder'!B:C,2,FALSE)</f>
        <v>Andre udgiveraktiviteter, undtagen udgivelse af software</v>
      </c>
      <c r="E434" s="99">
        <v>0</v>
      </c>
      <c r="F434" s="98">
        <v>0</v>
      </c>
    </row>
    <row r="435" spans="1:6" x14ac:dyDescent="0.25">
      <c r="A435" s="36" t="s">
        <v>1764</v>
      </c>
      <c r="B435" s="36" t="s">
        <v>2896</v>
      </c>
      <c r="C435" s="36" t="s">
        <v>1801</v>
      </c>
      <c r="D435" s="36" t="str">
        <f>VLOOKUP(Tabel5[[#This Row],[DB25]],'3. DB25 Alle koder'!B:C,2,FALSE)</f>
        <v>Anden distribution af medieindhold</v>
      </c>
      <c r="E435" s="99">
        <v>0</v>
      </c>
      <c r="F435" s="98">
        <v>0</v>
      </c>
    </row>
    <row r="436" spans="1:6" x14ac:dyDescent="0.25">
      <c r="A436" s="36" t="s">
        <v>3409</v>
      </c>
      <c r="B436" s="36" t="s">
        <v>2898</v>
      </c>
      <c r="C436" s="36" t="s">
        <v>1777</v>
      </c>
      <c r="D436" s="36" t="str">
        <f>VLOOKUP(Tabel5[[#This Row],[DB25]],'3. DB25 Alle koder'!B:C,2,FALSE)</f>
        <v>Produktion af film, videoer og TV-programmer</v>
      </c>
      <c r="E436" s="99">
        <v>0</v>
      </c>
      <c r="F436" s="98">
        <v>0</v>
      </c>
    </row>
    <row r="437" spans="1:6" x14ac:dyDescent="0.25">
      <c r="A437" s="36" t="s">
        <v>3409</v>
      </c>
      <c r="B437" s="36" t="s">
        <v>2898</v>
      </c>
      <c r="C437" s="36" t="s">
        <v>1795</v>
      </c>
      <c r="D437" s="36" t="str">
        <f>VLOOKUP(Tabel5[[#This Row],[DB25]],'3. DB25 Alle koder'!B:C,2,FALSE)</f>
        <v>Programskabelse, udgivelse og distribution af billedoptagelser</v>
      </c>
      <c r="E437" s="99">
        <v>0</v>
      </c>
      <c r="F437" s="98">
        <v>0</v>
      </c>
    </row>
    <row r="438" spans="1:6" x14ac:dyDescent="0.25">
      <c r="A438" s="36" t="s">
        <v>3410</v>
      </c>
      <c r="B438" s="36" t="s">
        <v>2899</v>
      </c>
      <c r="C438" s="36" t="s">
        <v>1777</v>
      </c>
      <c r="D438" s="36" t="str">
        <f>VLOOKUP(Tabel5[[#This Row],[DB25]],'3. DB25 Alle koder'!B:C,2,FALSE)</f>
        <v>Produktion af film, videoer og TV-programmer</v>
      </c>
      <c r="E438" s="99">
        <v>0</v>
      </c>
      <c r="F438" s="98">
        <v>0</v>
      </c>
    </row>
    <row r="439" spans="1:6" x14ac:dyDescent="0.25">
      <c r="A439" s="36" t="s">
        <v>3410</v>
      </c>
      <c r="B439" s="36" t="s">
        <v>2899</v>
      </c>
      <c r="C439" s="36" t="s">
        <v>1795</v>
      </c>
      <c r="D439" s="36" t="str">
        <f>VLOOKUP(Tabel5[[#This Row],[DB25]],'3. DB25 Alle koder'!B:C,2,FALSE)</f>
        <v>Programskabelse, udgivelse og distribution af billedoptagelser</v>
      </c>
      <c r="E439" s="99">
        <v>0</v>
      </c>
      <c r="F439" s="98">
        <v>0</v>
      </c>
    </row>
    <row r="440" spans="1:6" x14ac:dyDescent="0.25">
      <c r="A440" s="36" t="s">
        <v>1781</v>
      </c>
      <c r="B440" s="36" t="s">
        <v>2901</v>
      </c>
      <c r="C440" s="36" t="s">
        <v>1781</v>
      </c>
      <c r="D440" s="36" t="str">
        <f>VLOOKUP(Tabel5[[#This Row],[DB25]],'3. DB25 Alle koder'!B:C,2,FALSE)</f>
        <v>Distribution af film og videoer</v>
      </c>
      <c r="E440" s="99">
        <v>1</v>
      </c>
      <c r="F440" s="98">
        <v>0</v>
      </c>
    </row>
    <row r="441" spans="1:6" x14ac:dyDescent="0.25">
      <c r="A441" s="36" t="s">
        <v>1781</v>
      </c>
      <c r="B441" s="36" t="s">
        <v>2901</v>
      </c>
      <c r="C441" s="36" t="s">
        <v>2041</v>
      </c>
      <c r="D441" s="36" t="str">
        <f>VLOOKUP(Tabel5[[#This Row],[DB25]],'3. DB25 Alle koder'!B:C,2,FALSE)</f>
        <v>Patentbureauers aktiviteter og tjenesteydelser i forbindelse med markedsføring</v>
      </c>
      <c r="E441" s="99">
        <v>1</v>
      </c>
      <c r="F441" s="98">
        <v>0</v>
      </c>
    </row>
    <row r="442" spans="1:6" x14ac:dyDescent="0.25">
      <c r="A442" s="36" t="s">
        <v>1788</v>
      </c>
      <c r="B442" s="36" t="s">
        <v>1786</v>
      </c>
      <c r="C442" s="36" t="s">
        <v>1788</v>
      </c>
      <c r="D442" s="36" t="str">
        <f>VLOOKUP(Tabel5[[#This Row],[DB25]],'3. DB25 Alle koder'!B:C,2,FALSE)</f>
        <v>Indspilning af lydoptagelser og udgivelse af musik</v>
      </c>
      <c r="E442" s="99">
        <v>1</v>
      </c>
      <c r="F442" s="98">
        <v>0</v>
      </c>
    </row>
    <row r="443" spans="1:6" x14ac:dyDescent="0.25">
      <c r="A443" s="36" t="s">
        <v>1788</v>
      </c>
      <c r="B443" s="36" t="s">
        <v>1786</v>
      </c>
      <c r="C443" s="36" t="s">
        <v>2041</v>
      </c>
      <c r="D443" s="36" t="str">
        <f>VLOOKUP(Tabel5[[#This Row],[DB25]],'3. DB25 Alle koder'!B:C,2,FALSE)</f>
        <v>Patentbureauers aktiviteter og tjenesteydelser i forbindelse med markedsføring</v>
      </c>
      <c r="E443" s="99">
        <v>1</v>
      </c>
      <c r="F443" s="98">
        <v>0</v>
      </c>
    </row>
    <row r="444" spans="1:6" x14ac:dyDescent="0.25">
      <c r="A444" s="36" t="s">
        <v>1810</v>
      </c>
      <c r="B444" s="36" t="s">
        <v>2907</v>
      </c>
      <c r="C444" s="36" t="s">
        <v>1807</v>
      </c>
      <c r="D444" s="36" t="str">
        <f>VLOOKUP(Tabel5[[#This Row],[DB25]],'3. DB25 Alle koder'!B:C,2,FALSE)</f>
        <v>Levering af fastnetbaseret, trådløs og satellitbaseret telekommunikation</v>
      </c>
      <c r="E444" s="99">
        <v>0</v>
      </c>
      <c r="F444" s="98">
        <v>0</v>
      </c>
    </row>
    <row r="445" spans="1:6" x14ac:dyDescent="0.25">
      <c r="A445" s="36" t="s">
        <v>1810</v>
      </c>
      <c r="B445" s="36" t="s">
        <v>2907</v>
      </c>
      <c r="C445" s="36" t="s">
        <v>1814</v>
      </c>
      <c r="D445" s="36" t="str">
        <f>VLOOKUP(Tabel5[[#This Row],[DB25]],'3. DB25 Alle koder'!B:C,2,FALSE)</f>
        <v>Andre telekommunikationsaktiviteter</v>
      </c>
      <c r="E445" s="99">
        <v>0</v>
      </c>
      <c r="F445" s="98">
        <v>0</v>
      </c>
    </row>
    <row r="446" spans="1:6" x14ac:dyDescent="0.25">
      <c r="A446" s="36" t="s">
        <v>1814</v>
      </c>
      <c r="B446" s="36" t="s">
        <v>2911</v>
      </c>
      <c r="C446" s="36" t="s">
        <v>1810</v>
      </c>
      <c r="D446" s="36" t="str">
        <f>VLOOKUP(Tabel5[[#This Row],[DB25]],'3. DB25 Alle koder'!B:C,2,FALSE)</f>
        <v>Videresalg af telekommunikation og formidlingsaktiviteter inden for telekommunikation</v>
      </c>
      <c r="E446" s="99">
        <v>0</v>
      </c>
      <c r="F446" s="98">
        <v>0</v>
      </c>
    </row>
    <row r="447" spans="1:6" x14ac:dyDescent="0.25">
      <c r="A447" s="36" t="s">
        <v>1814</v>
      </c>
      <c r="B447" s="36" t="s">
        <v>2911</v>
      </c>
      <c r="C447" s="36" t="s">
        <v>1814</v>
      </c>
      <c r="D447" s="36" t="str">
        <f>VLOOKUP(Tabel5[[#This Row],[DB25]],'3. DB25 Alle koder'!B:C,2,FALSE)</f>
        <v>Andre telekommunikationsaktiviteter</v>
      </c>
      <c r="E447" s="99">
        <v>0</v>
      </c>
      <c r="F447" s="98">
        <v>0</v>
      </c>
    </row>
    <row r="448" spans="1:6" x14ac:dyDescent="0.25">
      <c r="A448" s="36" t="s">
        <v>3411</v>
      </c>
      <c r="B448" s="36" t="s">
        <v>2922</v>
      </c>
      <c r="C448" s="36" t="s">
        <v>1795</v>
      </c>
      <c r="D448" s="36" t="str">
        <f>VLOOKUP(Tabel5[[#This Row],[DB25]],'3. DB25 Alle koder'!B:C,2,FALSE)</f>
        <v>Programskabelse, udgivelse og distribution af billedoptagelser</v>
      </c>
      <c r="E448" s="99">
        <v>0</v>
      </c>
      <c r="F448" s="98">
        <v>0</v>
      </c>
    </row>
    <row r="449" spans="1:6" x14ac:dyDescent="0.25">
      <c r="A449" s="36" t="s">
        <v>3411</v>
      </c>
      <c r="B449" s="36" t="s">
        <v>2922</v>
      </c>
      <c r="C449" s="36" t="s">
        <v>1801</v>
      </c>
      <c r="D449" s="36" t="str">
        <f>VLOOKUP(Tabel5[[#This Row],[DB25]],'3. DB25 Alle koder'!B:C,2,FALSE)</f>
        <v>Anden distribution af medieindhold</v>
      </c>
      <c r="E449" s="99">
        <v>0</v>
      </c>
      <c r="F449" s="98">
        <v>0</v>
      </c>
    </row>
    <row r="450" spans="1:6" x14ac:dyDescent="0.25">
      <c r="A450" s="36" t="s">
        <v>3411</v>
      </c>
      <c r="B450" s="36" t="s">
        <v>2922</v>
      </c>
      <c r="C450" s="36" t="s">
        <v>1829</v>
      </c>
      <c r="D450" s="36" t="str">
        <f>VLOOKUP(Tabel5[[#This Row],[DB25]],'3. DB25 Alle koder'!B:C,2,FALSE)</f>
        <v>IT-infrastruktur, databehandling, hosting og relaterede aktiviteter</v>
      </c>
      <c r="E450" s="99">
        <v>0</v>
      </c>
      <c r="F450" s="98">
        <v>0</v>
      </c>
    </row>
    <row r="451" spans="1:6" x14ac:dyDescent="0.25">
      <c r="A451" s="36" t="s">
        <v>3412</v>
      </c>
      <c r="B451" s="36" t="s">
        <v>2924</v>
      </c>
      <c r="C451" s="36" t="s">
        <v>1801</v>
      </c>
      <c r="D451" s="36" t="str">
        <f>VLOOKUP(Tabel5[[#This Row],[DB25]],'3. DB25 Alle koder'!B:C,2,FALSE)</f>
        <v>Anden distribution af medieindhold</v>
      </c>
      <c r="E451" s="99">
        <v>0</v>
      </c>
      <c r="F451" s="98">
        <v>0</v>
      </c>
    </row>
    <row r="452" spans="1:6" x14ac:dyDescent="0.25">
      <c r="A452" s="36" t="s">
        <v>3412</v>
      </c>
      <c r="B452" s="36" t="s">
        <v>2924</v>
      </c>
      <c r="C452" s="36" t="s">
        <v>1833</v>
      </c>
      <c r="D452" s="36" t="str">
        <f>VLOOKUP(Tabel5[[#This Row],[DB25]],'3. DB25 Alle koder'!B:C,2,FALSE)</f>
        <v>Drift af portaler til internettet</v>
      </c>
      <c r="E452" s="99">
        <v>0</v>
      </c>
      <c r="F452" s="98">
        <v>0</v>
      </c>
    </row>
    <row r="453" spans="1:6" x14ac:dyDescent="0.25">
      <c r="A453" s="36" t="s">
        <v>3279</v>
      </c>
      <c r="B453" s="36" t="s">
        <v>1848</v>
      </c>
      <c r="C453" s="36" t="s">
        <v>1847</v>
      </c>
      <c r="D453" s="36" t="str">
        <f>VLOOKUP(Tabel5[[#This Row],[DB25]],'3. DB25 Alle koder'!B:C,2,FALSE)</f>
        <v>Finansielle holdingselskaber</v>
      </c>
      <c r="E453" s="99">
        <v>0</v>
      </c>
      <c r="F453" s="98">
        <v>0</v>
      </c>
    </row>
    <row r="454" spans="1:6" x14ac:dyDescent="0.25">
      <c r="A454" s="36" t="s">
        <v>3279</v>
      </c>
      <c r="B454" s="36" t="s">
        <v>1848</v>
      </c>
      <c r="C454" s="36" t="s">
        <v>1854</v>
      </c>
      <c r="D454" s="36" t="str">
        <f>VLOOKUP(Tabel5[[#This Row],[DB25]],'3. DB25 Alle koder'!B:C,2,FALSE)</f>
        <v>Finansielle conduiters aktiviteter</v>
      </c>
      <c r="E454" s="99">
        <v>0</v>
      </c>
      <c r="F454" s="98">
        <v>0</v>
      </c>
    </row>
    <row r="455" spans="1:6" x14ac:dyDescent="0.25">
      <c r="A455" s="36" t="s">
        <v>3280</v>
      </c>
      <c r="B455" s="36" t="s">
        <v>1850</v>
      </c>
      <c r="C455" s="36" t="s">
        <v>1849</v>
      </c>
      <c r="D455" s="36" t="str">
        <f>VLOOKUP(Tabel5[[#This Row],[DB25]],'3. DB25 Alle koder'!B:C,2,FALSE)</f>
        <v>Ikke-finansielle holdingselskaber</v>
      </c>
      <c r="E455" s="99">
        <v>0</v>
      </c>
      <c r="F455" s="98">
        <v>0</v>
      </c>
    </row>
    <row r="456" spans="1:6" x14ac:dyDescent="0.25">
      <c r="A456" s="36" t="s">
        <v>3280</v>
      </c>
      <c r="B456" s="36" t="s">
        <v>1850</v>
      </c>
      <c r="C456" s="36" t="s">
        <v>1854</v>
      </c>
      <c r="D456" s="36" t="str">
        <f>VLOOKUP(Tabel5[[#This Row],[DB25]],'3. DB25 Alle koder'!B:C,2,FALSE)</f>
        <v>Finansielle conduiters aktiviteter</v>
      </c>
      <c r="E456" s="99">
        <v>0</v>
      </c>
      <c r="F456" s="98">
        <v>0</v>
      </c>
    </row>
    <row r="457" spans="1:6" x14ac:dyDescent="0.25">
      <c r="A457" s="36" t="s">
        <v>3281</v>
      </c>
      <c r="B457" s="36" t="s">
        <v>1852</v>
      </c>
      <c r="C457" s="36" t="s">
        <v>1851</v>
      </c>
      <c r="D457" s="36" t="str">
        <f>VLOOKUP(Tabel5[[#This Row],[DB25]],'3. DB25 Alle koder'!B:C,2,FALSE)</f>
        <v>Gennemløbsholdingselskaber</v>
      </c>
      <c r="E457" s="99">
        <v>0</v>
      </c>
      <c r="F457" s="98">
        <v>0</v>
      </c>
    </row>
    <row r="458" spans="1:6" x14ac:dyDescent="0.25">
      <c r="A458" s="36" t="s">
        <v>3281</v>
      </c>
      <c r="B458" s="36" t="s">
        <v>1852</v>
      </c>
      <c r="C458" s="36" t="s">
        <v>1854</v>
      </c>
      <c r="D458" s="36" t="str">
        <f>VLOOKUP(Tabel5[[#This Row],[DB25]],'3. DB25 Alle koder'!B:C,2,FALSE)</f>
        <v>Finansielle conduiters aktiviteter</v>
      </c>
      <c r="E458" s="99">
        <v>0</v>
      </c>
      <c r="F458" s="98">
        <v>0</v>
      </c>
    </row>
    <row r="459" spans="1:6" x14ac:dyDescent="0.25">
      <c r="A459" s="36" t="s">
        <v>3413</v>
      </c>
      <c r="B459" s="36" t="s">
        <v>2938</v>
      </c>
      <c r="C459" s="36" t="s">
        <v>1860</v>
      </c>
      <c r="D459" s="36" t="str">
        <f>VLOOKUP(Tabel5[[#This Row],[DB25]],'3. DB25 Alle koder'!B:C,2,FALSE)</f>
        <v>Trusters aktiviteter</v>
      </c>
      <c r="E459" s="99">
        <v>0</v>
      </c>
      <c r="F459" s="98">
        <v>0</v>
      </c>
    </row>
    <row r="460" spans="1:6" x14ac:dyDescent="0.25">
      <c r="A460" s="36" t="s">
        <v>3413</v>
      </c>
      <c r="B460" s="36" t="s">
        <v>2938</v>
      </c>
      <c r="C460" s="36" t="s">
        <v>1873</v>
      </c>
      <c r="D460" s="36" t="str">
        <f>VLOOKUP(Tabel5[[#This Row],[DB25]],'3. DB25 Alle koder'!B:C,2,FALSE)</f>
        <v>Anden finansiel formidling i.a.n.</v>
      </c>
      <c r="E460" s="99">
        <v>1</v>
      </c>
      <c r="F460" s="98">
        <v>0</v>
      </c>
    </row>
    <row r="461" spans="1:6" x14ac:dyDescent="0.25">
      <c r="A461" s="36" t="s">
        <v>3414</v>
      </c>
      <c r="B461" s="36" t="s">
        <v>2942</v>
      </c>
      <c r="C461" s="36" t="s">
        <v>1870</v>
      </c>
      <c r="D461" s="36" t="str">
        <f>VLOOKUP(Tabel5[[#This Row],[DB25]],'3. DB25 Alle koder'!B:C,2,FALSE)</f>
        <v>Andre kreditselskabers aktiviteter</v>
      </c>
      <c r="E461" s="99">
        <v>0</v>
      </c>
      <c r="F461" s="98">
        <v>0</v>
      </c>
    </row>
    <row r="462" spans="1:6" x14ac:dyDescent="0.25">
      <c r="A462" s="36" t="s">
        <v>3414</v>
      </c>
      <c r="B462" s="36" t="s">
        <v>2942</v>
      </c>
      <c r="C462" s="36" t="s">
        <v>1873</v>
      </c>
      <c r="D462" s="36" t="str">
        <f>VLOOKUP(Tabel5[[#This Row],[DB25]],'3. DB25 Alle koder'!B:C,2,FALSE)</f>
        <v>Anden finansiel formidling i.a.n.</v>
      </c>
      <c r="E462" s="99">
        <v>0</v>
      </c>
      <c r="F462" s="98">
        <v>0</v>
      </c>
    </row>
    <row r="463" spans="1:6" x14ac:dyDescent="0.25">
      <c r="A463" s="36" t="s">
        <v>3415</v>
      </c>
      <c r="B463" s="36" t="s">
        <v>2943</v>
      </c>
      <c r="C463" s="36" t="s">
        <v>1854</v>
      </c>
      <c r="D463" s="36" t="str">
        <f>VLOOKUP(Tabel5[[#This Row],[DB25]],'3. DB25 Alle koder'!B:C,2,FALSE)</f>
        <v>Finansielle conduiters aktiviteter</v>
      </c>
      <c r="E463" s="99">
        <v>0</v>
      </c>
      <c r="F463" s="98">
        <v>0</v>
      </c>
    </row>
    <row r="464" spans="1:6" x14ac:dyDescent="0.25">
      <c r="A464" s="36" t="s">
        <v>3415</v>
      </c>
      <c r="B464" s="36" t="s">
        <v>2943</v>
      </c>
      <c r="C464" s="36" t="s">
        <v>1860</v>
      </c>
      <c r="D464" s="36" t="str">
        <f>VLOOKUP(Tabel5[[#This Row],[DB25]],'3. DB25 Alle koder'!B:C,2,FALSE)</f>
        <v>Trusters aktiviteter</v>
      </c>
      <c r="E464" s="99">
        <v>0</v>
      </c>
      <c r="F464" s="98">
        <v>0</v>
      </c>
    </row>
    <row r="465" spans="1:6" x14ac:dyDescent="0.25">
      <c r="A465" s="36" t="s">
        <v>3415</v>
      </c>
      <c r="B465" s="36" t="s">
        <v>2943</v>
      </c>
      <c r="C465" s="36" t="s">
        <v>1869</v>
      </c>
      <c r="D465" s="36" t="str">
        <f>VLOOKUP(Tabel5[[#This Row],[DB25]],'3. DB25 Alle koder'!B:C,2,FALSE)</f>
        <v>Andre kreditinstitutters aktiviteter</v>
      </c>
      <c r="E465" s="99">
        <v>0</v>
      </c>
      <c r="F465" s="98">
        <v>0</v>
      </c>
    </row>
    <row r="466" spans="1:6" x14ac:dyDescent="0.25">
      <c r="A466" s="36" t="s">
        <v>3415</v>
      </c>
      <c r="B466" s="36" t="s">
        <v>2943</v>
      </c>
      <c r="C466" s="36" t="s">
        <v>1870</v>
      </c>
      <c r="D466" s="36" t="str">
        <f>VLOOKUP(Tabel5[[#This Row],[DB25]],'3. DB25 Alle koder'!B:C,2,FALSE)</f>
        <v>Andre kreditselskabers aktiviteter</v>
      </c>
      <c r="E466" s="99">
        <v>0</v>
      </c>
      <c r="F466" s="98">
        <v>0</v>
      </c>
    </row>
    <row r="467" spans="1:6" x14ac:dyDescent="0.25">
      <c r="A467" s="36" t="s">
        <v>3415</v>
      </c>
      <c r="B467" s="36" t="s">
        <v>2943</v>
      </c>
      <c r="C467" s="36" t="s">
        <v>1872</v>
      </c>
      <c r="D467" s="36" t="str">
        <f>VLOOKUP(Tabel5[[#This Row],[DB25]],'3. DB25 Alle koder'!B:C,2,FALSE)</f>
        <v>Investering for egen regning</v>
      </c>
      <c r="E467" s="99">
        <v>0</v>
      </c>
      <c r="F467" s="98">
        <v>0</v>
      </c>
    </row>
    <row r="468" spans="1:6" x14ac:dyDescent="0.25">
      <c r="A468" s="36" t="s">
        <v>3415</v>
      </c>
      <c r="B468" s="36" t="s">
        <v>2943</v>
      </c>
      <c r="C468" s="36" t="s">
        <v>1873</v>
      </c>
      <c r="D468" s="36" t="str">
        <f>VLOOKUP(Tabel5[[#This Row],[DB25]],'3. DB25 Alle koder'!B:C,2,FALSE)</f>
        <v>Anden finansiel formidling i.a.n.</v>
      </c>
      <c r="E468" s="99">
        <v>0</v>
      </c>
      <c r="F468" s="98">
        <v>0</v>
      </c>
    </row>
    <row r="469" spans="1:6" x14ac:dyDescent="0.25">
      <c r="A469" s="36" t="s">
        <v>1901</v>
      </c>
      <c r="B469" s="36" t="s">
        <v>2949</v>
      </c>
      <c r="C469" s="36" t="s">
        <v>1901</v>
      </c>
      <c r="D469" s="36" t="str">
        <f>VLOOKUP(Tabel5[[#This Row],[DB25]],'3. DB25 Alle koder'!B:C,2,FALSE)</f>
        <v>Andre aktiviteter i forbindelse med finansielle tjenesteydelser, undtagen forsikring og pensionsforsikring</v>
      </c>
      <c r="E469" s="99">
        <v>0</v>
      </c>
      <c r="F469" s="98">
        <v>0</v>
      </c>
    </row>
    <row r="470" spans="1:6" x14ac:dyDescent="0.25">
      <c r="A470" s="36" t="s">
        <v>1901</v>
      </c>
      <c r="B470" s="36" t="s">
        <v>2949</v>
      </c>
      <c r="C470" s="36" t="s">
        <v>1914</v>
      </c>
      <c r="D470" s="36" t="str">
        <f>VLOOKUP(Tabel5[[#This Row],[DB25]],'3. DB25 Alle koder'!B:C,2,FALSE)</f>
        <v>Formueforvaltning</v>
      </c>
      <c r="E470" s="99">
        <v>0</v>
      </c>
      <c r="F470" s="98">
        <v>0</v>
      </c>
    </row>
    <row r="471" spans="1:6" x14ac:dyDescent="0.25">
      <c r="A471" s="36" t="s">
        <v>1930</v>
      </c>
      <c r="B471" s="36" t="s">
        <v>1931</v>
      </c>
      <c r="C471" s="36" t="s">
        <v>1722</v>
      </c>
      <c r="D471" s="36" t="str">
        <f>VLOOKUP(Tabel5[[#This Row],[DB25]],'3. DB25 Alle koder'!B:C,2,FALSE)</f>
        <v>Andre overnatningsfaciliteter</v>
      </c>
      <c r="E471" s="99">
        <v>0</v>
      </c>
      <c r="F471" s="98">
        <v>0</v>
      </c>
    </row>
    <row r="472" spans="1:6" x14ac:dyDescent="0.25">
      <c r="A472" s="36" t="s">
        <v>1930</v>
      </c>
      <c r="B472" s="36" t="s">
        <v>1931</v>
      </c>
      <c r="C472" s="36" t="s">
        <v>1930</v>
      </c>
      <c r="D472" s="36" t="str">
        <f>VLOOKUP(Tabel5[[#This Row],[DB25]],'3. DB25 Alle koder'!B:C,2,FALSE)</f>
        <v>Anden udlejning af boliger</v>
      </c>
      <c r="E472" s="99">
        <v>0</v>
      </c>
      <c r="F472" s="98">
        <v>0</v>
      </c>
    </row>
    <row r="473" spans="1:6" x14ac:dyDescent="0.25">
      <c r="A473" s="36" t="s">
        <v>1937</v>
      </c>
      <c r="B473" s="36" t="s">
        <v>2957</v>
      </c>
      <c r="C473" s="36" t="s">
        <v>1937</v>
      </c>
      <c r="D473" s="36" t="str">
        <f>VLOOKUP(Tabel5[[#This Row],[DB25]],'3. DB25 Alle koder'!B:C,2,FALSE)</f>
        <v>Ejendomsmægleres aktiviteter</v>
      </c>
      <c r="E473" s="99">
        <v>0</v>
      </c>
      <c r="F473" s="98">
        <v>0</v>
      </c>
    </row>
    <row r="474" spans="1:6" x14ac:dyDescent="0.25">
      <c r="A474" s="36" t="s">
        <v>1937</v>
      </c>
      <c r="B474" s="36" t="s">
        <v>2957</v>
      </c>
      <c r="C474" s="36" t="s">
        <v>1941</v>
      </c>
      <c r="D474" s="36" t="str">
        <f>VLOOKUP(Tabel5[[#This Row],[DB25]],'3. DB25 Alle koder'!B:C,2,FALSE)</f>
        <v>Administration af fast ejendom på kontraktbasis</v>
      </c>
      <c r="E474" s="99">
        <v>0</v>
      </c>
      <c r="F474" s="98">
        <v>0</v>
      </c>
    </row>
    <row r="475" spans="1:6" x14ac:dyDescent="0.25">
      <c r="A475" s="36" t="s">
        <v>1938</v>
      </c>
      <c r="B475" s="36" t="s">
        <v>2958</v>
      </c>
      <c r="C475" s="36" t="s">
        <v>1718</v>
      </c>
      <c r="D475" s="36" t="str">
        <f>VLOOKUP(Tabel5[[#This Row],[DB25]],'3. DB25 Alle koder'!B:C,2,FALSE)</f>
        <v>Formidlingsaktiviteter inden for overnatningsfaciliteter</v>
      </c>
      <c r="E475" s="99">
        <v>0</v>
      </c>
      <c r="F475" s="98">
        <v>0</v>
      </c>
    </row>
    <row r="476" spans="1:6" x14ac:dyDescent="0.25">
      <c r="A476" s="36" t="s">
        <v>1938</v>
      </c>
      <c r="B476" s="36" t="s">
        <v>2958</v>
      </c>
      <c r="C476" s="36" t="s">
        <v>1938</v>
      </c>
      <c r="D476" s="36" t="str">
        <f>VLOOKUP(Tabel5[[#This Row],[DB25]],'3. DB25 Alle koder'!B:C,2,FALSE)</f>
        <v>Boliganvisning</v>
      </c>
      <c r="E476" s="99">
        <v>0</v>
      </c>
      <c r="F476" s="98">
        <v>0</v>
      </c>
    </row>
    <row r="477" spans="1:6" x14ac:dyDescent="0.25">
      <c r="A477" s="36" t="s">
        <v>3291</v>
      </c>
      <c r="B477" s="36" t="s">
        <v>2978</v>
      </c>
      <c r="C477" s="36" t="s">
        <v>2021</v>
      </c>
      <c r="D477" s="36" t="str">
        <f>VLOOKUP(Tabel5[[#This Row],[DB25]],'3. DB25 Alle koder'!B:C,2,FALSE)</f>
        <v>Industrielt design og modedesign</v>
      </c>
      <c r="E477" s="99">
        <v>0</v>
      </c>
      <c r="F477" s="98">
        <v>0</v>
      </c>
    </row>
    <row r="478" spans="1:6" x14ac:dyDescent="0.25">
      <c r="A478" s="36" t="s">
        <v>3291</v>
      </c>
      <c r="B478" s="36" t="s">
        <v>2978</v>
      </c>
      <c r="C478" s="36" t="s">
        <v>2030</v>
      </c>
      <c r="D478" s="36" t="str">
        <f>VLOOKUP(Tabel5[[#This Row],[DB25]],'3. DB25 Alle koder'!B:C,2,FALSE)</f>
        <v>Andet specialiseret designarbejde</v>
      </c>
      <c r="E478" s="99">
        <v>0</v>
      </c>
      <c r="F478" s="98">
        <v>0</v>
      </c>
    </row>
    <row r="479" spans="1:6" x14ac:dyDescent="0.25">
      <c r="A479" s="36" t="s">
        <v>3292</v>
      </c>
      <c r="B479" s="36" t="s">
        <v>2979</v>
      </c>
      <c r="C479" s="36" t="s">
        <v>2024</v>
      </c>
      <c r="D479" s="36" t="str">
        <f>VLOOKUP(Tabel5[[#This Row],[DB25]],'3. DB25 Alle koder'!B:C,2,FALSE)</f>
        <v>Grafisk design og visuel kommunikation</v>
      </c>
      <c r="E479" s="99">
        <v>0</v>
      </c>
      <c r="F479" s="98">
        <v>0</v>
      </c>
    </row>
    <row r="480" spans="1:6" x14ac:dyDescent="0.25">
      <c r="A480" s="36" t="s">
        <v>3292</v>
      </c>
      <c r="B480" s="36" t="s">
        <v>2979</v>
      </c>
      <c r="C480" s="36" t="s">
        <v>2030</v>
      </c>
      <c r="D480" s="36" t="str">
        <f>VLOOKUP(Tabel5[[#This Row],[DB25]],'3. DB25 Alle koder'!B:C,2,FALSE)</f>
        <v>Andet specialiseret designarbejde</v>
      </c>
      <c r="E480" s="99">
        <v>0</v>
      </c>
      <c r="F480" s="98">
        <v>0</v>
      </c>
    </row>
    <row r="481" spans="1:6" x14ac:dyDescent="0.25">
      <c r="A481" s="36" t="s">
        <v>3293</v>
      </c>
      <c r="B481" s="36" t="s">
        <v>2980</v>
      </c>
      <c r="C481" s="36" t="s">
        <v>2027</v>
      </c>
      <c r="D481" s="36" t="str">
        <f>VLOOKUP(Tabel5[[#This Row],[DB25]],'3. DB25 Alle koder'!B:C,2,FALSE)</f>
        <v>Indretningsaktiviteter</v>
      </c>
      <c r="E481" s="99">
        <v>0</v>
      </c>
      <c r="F481" s="98">
        <v>0</v>
      </c>
    </row>
    <row r="482" spans="1:6" x14ac:dyDescent="0.25">
      <c r="A482" s="36" t="s">
        <v>3293</v>
      </c>
      <c r="B482" s="36" t="s">
        <v>2980</v>
      </c>
      <c r="C482" s="36" t="s">
        <v>2030</v>
      </c>
      <c r="D482" s="36" t="str">
        <f>VLOOKUP(Tabel5[[#This Row],[DB25]],'3. DB25 Alle koder'!B:C,2,FALSE)</f>
        <v>Andet specialiseret designarbejde</v>
      </c>
      <c r="E482" s="99">
        <v>0</v>
      </c>
      <c r="F482" s="98">
        <v>0</v>
      </c>
    </row>
    <row r="483" spans="1:6" x14ac:dyDescent="0.25">
      <c r="A483" s="36" t="s">
        <v>2034</v>
      </c>
      <c r="B483" s="36" t="s">
        <v>2032</v>
      </c>
      <c r="C483" s="36" t="s">
        <v>475</v>
      </c>
      <c r="D483" s="36" t="str">
        <f>VLOOKUP(Tabel5[[#This Row],[DB25]],'3. DB25 Alle koder'!B:C,2,FALSE)</f>
        <v>Anden trykning</v>
      </c>
      <c r="E483" s="99">
        <v>0</v>
      </c>
      <c r="F483" s="98">
        <v>0</v>
      </c>
    </row>
    <row r="484" spans="1:6" x14ac:dyDescent="0.25">
      <c r="A484" s="36" t="s">
        <v>2034</v>
      </c>
      <c r="B484" s="36" t="s">
        <v>2032</v>
      </c>
      <c r="C484" s="36" t="s">
        <v>2034</v>
      </c>
      <c r="D484" s="36" t="str">
        <f>VLOOKUP(Tabel5[[#This Row],[DB25]],'3. DB25 Alle koder'!B:C,2,FALSE)</f>
        <v>Fotografiske aktiviteter</v>
      </c>
      <c r="E484" s="99">
        <v>0</v>
      </c>
      <c r="F484" s="98">
        <v>0</v>
      </c>
    </row>
    <row r="485" spans="1:6" x14ac:dyDescent="0.25">
      <c r="A485" s="36" t="s">
        <v>3295</v>
      </c>
      <c r="B485" s="36" t="s">
        <v>2045</v>
      </c>
      <c r="C485" s="36" t="s">
        <v>2041</v>
      </c>
      <c r="D485" s="36" t="str">
        <f>VLOOKUP(Tabel5[[#This Row],[DB25]],'3. DB25 Alle koder'!B:C,2,FALSE)</f>
        <v>Patentbureauers aktiviteter og tjenesteydelser i forbindelse med markedsføring</v>
      </c>
      <c r="E485" s="99">
        <v>0</v>
      </c>
      <c r="F485" s="98">
        <v>0</v>
      </c>
    </row>
    <row r="486" spans="1:6" x14ac:dyDescent="0.25">
      <c r="A486" s="36" t="s">
        <v>3295</v>
      </c>
      <c r="B486" s="36" t="s">
        <v>2045</v>
      </c>
      <c r="C486" s="36" t="s">
        <v>2044</v>
      </c>
      <c r="D486" s="36" t="str">
        <f>VLOOKUP(Tabel5[[#This Row],[DB25]],'3. DB25 Alle koder'!B:C,2,FALSE)</f>
        <v>Andre liberale, videnskabelige og tekniske tjenesteydelser i.a.n.</v>
      </c>
      <c r="E486" s="99">
        <v>0</v>
      </c>
      <c r="F486" s="98">
        <v>0</v>
      </c>
    </row>
    <row r="487" spans="1:6" x14ac:dyDescent="0.25">
      <c r="A487" s="36" t="s">
        <v>3295</v>
      </c>
      <c r="B487" s="36" t="s">
        <v>2045</v>
      </c>
      <c r="C487" s="36" t="s">
        <v>2117</v>
      </c>
      <c r="D487" s="36" t="str">
        <f>VLOOKUP(Tabel5[[#This Row],[DB25]],'3. DB25 Alle koder'!B:C,2,FALSE)</f>
        <v>Vagt- og sikkerhedsaktiviteter i.a.n.</v>
      </c>
      <c r="E487" s="99">
        <v>0</v>
      </c>
      <c r="F487" s="98">
        <v>0</v>
      </c>
    </row>
    <row r="488" spans="1:6" x14ac:dyDescent="0.25">
      <c r="A488" s="36" t="s">
        <v>2058</v>
      </c>
      <c r="B488" s="36" t="s">
        <v>2057</v>
      </c>
      <c r="C488" s="36" t="s">
        <v>2055</v>
      </c>
      <c r="D488" s="36" t="str">
        <f>VLOOKUP(Tabel5[[#This Row],[DB25]],'3. DB25 Alle koder'!B:C,2,FALSE)</f>
        <v>Udlejning og leasing af biler og lette motorkøretøjer</v>
      </c>
      <c r="E488" s="99">
        <v>0</v>
      </c>
      <c r="F488" s="98">
        <v>0</v>
      </c>
    </row>
    <row r="489" spans="1:6" x14ac:dyDescent="0.25">
      <c r="A489" s="36" t="s">
        <v>2058</v>
      </c>
      <c r="B489" s="36" t="s">
        <v>2057</v>
      </c>
      <c r="C489" s="36" t="s">
        <v>2058</v>
      </c>
      <c r="D489" s="36" t="str">
        <f>VLOOKUP(Tabel5[[#This Row],[DB25]],'3. DB25 Alle koder'!B:C,2,FALSE)</f>
        <v>Udlejning og leasing af lastbiler</v>
      </c>
      <c r="E489" s="99">
        <v>0</v>
      </c>
      <c r="F489" s="98">
        <v>0</v>
      </c>
    </row>
    <row r="490" spans="1:6" x14ac:dyDescent="0.25">
      <c r="A490" s="36" t="s">
        <v>3297</v>
      </c>
      <c r="B490" s="36" t="s">
        <v>2989</v>
      </c>
      <c r="C490" s="36" t="s">
        <v>2055</v>
      </c>
      <c r="D490" s="36" t="str">
        <f>VLOOKUP(Tabel5[[#This Row],[DB25]],'3. DB25 Alle koder'!B:C,2,FALSE)</f>
        <v>Udlejning og leasing af biler og lette motorkøretøjer</v>
      </c>
      <c r="E490" s="99">
        <v>0</v>
      </c>
      <c r="F490" s="98">
        <v>0</v>
      </c>
    </row>
    <row r="491" spans="1:6" x14ac:dyDescent="0.25">
      <c r="A491" s="36" t="s">
        <v>3297</v>
      </c>
      <c r="B491" s="36" t="s">
        <v>2989</v>
      </c>
      <c r="C491" s="36" t="s">
        <v>2058</v>
      </c>
      <c r="D491" s="36" t="str">
        <f>VLOOKUP(Tabel5[[#This Row],[DB25]],'3. DB25 Alle koder'!B:C,2,FALSE)</f>
        <v>Udlejning og leasing af lastbiler</v>
      </c>
      <c r="E491" s="99">
        <v>0</v>
      </c>
      <c r="F491" s="98">
        <v>0</v>
      </c>
    </row>
    <row r="492" spans="1:6" x14ac:dyDescent="0.25">
      <c r="A492" s="36" t="s">
        <v>3297</v>
      </c>
      <c r="B492" s="36" t="s">
        <v>2989</v>
      </c>
      <c r="C492" s="36" t="s">
        <v>2085</v>
      </c>
      <c r="D492" s="36" t="str">
        <f>VLOOKUP(Tabel5[[#This Row],[DB25]],'3. DB25 Alle koder'!B:C,2,FALSE)</f>
        <v>Udlejning og leasing af andet materiel, udstyr og andre materielle aktiver til events</v>
      </c>
      <c r="E492" s="99">
        <v>0</v>
      </c>
      <c r="F492" s="98">
        <v>0</v>
      </c>
    </row>
    <row r="493" spans="1:6" x14ac:dyDescent="0.25">
      <c r="A493" s="36" t="s">
        <v>3297</v>
      </c>
      <c r="B493" s="36" t="s">
        <v>2989</v>
      </c>
      <c r="C493" s="36" t="s">
        <v>2087</v>
      </c>
      <c r="D493" s="36" t="str">
        <f>VLOOKUP(Tabel5[[#This Row],[DB25]],'3. DB25 Alle koder'!B:C,2,FALSE)</f>
        <v>Udlejning og leasing af andet materiel, udstyr og andre materielle aktiver, bortset fra til events</v>
      </c>
      <c r="E493" s="99">
        <v>0</v>
      </c>
      <c r="F493" s="98">
        <v>0</v>
      </c>
    </row>
    <row r="494" spans="1:6" x14ac:dyDescent="0.25">
      <c r="A494" s="36" t="s">
        <v>2106</v>
      </c>
      <c r="B494" s="36" t="s">
        <v>2998</v>
      </c>
      <c r="C494" s="36" t="s">
        <v>1690</v>
      </c>
      <c r="D494" s="36" t="str">
        <f>VLOOKUP(Tabel5[[#This Row],[DB25]],'3. DB25 Alle koder'!B:C,2,FALSE)</f>
        <v>Formidlingsaktiviteter inden for passagertransport</v>
      </c>
      <c r="E494" s="99">
        <v>0</v>
      </c>
      <c r="F494" s="98">
        <v>0</v>
      </c>
    </row>
    <row r="495" spans="1:6" x14ac:dyDescent="0.25">
      <c r="A495" s="36" t="s">
        <v>2106</v>
      </c>
      <c r="B495" s="36" t="s">
        <v>2998</v>
      </c>
      <c r="C495" s="36" t="s">
        <v>1718</v>
      </c>
      <c r="D495" s="36" t="str">
        <f>VLOOKUP(Tabel5[[#This Row],[DB25]],'3. DB25 Alle koder'!B:C,2,FALSE)</f>
        <v>Formidlingsaktiviteter inden for overnatningsfaciliteter</v>
      </c>
      <c r="E495" s="99">
        <v>0</v>
      </c>
      <c r="F495" s="98">
        <v>0</v>
      </c>
    </row>
    <row r="496" spans="1:6" x14ac:dyDescent="0.25">
      <c r="A496" s="36" t="s">
        <v>2106</v>
      </c>
      <c r="B496" s="36" t="s">
        <v>2998</v>
      </c>
      <c r="C496" s="36" t="s">
        <v>2094</v>
      </c>
      <c r="D496" s="36" t="str">
        <f>VLOOKUP(Tabel5[[#This Row],[DB25]],'3. DB25 Alle koder'!B:C,2,FALSE)</f>
        <v>Formidlingsaktiviteter inden for udlejning og leasing af biler, autocampere og påhængsvogne</v>
      </c>
      <c r="E496" s="99">
        <v>0</v>
      </c>
      <c r="F496" s="98">
        <v>0</v>
      </c>
    </row>
    <row r="497" spans="1:6" x14ac:dyDescent="0.25">
      <c r="A497" s="36" t="s">
        <v>2106</v>
      </c>
      <c r="B497" s="36" t="s">
        <v>2998</v>
      </c>
      <c r="C497" s="36" t="s">
        <v>2106</v>
      </c>
      <c r="D497" s="36" t="str">
        <f>VLOOKUP(Tabel5[[#This Row],[DB25]],'3. DB25 Alle koder'!B:C,2,FALSE)</f>
        <v>Rejsebureauers aktiviteter</v>
      </c>
      <c r="E497" s="99">
        <v>0</v>
      </c>
      <c r="F497" s="98">
        <v>0</v>
      </c>
    </row>
    <row r="498" spans="1:6" x14ac:dyDescent="0.25">
      <c r="A498" s="36" t="s">
        <v>2112</v>
      </c>
      <c r="B498" s="36" t="s">
        <v>2110</v>
      </c>
      <c r="C498" s="36" t="s">
        <v>1690</v>
      </c>
      <c r="D498" s="36" t="str">
        <f>VLOOKUP(Tabel5[[#This Row],[DB25]],'3. DB25 Alle koder'!B:C,2,FALSE)</f>
        <v>Formidlingsaktiviteter inden for passagertransport</v>
      </c>
      <c r="E498" s="99">
        <v>0</v>
      </c>
      <c r="F498" s="98">
        <v>0</v>
      </c>
    </row>
    <row r="499" spans="1:6" x14ac:dyDescent="0.25">
      <c r="A499" s="36" t="s">
        <v>2112</v>
      </c>
      <c r="B499" s="36" t="s">
        <v>2110</v>
      </c>
      <c r="C499" s="36" t="s">
        <v>1718</v>
      </c>
      <c r="D499" s="36" t="str">
        <f>VLOOKUP(Tabel5[[#This Row],[DB25]],'3. DB25 Alle koder'!B:C,2,FALSE)</f>
        <v>Formidlingsaktiviteter inden for overnatningsfaciliteter</v>
      </c>
      <c r="E499" s="99">
        <v>0</v>
      </c>
      <c r="F499" s="98">
        <v>0</v>
      </c>
    </row>
    <row r="500" spans="1:6" x14ac:dyDescent="0.25">
      <c r="A500" s="36" t="s">
        <v>2112</v>
      </c>
      <c r="B500" s="36" t="s">
        <v>2110</v>
      </c>
      <c r="C500" s="36" t="s">
        <v>1750</v>
      </c>
      <c r="D500" s="36" t="str">
        <f>VLOOKUP(Tabel5[[#This Row],[DB25]],'3. DB25 Alle koder'!B:C,2,FALSE)</f>
        <v>Formidlingsaktiviteter i forbindelse med restaurationsaktiviteter</v>
      </c>
      <c r="E500" s="99">
        <v>0</v>
      </c>
      <c r="F500" s="98">
        <v>0</v>
      </c>
    </row>
    <row r="501" spans="1:6" x14ac:dyDescent="0.25">
      <c r="A501" s="36" t="s">
        <v>2112</v>
      </c>
      <c r="B501" s="36" t="s">
        <v>2110</v>
      </c>
      <c r="C501" s="36" t="s">
        <v>2094</v>
      </c>
      <c r="D501" s="36" t="str">
        <f>VLOOKUP(Tabel5[[#This Row],[DB25]],'3. DB25 Alle koder'!B:C,2,FALSE)</f>
        <v>Formidlingsaktiviteter inden for udlejning og leasing af biler, autocampere og påhængsvogne</v>
      </c>
      <c r="E501" s="99">
        <v>0</v>
      </c>
      <c r="F501" s="98">
        <v>0</v>
      </c>
    </row>
    <row r="502" spans="1:6" x14ac:dyDescent="0.25">
      <c r="A502" s="36" t="s">
        <v>2112</v>
      </c>
      <c r="B502" s="36" t="s">
        <v>2110</v>
      </c>
      <c r="C502" s="36" t="s">
        <v>2112</v>
      </c>
      <c r="D502" s="36" t="str">
        <f>VLOOKUP(Tabel5[[#This Row],[DB25]],'3. DB25 Alle koder'!B:C,2,FALSE)</f>
        <v>Andre reservationstjenesteydelser og tjenesteydelser i forbindelse hermed</v>
      </c>
      <c r="E502" s="99">
        <v>0</v>
      </c>
      <c r="F502" s="98">
        <v>0</v>
      </c>
    </row>
    <row r="503" spans="1:6" x14ac:dyDescent="0.25">
      <c r="A503" s="36" t="s">
        <v>2112</v>
      </c>
      <c r="B503" s="36" t="s">
        <v>2110</v>
      </c>
      <c r="C503" s="36" t="s">
        <v>2155</v>
      </c>
      <c r="D503" s="36" t="str">
        <f>VLOOKUP(Tabel5[[#This Row],[DB25]],'3. DB25 Alle koder'!B:C,2,FALSE)</f>
        <v>Formidlingsaktiviteter inden for forretningsservice i.a.n.</v>
      </c>
      <c r="E503" s="99">
        <v>0</v>
      </c>
      <c r="F503" s="98">
        <v>0</v>
      </c>
    </row>
    <row r="504" spans="1:6" x14ac:dyDescent="0.25">
      <c r="A504" s="36" t="s">
        <v>2127</v>
      </c>
      <c r="B504" s="36" t="s">
        <v>2126</v>
      </c>
      <c r="C504" s="36" t="s">
        <v>2127</v>
      </c>
      <c r="D504" s="36" t="str">
        <f>VLOOKUP(Tabel5[[#This Row],[DB25]],'3. DB25 Alle koder'!B:C,2,FALSE)</f>
        <v>Almindelig rengøring i bygninger</v>
      </c>
      <c r="E504" s="99">
        <v>0</v>
      </c>
      <c r="F504" s="98">
        <v>0</v>
      </c>
    </row>
    <row r="505" spans="1:6" x14ac:dyDescent="0.25">
      <c r="A505" s="36" t="s">
        <v>2127</v>
      </c>
      <c r="B505" s="36" t="s">
        <v>2126</v>
      </c>
      <c r="C505" s="36" t="s">
        <v>2513</v>
      </c>
      <c r="D505" s="36" t="str">
        <f>VLOOKUP(Tabel5[[#This Row],[DB25]],'3. DB25 Alle koder'!B:C,2,FALSE)</f>
        <v>Levering af personlige serviceydelser i hjemmet</v>
      </c>
      <c r="E505" s="99">
        <v>0</v>
      </c>
      <c r="F505" s="98">
        <v>0</v>
      </c>
    </row>
    <row r="506" spans="1:6" x14ac:dyDescent="0.25">
      <c r="A506" s="36" t="s">
        <v>3416</v>
      </c>
      <c r="B506" s="36" t="s">
        <v>3019</v>
      </c>
      <c r="C506" s="36" t="s">
        <v>475</v>
      </c>
      <c r="D506" s="36" t="str">
        <f>VLOOKUP(Tabel5[[#This Row],[DB25]],'3. DB25 Alle koder'!B:C,2,FALSE)</f>
        <v>Anden trykning</v>
      </c>
      <c r="E506" s="99">
        <v>0</v>
      </c>
      <c r="F506" s="98">
        <v>0</v>
      </c>
    </row>
    <row r="507" spans="1:6" x14ac:dyDescent="0.25">
      <c r="A507" s="36" t="s">
        <v>3416</v>
      </c>
      <c r="B507" s="36" t="s">
        <v>3019</v>
      </c>
      <c r="C507" s="36" t="s">
        <v>2144</v>
      </c>
      <c r="D507" s="36" t="str">
        <f>VLOOKUP(Tabel5[[#This Row],[DB25]],'3. DB25 Alle koder'!B:C,2,FALSE)</f>
        <v>Administrations- og kontorserviceaktiviteter</v>
      </c>
      <c r="E507" s="99">
        <v>0</v>
      </c>
      <c r="F507" s="98">
        <v>0</v>
      </c>
    </row>
    <row r="508" spans="1:6" x14ac:dyDescent="0.25">
      <c r="A508" s="36" t="s">
        <v>2152</v>
      </c>
      <c r="B508" s="36" t="s">
        <v>2150</v>
      </c>
      <c r="C508" s="36" t="s">
        <v>2152</v>
      </c>
      <c r="D508" s="36" t="str">
        <f>VLOOKUP(Tabel5[[#This Row],[DB25]],'3. DB25 Alle koder'!B:C,2,FALSE)</f>
        <v>Organisering af kongresser, messer og udstillinger</v>
      </c>
      <c r="E508" s="99">
        <v>0</v>
      </c>
      <c r="F508" s="98">
        <v>0</v>
      </c>
    </row>
    <row r="509" spans="1:6" x14ac:dyDescent="0.25">
      <c r="A509" s="36" t="s">
        <v>2152</v>
      </c>
      <c r="B509" s="36" t="s">
        <v>2150</v>
      </c>
      <c r="C509" s="36" t="s">
        <v>2417</v>
      </c>
      <c r="D509" s="36" t="str">
        <f>VLOOKUP(Tabel5[[#This Row],[DB25]],'3. DB25 Alle koder'!B:C,2,FALSE)</f>
        <v>Drift af lystbådehavne</v>
      </c>
      <c r="E509" s="99">
        <v>0</v>
      </c>
      <c r="F509" s="98">
        <v>0</v>
      </c>
    </row>
    <row r="510" spans="1:6" x14ac:dyDescent="0.25">
      <c r="A510" s="36" t="s">
        <v>2152</v>
      </c>
      <c r="B510" s="36" t="s">
        <v>2150</v>
      </c>
      <c r="C510" s="36" t="s">
        <v>2419</v>
      </c>
      <c r="D510" s="36" t="str">
        <f>VLOOKUP(Tabel5[[#This Row],[DB25]],'3. DB25 Alle koder'!B:C,2,FALSE)</f>
        <v>Drift af andre forlystelser og fritidsaktiviteter</v>
      </c>
      <c r="E510" s="99">
        <v>0</v>
      </c>
      <c r="F510" s="98">
        <v>0</v>
      </c>
    </row>
    <row r="511" spans="1:6" x14ac:dyDescent="0.25">
      <c r="A511" s="36" t="s">
        <v>2163</v>
      </c>
      <c r="B511" s="36" t="s">
        <v>3021</v>
      </c>
      <c r="C511" s="36" t="s">
        <v>1237</v>
      </c>
      <c r="D511" s="36" t="str">
        <f>VLOOKUP(Tabel5[[#This Row],[DB25]],'3. DB25 Alle koder'!B:C,2,FALSE)</f>
        <v>Formidlingsaktiviteter i forbindelse med specialiserede bygge- og anlægsarbejder</v>
      </c>
      <c r="E511" s="99">
        <v>0</v>
      </c>
      <c r="F511" s="98">
        <v>0</v>
      </c>
    </row>
    <row r="512" spans="1:6" x14ac:dyDescent="0.25">
      <c r="A512" s="36" t="s">
        <v>2163</v>
      </c>
      <c r="B512" s="36" t="s">
        <v>3021</v>
      </c>
      <c r="C512" s="36" t="s">
        <v>1250</v>
      </c>
      <c r="D512" s="36" t="str">
        <f>VLOOKUP(Tabel5[[#This Row],[DB25]],'3. DB25 Alle koder'!B:C,2,FALSE)</f>
        <v>Agenturhandel med landbrugsråvarer, levende dyr, tekstilråvarer og halvfabrikata</v>
      </c>
      <c r="E512" s="99">
        <v>0</v>
      </c>
      <c r="F512" s="98">
        <v>0</v>
      </c>
    </row>
    <row r="513" spans="1:6" x14ac:dyDescent="0.25">
      <c r="A513" s="36" t="s">
        <v>2163</v>
      </c>
      <c r="B513" s="36" t="s">
        <v>3021</v>
      </c>
      <c r="C513" s="36" t="s">
        <v>1253</v>
      </c>
      <c r="D513" s="36" t="str">
        <f>VLOOKUP(Tabel5[[#This Row],[DB25]],'3. DB25 Alle koder'!B:C,2,FALSE)</f>
        <v>Agenturhandel med brændstoffer, malme, metaller og kemiske produkter til industrien</v>
      </c>
      <c r="E513" s="99">
        <v>0</v>
      </c>
      <c r="F513" s="98">
        <v>0</v>
      </c>
    </row>
    <row r="514" spans="1:6" x14ac:dyDescent="0.25">
      <c r="A514" s="36" t="s">
        <v>2163</v>
      </c>
      <c r="B514" s="36" t="s">
        <v>3021</v>
      </c>
      <c r="C514" s="36" t="s">
        <v>1256</v>
      </c>
      <c r="D514" s="36" t="str">
        <f>VLOOKUP(Tabel5[[#This Row],[DB25]],'3. DB25 Alle koder'!B:C,2,FALSE)</f>
        <v>Agenturhandel med tømmer og andre byggematerialer</v>
      </c>
      <c r="E514" s="99">
        <v>0</v>
      </c>
      <c r="F514" s="98">
        <v>0</v>
      </c>
    </row>
    <row r="515" spans="1:6" x14ac:dyDescent="0.25">
      <c r="A515" s="36" t="s">
        <v>2163</v>
      </c>
      <c r="B515" s="36" t="s">
        <v>3021</v>
      </c>
      <c r="C515" s="36" t="s">
        <v>1259</v>
      </c>
      <c r="D515" s="36" t="str">
        <f>VLOOKUP(Tabel5[[#This Row],[DB25]],'3. DB25 Alle koder'!B:C,2,FALSE)</f>
        <v>Agenturhandel med maskiner, teknisk udstyr, skibe og flyvemaskiner</v>
      </c>
      <c r="E515" s="99">
        <v>0</v>
      </c>
      <c r="F515" s="98">
        <v>0</v>
      </c>
    </row>
    <row r="516" spans="1:6" x14ac:dyDescent="0.25">
      <c r="A516" s="36" t="s">
        <v>2163</v>
      </c>
      <c r="B516" s="36" t="s">
        <v>3021</v>
      </c>
      <c r="C516" s="36" t="s">
        <v>1262</v>
      </c>
      <c r="D516" s="36" t="str">
        <f>VLOOKUP(Tabel5[[#This Row],[DB25]],'3. DB25 Alle koder'!B:C,2,FALSE)</f>
        <v>Agenturhandel med møbler, husholdningsartikler og isenkram</v>
      </c>
      <c r="E516" s="99">
        <v>0</v>
      </c>
      <c r="F516" s="98">
        <v>0</v>
      </c>
    </row>
    <row r="517" spans="1:6" x14ac:dyDescent="0.25">
      <c r="A517" s="36" t="s">
        <v>2163</v>
      </c>
      <c r="B517" s="36" t="s">
        <v>3021</v>
      </c>
      <c r="C517" s="36" t="s">
        <v>1265</v>
      </c>
      <c r="D517" s="36" t="str">
        <f>VLOOKUP(Tabel5[[#This Row],[DB25]],'3. DB25 Alle koder'!B:C,2,FALSE)</f>
        <v>Agenturhandel med tekstiler, beklædning, pelsværk, fodtøj og lædervarer</v>
      </c>
      <c r="E517" s="99">
        <v>0</v>
      </c>
      <c r="F517" s="98">
        <v>0</v>
      </c>
    </row>
    <row r="518" spans="1:6" x14ac:dyDescent="0.25">
      <c r="A518" s="36" t="s">
        <v>2163</v>
      </c>
      <c r="B518" s="36" t="s">
        <v>3021</v>
      </c>
      <c r="C518" s="36" t="s">
        <v>1268</v>
      </c>
      <c r="D518" s="36" t="str">
        <f>VLOOKUP(Tabel5[[#This Row],[DB25]],'3. DB25 Alle koder'!B:C,2,FALSE)</f>
        <v>Fiskeauktioner</v>
      </c>
      <c r="E518" s="99">
        <v>0</v>
      </c>
      <c r="F518" s="98">
        <v>0</v>
      </c>
    </row>
    <row r="519" spans="1:6" x14ac:dyDescent="0.25">
      <c r="A519" s="36" t="s">
        <v>2163</v>
      </c>
      <c r="B519" s="36" t="s">
        <v>3021</v>
      </c>
      <c r="C519" s="36" t="s">
        <v>1270</v>
      </c>
      <c r="D519" s="36" t="str">
        <f>VLOOKUP(Tabel5[[#This Row],[DB25]],'3. DB25 Alle koder'!B:C,2,FALSE)</f>
        <v>Anden agenturhandel med føde-, drikke- og tobaksvarer</v>
      </c>
      <c r="E519" s="99">
        <v>0</v>
      </c>
      <c r="F519" s="98">
        <v>0</v>
      </c>
    </row>
    <row r="520" spans="1:6" x14ac:dyDescent="0.25">
      <c r="A520" s="36" t="s">
        <v>2163</v>
      </c>
      <c r="B520" s="36" t="s">
        <v>3021</v>
      </c>
      <c r="C520" s="36" t="s">
        <v>1273</v>
      </c>
      <c r="D520" s="36" t="str">
        <f>VLOOKUP(Tabel5[[#This Row],[DB25]],'3. DB25 Alle koder'!B:C,2,FALSE)</f>
        <v>Agenturhandel med motorcykler, biler, busser og trailere mv.</v>
      </c>
      <c r="E520" s="99">
        <v>0</v>
      </c>
      <c r="F520" s="98">
        <v>0</v>
      </c>
    </row>
    <row r="521" spans="1:6" x14ac:dyDescent="0.25">
      <c r="A521" s="36" t="s">
        <v>2163</v>
      </c>
      <c r="B521" s="36" t="s">
        <v>3021</v>
      </c>
      <c r="C521" s="36" t="s">
        <v>1275</v>
      </c>
      <c r="D521" s="36" t="str">
        <f>VLOOKUP(Tabel5[[#This Row],[DB25]],'3. DB25 Alle koder'!B:C,2,FALSE)</f>
        <v>Agenturhandel med specialiseret varesortiment, bortset fra køretøjer</v>
      </c>
      <c r="E521" s="99">
        <v>0</v>
      </c>
      <c r="F521" s="98">
        <v>0</v>
      </c>
    </row>
    <row r="522" spans="1:6" x14ac:dyDescent="0.25">
      <c r="A522" s="36" t="s">
        <v>2163</v>
      </c>
      <c r="B522" s="36" t="s">
        <v>3021</v>
      </c>
      <c r="C522" s="36" t="s">
        <v>1279</v>
      </c>
      <c r="D522" s="36" t="str">
        <f>VLOOKUP(Tabel5[[#This Row],[DB25]],'3. DB25 Alle koder'!B:C,2,FALSE)</f>
        <v>Agenturhandel med ikke-specialiseret varesortiment</v>
      </c>
      <c r="E522" s="99">
        <v>0</v>
      </c>
      <c r="F522" s="98">
        <v>0</v>
      </c>
    </row>
    <row r="523" spans="1:6" x14ac:dyDescent="0.25">
      <c r="A523" s="36" t="s">
        <v>2163</v>
      </c>
      <c r="B523" s="36" t="s">
        <v>3021</v>
      </c>
      <c r="C523" s="36" t="s">
        <v>1580</v>
      </c>
      <c r="D523" s="36" t="str">
        <f>VLOOKUP(Tabel5[[#This Row],[DB25]],'3. DB25 Alle koder'!B:C,2,FALSE)</f>
        <v>Formidlingsaktiviteter inden for ikke-specialiseret detailhandel</v>
      </c>
      <c r="E523" s="99">
        <v>0</v>
      </c>
      <c r="F523" s="98">
        <v>0</v>
      </c>
    </row>
    <row r="524" spans="1:6" x14ac:dyDescent="0.25">
      <c r="A524" s="36" t="s">
        <v>2163</v>
      </c>
      <c r="B524" s="36" t="s">
        <v>3021</v>
      </c>
      <c r="C524" s="36" t="s">
        <v>1582</v>
      </c>
      <c r="D524" s="36" t="str">
        <f>VLOOKUP(Tabel5[[#This Row],[DB25]],'3. DB25 Alle koder'!B:C,2,FALSE)</f>
        <v>Formidlingsaktiviteter inden for specialiseret detailhandel</v>
      </c>
      <c r="E524" s="99">
        <v>1</v>
      </c>
      <c r="F524" s="98">
        <v>0</v>
      </c>
    </row>
    <row r="525" spans="1:6" x14ac:dyDescent="0.25">
      <c r="A525" s="36" t="s">
        <v>2163</v>
      </c>
      <c r="B525" s="36" t="s">
        <v>3021</v>
      </c>
      <c r="C525" s="36" t="s">
        <v>1701</v>
      </c>
      <c r="D525" s="36" t="str">
        <f>VLOOKUP(Tabel5[[#This Row],[DB25]],'3. DB25 Alle koder'!B:C,2,FALSE)</f>
        <v>Formidlingsaktiviteter inden for post- og kuréraktiviteter</v>
      </c>
      <c r="E525" s="99">
        <v>0</v>
      </c>
      <c r="F525" s="98">
        <v>0</v>
      </c>
    </row>
    <row r="526" spans="1:6" x14ac:dyDescent="0.25">
      <c r="A526" s="36" t="s">
        <v>2163</v>
      </c>
      <c r="B526" s="36" t="s">
        <v>3021</v>
      </c>
      <c r="C526" s="36" t="s">
        <v>1810</v>
      </c>
      <c r="D526" s="36" t="str">
        <f>VLOOKUP(Tabel5[[#This Row],[DB25]],'3. DB25 Alle koder'!B:C,2,FALSE)</f>
        <v>Videresalg af telekommunikation og formidlingsaktiviteter inden for telekommunikation</v>
      </c>
      <c r="E526" s="99">
        <v>0</v>
      </c>
      <c r="F526" s="98">
        <v>0</v>
      </c>
    </row>
    <row r="527" spans="1:6" x14ac:dyDescent="0.25">
      <c r="A527" s="36" t="s">
        <v>2163</v>
      </c>
      <c r="B527" s="36" t="s">
        <v>3021</v>
      </c>
      <c r="C527" s="36" t="s">
        <v>2094</v>
      </c>
      <c r="D527" s="36" t="str">
        <f>VLOOKUP(Tabel5[[#This Row],[DB25]],'3. DB25 Alle koder'!B:C,2,FALSE)</f>
        <v>Formidlingsaktiviteter inden for udlejning og leasing af biler, autocampere og påhængsvogne</v>
      </c>
      <c r="E527" s="99">
        <v>0</v>
      </c>
      <c r="F527" s="98">
        <v>0</v>
      </c>
    </row>
    <row r="528" spans="1:6" x14ac:dyDescent="0.25">
      <c r="A528" s="36" t="s">
        <v>2163</v>
      </c>
      <c r="B528" s="36" t="s">
        <v>3021</v>
      </c>
      <c r="C528" s="36" t="s">
        <v>2096</v>
      </c>
      <c r="D528" s="36" t="str">
        <f>VLOOKUP(Tabel5[[#This Row],[DB25]],'3. DB25 Alle koder'!B:C,2,FALSE)</f>
        <v>Formidlingsaktiviteter inden for udlejning og leasing af andre materielle aktiver og ikke-finansielle immaterielle aktiver</v>
      </c>
      <c r="E528" s="99">
        <v>0</v>
      </c>
      <c r="F528" s="98">
        <v>0</v>
      </c>
    </row>
    <row r="529" spans="1:6" x14ac:dyDescent="0.25">
      <c r="A529" s="36" t="s">
        <v>2163</v>
      </c>
      <c r="B529" s="36" t="s">
        <v>3021</v>
      </c>
      <c r="C529" s="36" t="s">
        <v>2155</v>
      </c>
      <c r="D529" s="36" t="str">
        <f>VLOOKUP(Tabel5[[#This Row],[DB25]],'3. DB25 Alle koder'!B:C,2,FALSE)</f>
        <v>Formidlingsaktiviteter inden for forretningsservice i.a.n.</v>
      </c>
      <c r="E529" s="99">
        <v>0</v>
      </c>
      <c r="F529" s="98">
        <v>0</v>
      </c>
    </row>
    <row r="530" spans="1:6" x14ac:dyDescent="0.25">
      <c r="A530" s="36" t="s">
        <v>2163</v>
      </c>
      <c r="B530" s="36" t="s">
        <v>3021</v>
      </c>
      <c r="C530" s="36" t="s">
        <v>2159</v>
      </c>
      <c r="D530" s="36" t="str">
        <f>VLOOKUP(Tabel5[[#This Row],[DB25]],'3. DB25 Alle koder'!B:C,2,FALSE)</f>
        <v>Inkassoaktiviteter og kreditoplysning</v>
      </c>
      <c r="E530" s="99">
        <v>0</v>
      </c>
      <c r="F530" s="98">
        <v>0</v>
      </c>
    </row>
    <row r="531" spans="1:6" x14ac:dyDescent="0.25">
      <c r="A531" s="36" t="s">
        <v>2163</v>
      </c>
      <c r="B531" s="36" t="s">
        <v>3021</v>
      </c>
      <c r="C531" s="36" t="s">
        <v>2163</v>
      </c>
      <c r="D531" s="36" t="str">
        <f>VLOOKUP(Tabel5[[#This Row],[DB25]],'3. DB25 Alle koder'!B:C,2,FALSE)</f>
        <v>Andre forretningsserviceaktiviteter i.a.n.</v>
      </c>
      <c r="E531" s="99">
        <v>0</v>
      </c>
      <c r="F531" s="98">
        <v>0</v>
      </c>
    </row>
    <row r="532" spans="1:6" x14ac:dyDescent="0.25">
      <c r="A532" s="36" t="s">
        <v>2163</v>
      </c>
      <c r="B532" s="36" t="s">
        <v>3021</v>
      </c>
      <c r="C532" s="36" t="s">
        <v>2241</v>
      </c>
      <c r="D532" s="36" t="str">
        <f>VLOOKUP(Tabel5[[#This Row],[DB25]],'3. DB25 Alle koder'!B:C,2,FALSE)</f>
        <v>Formidlingsaktiviteter i forbindelse med kurser og undervisere</v>
      </c>
      <c r="E532" s="99">
        <v>0</v>
      </c>
      <c r="F532" s="98">
        <v>0</v>
      </c>
    </row>
    <row r="533" spans="1:6" x14ac:dyDescent="0.25">
      <c r="A533" s="36" t="s">
        <v>2163</v>
      </c>
      <c r="B533" s="36" t="s">
        <v>3021</v>
      </c>
      <c r="C533" s="36" t="s">
        <v>2273</v>
      </c>
      <c r="D533" s="36" t="str">
        <f>VLOOKUP(Tabel5[[#This Row],[DB25]],'3. DB25 Alle koder'!B:C,2,FALSE)</f>
        <v>Formidlingsaktiviteter inden for læge- og tandlægeaktiviteter samt sundhedsvæsen i øvrigt</v>
      </c>
      <c r="E533" s="99">
        <v>0</v>
      </c>
      <c r="F533" s="98">
        <v>0</v>
      </c>
    </row>
    <row r="534" spans="1:6" x14ac:dyDescent="0.25">
      <c r="A534" s="36" t="s">
        <v>2163</v>
      </c>
      <c r="B534" s="36" t="s">
        <v>3021</v>
      </c>
      <c r="C534" s="36" t="s">
        <v>2301</v>
      </c>
      <c r="D534" s="36" t="str">
        <f>VLOOKUP(Tabel5[[#This Row],[DB25]],'3. DB25 Alle koder'!B:C,2,FALSE)</f>
        <v>Formidlingsaktiviteter i forbindelse med institutionsophold</v>
      </c>
      <c r="E534" s="99">
        <v>0</v>
      </c>
      <c r="F534" s="98">
        <v>0</v>
      </c>
    </row>
    <row r="535" spans="1:6" x14ac:dyDescent="0.25">
      <c r="A535" s="36" t="s">
        <v>2163</v>
      </c>
      <c r="B535" s="36" t="s">
        <v>3021</v>
      </c>
      <c r="C535" s="36" t="s">
        <v>2482</v>
      </c>
      <c r="D535" s="36" t="str">
        <f>VLOOKUP(Tabel5[[#This Row],[DB25]],'3. DB25 Alle koder'!B:C,2,FALSE)</f>
        <v>Formidlingsaktiviteter i forbindelse med reparation og vedligeholdelse af computere, varer til personlig brug og husholdningsbrug samt motorkøretøjer og motorcykler</v>
      </c>
      <c r="E535" s="99">
        <v>0</v>
      </c>
      <c r="F535" s="98">
        <v>0</v>
      </c>
    </row>
    <row r="536" spans="1:6" x14ac:dyDescent="0.25">
      <c r="A536" s="36" t="s">
        <v>2163</v>
      </c>
      <c r="B536" s="36" t="s">
        <v>3021</v>
      </c>
      <c r="C536" s="36" t="s">
        <v>2508</v>
      </c>
      <c r="D536" s="36" t="str">
        <f>VLOOKUP(Tabel5[[#This Row],[DB25]],'3. DB25 Alle koder'!B:C,2,FALSE)</f>
        <v>Formidlingsaktiviteter inden for personlige serviceydelser</v>
      </c>
      <c r="E536" s="99">
        <v>0</v>
      </c>
      <c r="F536" s="98">
        <v>0</v>
      </c>
    </row>
    <row r="537" spans="1:6" x14ac:dyDescent="0.25">
      <c r="A537" s="36" t="s">
        <v>2229</v>
      </c>
      <c r="B537" s="36" t="s">
        <v>2228</v>
      </c>
      <c r="C537" s="36" t="s">
        <v>2229</v>
      </c>
      <c r="D537" s="36" t="str">
        <f>VLOOKUP(Tabel5[[#This Row],[DB25]],'3. DB25 Alle koder'!B:C,2,FALSE)</f>
        <v>Undervisning inden for sport og fritid</v>
      </c>
      <c r="E537" s="99">
        <v>0</v>
      </c>
      <c r="F537" s="98">
        <v>0</v>
      </c>
    </row>
    <row r="538" spans="1:6" x14ac:dyDescent="0.25">
      <c r="A538" s="36" t="s">
        <v>2229</v>
      </c>
      <c r="B538" s="36" t="s">
        <v>2228</v>
      </c>
      <c r="C538" s="36" t="s">
        <v>2408</v>
      </c>
      <c r="D538" s="36" t="str">
        <f>VLOOKUP(Tabel5[[#This Row],[DB25]],'3. DB25 Alle koder'!B:C,2,FALSE)</f>
        <v>Drift af fitnesscentre</v>
      </c>
      <c r="E538" s="99">
        <v>0</v>
      </c>
      <c r="F538" s="98">
        <v>0</v>
      </c>
    </row>
    <row r="539" spans="1:6" x14ac:dyDescent="0.25">
      <c r="A539" s="36" t="s">
        <v>3305</v>
      </c>
      <c r="B539" s="36" t="s">
        <v>3061</v>
      </c>
      <c r="C539" s="36" t="s">
        <v>2257</v>
      </c>
      <c r="D539" s="36" t="str">
        <f>VLOOKUP(Tabel5[[#This Row],[DB25]],'3. DB25 Alle koder'!B:C,2,FALSE)</f>
        <v>Billeddiagnostiske undersøgelser og medicinske laboratorieaktiviteter</v>
      </c>
      <c r="E539" s="99">
        <v>0</v>
      </c>
      <c r="F539" s="98">
        <v>0</v>
      </c>
    </row>
    <row r="540" spans="1:6" x14ac:dyDescent="0.25">
      <c r="A540" s="36" t="s">
        <v>3305</v>
      </c>
      <c r="B540" s="36" t="s">
        <v>3061</v>
      </c>
      <c r="C540" s="36" t="s">
        <v>2260</v>
      </c>
      <c r="D540" s="36" t="str">
        <f>VLOOKUP(Tabel5[[#This Row],[DB25]],'3. DB25 Alle koder'!B:C,2,FALSE)</f>
        <v>Patienttransport med ambulance</v>
      </c>
      <c r="E540" s="99">
        <v>0</v>
      </c>
      <c r="F540" s="98">
        <v>0</v>
      </c>
    </row>
    <row r="541" spans="1:6" x14ac:dyDescent="0.25">
      <c r="A541" s="36" t="s">
        <v>3305</v>
      </c>
      <c r="B541" s="36" t="s">
        <v>3061</v>
      </c>
      <c r="C541" s="36" t="s">
        <v>2271</v>
      </c>
      <c r="D541" s="36" t="str">
        <f>VLOOKUP(Tabel5[[#This Row],[DB25]],'3. DB25 Alle koder'!B:C,2,FALSE)</f>
        <v>Traditionelle, komplementære og alternative behandlingsformer</v>
      </c>
      <c r="E541" s="99">
        <v>0</v>
      </c>
      <c r="F541" s="98">
        <v>0</v>
      </c>
    </row>
    <row r="542" spans="1:6" x14ac:dyDescent="0.25">
      <c r="A542" s="36" t="s">
        <v>3305</v>
      </c>
      <c r="B542" s="36" t="s">
        <v>3061</v>
      </c>
      <c r="C542" s="36" t="s">
        <v>2275</v>
      </c>
      <c r="D542" s="36" t="str">
        <f>VLOOKUP(Tabel5[[#This Row],[DB25]],'3. DB25 Alle koder'!B:C,2,FALSE)</f>
        <v>Drift af sundhedsvæsen i øvrigt i.a.n.</v>
      </c>
      <c r="E542" s="99">
        <v>0</v>
      </c>
      <c r="F542" s="98">
        <v>0</v>
      </c>
    </row>
    <row r="543" spans="1:6" x14ac:dyDescent="0.25">
      <c r="A543" s="36" t="s">
        <v>2336</v>
      </c>
      <c r="B543" s="36" t="s">
        <v>3087</v>
      </c>
      <c r="C543" s="36" t="s">
        <v>2307</v>
      </c>
      <c r="D543" s="36" t="str">
        <f>VLOOKUP(Tabel5[[#This Row],[DB25]],'3. DB25 Alle koder'!B:C,2,FALSE)</f>
        <v>Drift af flygtninge- og asylcentre</v>
      </c>
      <c r="E543" s="99">
        <v>0</v>
      </c>
      <c r="F543" s="98">
        <v>0</v>
      </c>
    </row>
    <row r="544" spans="1:6" x14ac:dyDescent="0.25">
      <c r="A544" s="36" t="s">
        <v>2336</v>
      </c>
      <c r="B544" s="36" t="s">
        <v>3087</v>
      </c>
      <c r="C544" s="36" t="s">
        <v>2336</v>
      </c>
      <c r="D544" s="36" t="str">
        <f>VLOOKUP(Tabel5[[#This Row],[DB25]],'3. DB25 Alle koder'!B:C,2,FALSE)</f>
        <v>Aktiviteter til støtte for flygtninge- og katastrofeofre mv.</v>
      </c>
      <c r="E544" s="99">
        <v>0</v>
      </c>
      <c r="F544" s="98">
        <v>0</v>
      </c>
    </row>
    <row r="545" spans="1:6" x14ac:dyDescent="0.25">
      <c r="A545" s="36" t="s">
        <v>3317</v>
      </c>
      <c r="B545" s="36" t="s">
        <v>3094</v>
      </c>
      <c r="C545" s="36" t="s">
        <v>2041</v>
      </c>
      <c r="D545" s="36" t="str">
        <f>VLOOKUP(Tabel5[[#This Row],[DB25]],'3. DB25 Alle koder'!B:C,2,FALSE)</f>
        <v>Patentbureauers aktiviteter og tjenesteydelser i forbindelse med markedsføring</v>
      </c>
      <c r="E545" s="99">
        <v>1</v>
      </c>
      <c r="F545" s="98">
        <v>0</v>
      </c>
    </row>
    <row r="546" spans="1:6" x14ac:dyDescent="0.25">
      <c r="A546" s="36" t="s">
        <v>3317</v>
      </c>
      <c r="B546" s="36" t="s">
        <v>3094</v>
      </c>
      <c r="C546" s="36" t="s">
        <v>2366</v>
      </c>
      <c r="D546" s="36" t="str">
        <f>VLOOKUP(Tabel5[[#This Row],[DB25]],'3. DB25 Alle koder'!B:C,2,FALSE)</f>
        <v>Teknisk planlægning, levering, opsætning og betjening af udstyr til events</v>
      </c>
      <c r="E546" s="99">
        <v>0</v>
      </c>
      <c r="F546" s="98">
        <v>0</v>
      </c>
    </row>
    <row r="547" spans="1:6" x14ac:dyDescent="0.25">
      <c r="A547" s="36" t="s">
        <v>3317</v>
      </c>
      <c r="B547" s="36" t="s">
        <v>3094</v>
      </c>
      <c r="C547" s="36" t="s">
        <v>2368</v>
      </c>
      <c r="D547" s="36" t="str">
        <f>VLOOKUP(Tabel5[[#This Row],[DB25]],'3. DB25 Alle koder'!B:C,2,FALSE)</f>
        <v>Levering af andre serviceydelser i forbindelse med kunstnerisk skaben og scenekunst i.a.n.</v>
      </c>
      <c r="E547" s="99">
        <v>0</v>
      </c>
      <c r="F547" s="98">
        <v>0</v>
      </c>
    </row>
    <row r="548" spans="1:6" x14ac:dyDescent="0.25">
      <c r="A548" s="36" t="s">
        <v>3313</v>
      </c>
      <c r="B548" s="36" t="s">
        <v>2343</v>
      </c>
      <c r="C548" s="36" t="s">
        <v>2346</v>
      </c>
      <c r="D548" s="36" t="str">
        <f>VLOOKUP(Tabel5[[#This Row],[DB25]],'3. DB25 Alle koder'!B:C,2,FALSE)</f>
        <v>Litteratur- og musikkomposition</v>
      </c>
      <c r="E548" s="99">
        <v>0</v>
      </c>
      <c r="F548" s="98">
        <v>0</v>
      </c>
    </row>
    <row r="549" spans="1:6" x14ac:dyDescent="0.25">
      <c r="A549" s="36" t="s">
        <v>3313</v>
      </c>
      <c r="B549" s="36" t="s">
        <v>2343</v>
      </c>
      <c r="C549" s="36" t="s">
        <v>2349</v>
      </c>
      <c r="D549" s="36" t="str">
        <f>VLOOKUP(Tabel5[[#This Row],[DB25]],'3. DB25 Alle koder'!B:C,2,FALSE)</f>
        <v>Billedkunstnerisk skaben</v>
      </c>
      <c r="E549" s="99">
        <v>0</v>
      </c>
      <c r="F549" s="98">
        <v>0</v>
      </c>
    </row>
    <row r="550" spans="1:6" x14ac:dyDescent="0.25">
      <c r="A550" s="36" t="s">
        <v>3313</v>
      </c>
      <c r="B550" s="36" t="s">
        <v>2343</v>
      </c>
      <c r="C550" s="36" t="s">
        <v>2352</v>
      </c>
      <c r="D550" s="36" t="str">
        <f>VLOOKUP(Tabel5[[#This Row],[DB25]],'3. DB25 Alle koder'!B:C,2,FALSE)</f>
        <v>Anden kunstnerisk skaben</v>
      </c>
      <c r="E550" s="99">
        <v>0</v>
      </c>
      <c r="F550" s="98">
        <v>0</v>
      </c>
    </row>
    <row r="551" spans="1:6" x14ac:dyDescent="0.25">
      <c r="A551" s="36" t="s">
        <v>3313</v>
      </c>
      <c r="B551" s="36" t="s">
        <v>2343</v>
      </c>
      <c r="C551" s="36" t="s">
        <v>2384</v>
      </c>
      <c r="D551" s="36" t="str">
        <f>VLOOKUP(Tabel5[[#This Row],[DB25]],'3. DB25 Alle koder'!B:C,2,FALSE)</f>
        <v>Konservering, restaurering og andre serviceydelser inden for kulturarv</v>
      </c>
      <c r="E551" s="99">
        <v>0</v>
      </c>
      <c r="F551" s="98">
        <v>0</v>
      </c>
    </row>
    <row r="552" spans="1:6" x14ac:dyDescent="0.25">
      <c r="A552" s="36" t="s">
        <v>3323</v>
      </c>
      <c r="B552" s="36" t="s">
        <v>3108</v>
      </c>
      <c r="C552" s="36" t="s">
        <v>2389</v>
      </c>
      <c r="D552" s="36" t="str">
        <f>VLOOKUP(Tabel5[[#This Row],[DB25]],'3. DB25 Alle koder'!B:C,2,FALSE)</f>
        <v>Drift af botaniske og zoologiske haver</v>
      </c>
      <c r="E552" s="99">
        <v>0</v>
      </c>
      <c r="F552" s="98">
        <v>0</v>
      </c>
    </row>
    <row r="553" spans="1:6" x14ac:dyDescent="0.25">
      <c r="A553" s="36" t="s">
        <v>3323</v>
      </c>
      <c r="B553" s="36" t="s">
        <v>3108</v>
      </c>
      <c r="C553" s="36" t="s">
        <v>2392</v>
      </c>
      <c r="D553" s="36" t="str">
        <f>VLOOKUP(Tabel5[[#This Row],[DB25]],'3. DB25 Alle koder'!B:C,2,FALSE)</f>
        <v>Drift af naturreservater</v>
      </c>
      <c r="E553" s="99">
        <v>0</v>
      </c>
      <c r="F553" s="98">
        <v>0</v>
      </c>
    </row>
    <row r="554" spans="1:6" x14ac:dyDescent="0.25">
      <c r="A554" s="36" t="s">
        <v>2402</v>
      </c>
      <c r="B554" s="36" t="s">
        <v>2401</v>
      </c>
      <c r="C554" s="36" t="s">
        <v>2402</v>
      </c>
      <c r="D554" s="36" t="str">
        <f>VLOOKUP(Tabel5[[#This Row],[DB25]],'3. DB25 Alle koder'!B:C,2,FALSE)</f>
        <v>Drift af sportsanlæg</v>
      </c>
      <c r="E554" s="99">
        <v>0</v>
      </c>
      <c r="F554" s="98">
        <v>0</v>
      </c>
    </row>
    <row r="555" spans="1:6" x14ac:dyDescent="0.25">
      <c r="A555" s="36" t="s">
        <v>2402</v>
      </c>
      <c r="B555" s="36" t="s">
        <v>2401</v>
      </c>
      <c r="C555" s="36" t="s">
        <v>2405</v>
      </c>
      <c r="D555" s="36" t="str">
        <f>VLOOKUP(Tabel5[[#This Row],[DB25]],'3. DB25 Alle koder'!B:C,2,FALSE)</f>
        <v>Drift af sportsklubber</v>
      </c>
      <c r="E555" s="99">
        <v>0</v>
      </c>
      <c r="F555" s="98">
        <v>0</v>
      </c>
    </row>
    <row r="556" spans="1:6" x14ac:dyDescent="0.25">
      <c r="A556" s="36" t="s">
        <v>2402</v>
      </c>
      <c r="B556" s="36" t="s">
        <v>2401</v>
      </c>
      <c r="C556" s="36" t="s">
        <v>2419</v>
      </c>
      <c r="D556" s="36" t="str">
        <f>VLOOKUP(Tabel5[[#This Row],[DB25]],'3. DB25 Alle koder'!B:C,2,FALSE)</f>
        <v>Drift af andre forlystelser og fritidsaktiviteter</v>
      </c>
      <c r="E556" s="99">
        <v>1</v>
      </c>
      <c r="F556" s="98">
        <v>0</v>
      </c>
    </row>
    <row r="557" spans="1:6" x14ac:dyDescent="0.25">
      <c r="A557" s="36" t="s">
        <v>2410</v>
      </c>
      <c r="B557" s="36" t="s">
        <v>3113</v>
      </c>
      <c r="C557" s="36" t="s">
        <v>2410</v>
      </c>
      <c r="D557" s="36" t="str">
        <f>VLOOKUP(Tabel5[[#This Row],[DB25]],'3. DB25 Alle koder'!B:C,2,FALSE)</f>
        <v>Sportsaktiviteter i.a.n.</v>
      </c>
      <c r="E557" s="99">
        <v>0</v>
      </c>
      <c r="F557" s="98">
        <v>0</v>
      </c>
    </row>
    <row r="558" spans="1:6" x14ac:dyDescent="0.25">
      <c r="A558" s="36" t="s">
        <v>2410</v>
      </c>
      <c r="B558" s="36" t="s">
        <v>3113</v>
      </c>
      <c r="C558" s="36" t="s">
        <v>2419</v>
      </c>
      <c r="D558" s="36" t="str">
        <f>VLOOKUP(Tabel5[[#This Row],[DB25]],'3. DB25 Alle koder'!B:C,2,FALSE)</f>
        <v>Drift af andre forlystelser og fritidsaktiviteter</v>
      </c>
      <c r="E558" s="99">
        <v>0</v>
      </c>
      <c r="F558" s="98">
        <v>0</v>
      </c>
    </row>
    <row r="559" spans="1:6" x14ac:dyDescent="0.25">
      <c r="A559" s="36" t="s">
        <v>2415</v>
      </c>
      <c r="B559" s="36" t="s">
        <v>3114</v>
      </c>
      <c r="C559" s="36" t="s">
        <v>2415</v>
      </c>
      <c r="D559" s="36" t="str">
        <f>VLOOKUP(Tabel5[[#This Row],[DB25]],'3. DB25 Alle koder'!B:C,2,FALSE)</f>
        <v>Drift af forlystelsesparker o.lign.</v>
      </c>
      <c r="E559" s="99">
        <v>0</v>
      </c>
      <c r="F559" s="98">
        <v>0</v>
      </c>
    </row>
    <row r="560" spans="1:6" x14ac:dyDescent="0.25">
      <c r="A560" s="36" t="s">
        <v>2415</v>
      </c>
      <c r="B560" s="36" t="s">
        <v>3114</v>
      </c>
      <c r="C560" s="36" t="s">
        <v>2419</v>
      </c>
      <c r="D560" s="36" t="str">
        <f>VLOOKUP(Tabel5[[#This Row],[DB25]],'3. DB25 Alle koder'!B:C,2,FALSE)</f>
        <v>Drift af andre forlystelser og fritidsaktiviteter</v>
      </c>
      <c r="E560" s="99">
        <v>0</v>
      </c>
      <c r="F560" s="98">
        <v>0</v>
      </c>
    </row>
    <row r="561" spans="1:6" x14ac:dyDescent="0.25">
      <c r="A561" s="36" t="s">
        <v>2419</v>
      </c>
      <c r="B561" s="36" t="s">
        <v>3115</v>
      </c>
      <c r="C561" s="36" t="s">
        <v>1610</v>
      </c>
      <c r="D561" s="36" t="str">
        <f>VLOOKUP(Tabel5[[#This Row],[DB25]],'3. DB25 Alle koder'!B:C,2,FALSE)</f>
        <v>Passagertransport med tovbaner og skilifter</v>
      </c>
      <c r="E561" s="99">
        <v>0</v>
      </c>
      <c r="F561" s="98">
        <v>0</v>
      </c>
    </row>
    <row r="562" spans="1:6" x14ac:dyDescent="0.25">
      <c r="A562" s="36" t="s">
        <v>2419</v>
      </c>
      <c r="B562" s="36" t="s">
        <v>3115</v>
      </c>
      <c r="C562" s="36" t="s">
        <v>2190</v>
      </c>
      <c r="D562" s="36" t="str">
        <f>VLOOKUP(Tabel5[[#This Row],[DB25]],'3. DB25 Alle koder'!B:C,2,FALSE)</f>
        <v>Aktiviteter inden for brandvæsen</v>
      </c>
      <c r="E562" s="99">
        <v>0</v>
      </c>
      <c r="F562" s="98">
        <v>0</v>
      </c>
    </row>
    <row r="563" spans="1:6" x14ac:dyDescent="0.25">
      <c r="A563" s="36" t="s">
        <v>2419</v>
      </c>
      <c r="B563" s="36" t="s">
        <v>3115</v>
      </c>
      <c r="C563" s="36" t="s">
        <v>2402</v>
      </c>
      <c r="D563" s="36" t="str">
        <f>VLOOKUP(Tabel5[[#This Row],[DB25]],'3. DB25 Alle koder'!B:C,2,FALSE)</f>
        <v>Drift af sportsanlæg</v>
      </c>
      <c r="E563" s="99">
        <v>0</v>
      </c>
      <c r="F563" s="98">
        <v>0</v>
      </c>
    </row>
    <row r="564" spans="1:6" x14ac:dyDescent="0.25">
      <c r="A564" s="36" t="s">
        <v>2419</v>
      </c>
      <c r="B564" s="36" t="s">
        <v>3115</v>
      </c>
      <c r="C564" s="36" t="s">
        <v>2405</v>
      </c>
      <c r="D564" s="36" t="str">
        <f>VLOOKUP(Tabel5[[#This Row],[DB25]],'3. DB25 Alle koder'!B:C,2,FALSE)</f>
        <v>Drift af sportsklubber</v>
      </c>
      <c r="E564" s="99">
        <v>0</v>
      </c>
      <c r="F564" s="98">
        <v>0</v>
      </c>
    </row>
    <row r="565" spans="1:6" x14ac:dyDescent="0.25">
      <c r="A565" s="36" t="s">
        <v>2419</v>
      </c>
      <c r="B565" s="36" t="s">
        <v>3115</v>
      </c>
      <c r="C565" s="36" t="s">
        <v>2410</v>
      </c>
      <c r="D565" s="36" t="str">
        <f>VLOOKUP(Tabel5[[#This Row],[DB25]],'3. DB25 Alle koder'!B:C,2,FALSE)</f>
        <v>Sportsaktiviteter i.a.n.</v>
      </c>
      <c r="E565" s="99">
        <v>0</v>
      </c>
      <c r="F565" s="98">
        <v>0</v>
      </c>
    </row>
    <row r="566" spans="1:6" x14ac:dyDescent="0.25">
      <c r="A566" s="36" t="s">
        <v>2419</v>
      </c>
      <c r="B566" s="36" t="s">
        <v>3115</v>
      </c>
      <c r="C566" s="36" t="s">
        <v>2419</v>
      </c>
      <c r="D566" s="36" t="str">
        <f>VLOOKUP(Tabel5[[#This Row],[DB25]],'3. DB25 Alle koder'!B:C,2,FALSE)</f>
        <v>Drift af andre forlystelser og fritidsaktiviteter</v>
      </c>
      <c r="E566" s="99">
        <v>0</v>
      </c>
      <c r="F566" s="98">
        <v>0</v>
      </c>
    </row>
    <row r="567" spans="1:6" x14ac:dyDescent="0.25">
      <c r="A567" s="36" t="s">
        <v>2468</v>
      </c>
      <c r="B567" s="36" t="s">
        <v>3138</v>
      </c>
      <c r="C567" s="36" t="s">
        <v>2117</v>
      </c>
      <c r="D567" s="36" t="str">
        <f>VLOOKUP(Tabel5[[#This Row],[DB25]],'3. DB25 Alle koder'!B:C,2,FALSE)</f>
        <v>Vagt- og sikkerhedsaktiviteter i.a.n.</v>
      </c>
      <c r="E567" s="99">
        <v>1</v>
      </c>
      <c r="F567" s="98">
        <v>0</v>
      </c>
    </row>
    <row r="568" spans="1:6" x14ac:dyDescent="0.25">
      <c r="A568" s="36" t="s">
        <v>2468</v>
      </c>
      <c r="B568" s="36" t="s">
        <v>3138</v>
      </c>
      <c r="C568" s="36" t="s">
        <v>2468</v>
      </c>
      <c r="D568" s="36" t="str">
        <f>VLOOKUP(Tabel5[[#This Row],[DB25]],'3. DB25 Alle koder'!B:C,2,FALSE)</f>
        <v>Reparation og vedligeholdelse af varer til personlig brug og husholdningsbrug i.a.n.</v>
      </c>
      <c r="E568" s="99">
        <v>1</v>
      </c>
      <c r="F568" s="98">
        <v>0</v>
      </c>
    </row>
    <row r="569" spans="1:6" x14ac:dyDescent="0.25">
      <c r="A569" s="36" t="s">
        <v>3328</v>
      </c>
      <c r="B569" s="36" t="s">
        <v>3142</v>
      </c>
      <c r="C569" s="36" t="s">
        <v>1698</v>
      </c>
      <c r="D569" s="36" t="str">
        <f>VLOOKUP(Tabel5[[#This Row],[DB25]],'3. DB25 Alle koder'!B:C,2,FALSE)</f>
        <v>Andre post- og kuréraktiviteter</v>
      </c>
      <c r="E569" s="99">
        <v>0</v>
      </c>
      <c r="F569" s="98">
        <v>0</v>
      </c>
    </row>
    <row r="570" spans="1:6" x14ac:dyDescent="0.25">
      <c r="A570" s="36" t="s">
        <v>3328</v>
      </c>
      <c r="B570" s="36" t="s">
        <v>3142</v>
      </c>
      <c r="C570" s="36" t="s">
        <v>2487</v>
      </c>
      <c r="D570" s="36" t="str">
        <f>VLOOKUP(Tabel5[[#This Row],[DB25]],'3. DB25 Alle koder'!B:C,2,FALSE)</f>
        <v>Drift af erhvervs- og institutionsvaskerier</v>
      </c>
      <c r="E570" s="99">
        <v>0</v>
      </c>
      <c r="F570" s="98">
        <v>0</v>
      </c>
    </row>
    <row r="571" spans="1:6" x14ac:dyDescent="0.25">
      <c r="A571" s="36" t="s">
        <v>3329</v>
      </c>
      <c r="B571" s="36" t="s">
        <v>3143</v>
      </c>
      <c r="C571" s="36" t="s">
        <v>1698</v>
      </c>
      <c r="D571" s="36" t="str">
        <f>VLOOKUP(Tabel5[[#This Row],[DB25]],'3. DB25 Alle koder'!B:C,2,FALSE)</f>
        <v>Andre post- og kuréraktiviteter</v>
      </c>
      <c r="E571" s="99">
        <v>0</v>
      </c>
      <c r="F571" s="98">
        <v>0</v>
      </c>
    </row>
    <row r="572" spans="1:6" x14ac:dyDescent="0.25">
      <c r="A572" s="36" t="s">
        <v>3329</v>
      </c>
      <c r="B572" s="36" t="s">
        <v>3143</v>
      </c>
      <c r="C572" s="36" t="s">
        <v>2489</v>
      </c>
      <c r="D572" s="36" t="str">
        <f>VLOOKUP(Tabel5[[#This Row],[DB25]],'3. DB25 Alle koder'!B:C,2,FALSE)</f>
        <v>Drift af renserier og selvbetjeningsvaskerier mv.</v>
      </c>
      <c r="E572" s="99">
        <v>0</v>
      </c>
      <c r="F572" s="98">
        <v>0</v>
      </c>
    </row>
    <row r="573" spans="1:6" x14ac:dyDescent="0.25">
      <c r="A573" s="36" t="s">
        <v>3329</v>
      </c>
      <c r="B573" s="36" t="s">
        <v>3143</v>
      </c>
      <c r="C573" s="36" t="s">
        <v>2513</v>
      </c>
      <c r="D573" s="36" t="str">
        <f>VLOOKUP(Tabel5[[#This Row],[DB25]],'3. DB25 Alle koder'!B:C,2,FALSE)</f>
        <v>Levering af personlige serviceydelser i hjemmet</v>
      </c>
      <c r="E573" s="99">
        <v>0</v>
      </c>
      <c r="F573" s="98">
        <v>0</v>
      </c>
    </row>
    <row r="574" spans="1:6" x14ac:dyDescent="0.25">
      <c r="A574" s="36" t="s">
        <v>3336</v>
      </c>
      <c r="B574" s="36" t="s">
        <v>3153</v>
      </c>
      <c r="C574" s="36" t="s">
        <v>2271</v>
      </c>
      <c r="D574" s="36" t="str">
        <f>VLOOKUP(Tabel5[[#This Row],[DB25]],'3. DB25 Alle koder'!B:C,2,FALSE)</f>
        <v>Traditionelle, komplementære og alternative behandlingsformer</v>
      </c>
      <c r="E574" s="99">
        <v>0</v>
      </c>
      <c r="F574" s="98">
        <v>0</v>
      </c>
    </row>
    <row r="575" spans="1:6" x14ac:dyDescent="0.25">
      <c r="A575" s="36" t="s">
        <v>3336</v>
      </c>
      <c r="B575" s="36" t="s">
        <v>3153</v>
      </c>
      <c r="C575" s="36" t="s">
        <v>2498</v>
      </c>
      <c r="D575" s="36" t="str">
        <f>VLOOKUP(Tabel5[[#This Row],[DB25]],'3. DB25 Alle koder'!B:C,2,FALSE)</f>
        <v>Skønhedspleje og anden skønhedsbehandling</v>
      </c>
      <c r="E575" s="99" t="e">
        <v>#N/A</v>
      </c>
      <c r="F575" s="98">
        <v>1</v>
      </c>
    </row>
    <row r="576" spans="1:6" x14ac:dyDescent="0.25">
      <c r="A576" s="36" t="s">
        <v>3336</v>
      </c>
      <c r="B576" s="36" t="s">
        <v>3153</v>
      </c>
      <c r="C576" s="36" t="s">
        <v>2508</v>
      </c>
      <c r="D576" s="36" t="str">
        <f>VLOOKUP(Tabel5[[#This Row],[DB25]],'3. DB25 Alle koder'!B:C,2,FALSE)</f>
        <v>Formidlingsaktiviteter inden for personlige serviceydelser</v>
      </c>
      <c r="E576" s="99">
        <v>0</v>
      </c>
      <c r="F576" s="98">
        <v>0</v>
      </c>
    </row>
    <row r="577" spans="1:6" x14ac:dyDescent="0.25">
      <c r="A577" s="36" t="s">
        <v>3336</v>
      </c>
      <c r="B577" s="36" t="s">
        <v>3153</v>
      </c>
      <c r="C577" s="36" t="s">
        <v>2513</v>
      </c>
      <c r="D577" s="36" t="str">
        <f>VLOOKUP(Tabel5[[#This Row],[DB25]],'3. DB25 Alle koder'!B:C,2,FALSE)</f>
        <v>Levering af personlige serviceydelser i hjemmet</v>
      </c>
      <c r="E577" s="99">
        <v>0</v>
      </c>
      <c r="F577" s="98">
        <v>0</v>
      </c>
    </row>
    <row r="578" spans="1:6" x14ac:dyDescent="0.25">
      <c r="A578" s="36" t="s">
        <v>3336</v>
      </c>
      <c r="B578" s="36" t="s">
        <v>3153</v>
      </c>
      <c r="C578" s="36" t="s">
        <v>2515</v>
      </c>
      <c r="D578" s="36" t="str">
        <f>VLOOKUP(Tabel5[[#This Row],[DB25]],'3. DB25 Alle koder'!B:C,2,FALSE)</f>
        <v>Andre personlige serviceydelser i.a.n.</v>
      </c>
      <c r="E578" s="99">
        <v>0</v>
      </c>
      <c r="F578" s="98">
        <v>0</v>
      </c>
    </row>
    <row r="579" spans="1:6" x14ac:dyDescent="0.25">
      <c r="A579" s="36" t="s">
        <v>3337</v>
      </c>
      <c r="B579" s="36" t="s">
        <v>3158</v>
      </c>
      <c r="C579" s="36" t="s">
        <v>2531</v>
      </c>
      <c r="D579" s="36" t="str">
        <f>VLOOKUP(Tabel5[[#This Row],[DB25]],'3. DB25 Alle koder'!B:C,2,FALSE)</f>
        <v>Ambassaders eksterritoriale aktivitet</v>
      </c>
      <c r="E579" s="99">
        <v>0</v>
      </c>
      <c r="F579" s="98">
        <v>0</v>
      </c>
    </row>
    <row r="580" spans="1:6" x14ac:dyDescent="0.25">
      <c r="A580" s="36" t="s">
        <v>3337</v>
      </c>
      <c r="B580" s="36" t="s">
        <v>3158</v>
      </c>
      <c r="C580" s="36" t="s">
        <v>2533</v>
      </c>
      <c r="D580" s="36" t="str">
        <f>VLOOKUP(Tabel5[[#This Row],[DB25]],'3. DB25 Alle koder'!B:C,2,FALSE)</f>
        <v>Andre eksterritoriale organisationers og organers aktiviteter</v>
      </c>
      <c r="E580" s="99">
        <v>0</v>
      </c>
      <c r="F580" s="98">
        <v>0</v>
      </c>
    </row>
  </sheetData>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tabColor rgb="FFFF6699"/>
  </sheetPr>
  <dimension ref="A1:D168"/>
  <sheetViews>
    <sheetView workbookViewId="0">
      <pane ySplit="1" topLeftCell="A2" activePane="bottomLeft" state="frozen"/>
      <selection pane="bottomLeft"/>
    </sheetView>
  </sheetViews>
  <sheetFormatPr defaultColWidth="9.140625" defaultRowHeight="15" x14ac:dyDescent="0.25"/>
  <cols>
    <col min="1" max="1" width="22.140625" style="96" customWidth="1"/>
    <col min="2" max="2" width="75.85546875" style="96" customWidth="1"/>
    <col min="3" max="3" width="22.140625" style="96" customWidth="1"/>
    <col min="4" max="4" width="75.85546875" style="96" customWidth="1"/>
    <col min="5" max="16384" width="9.140625" style="53"/>
  </cols>
  <sheetData>
    <row r="1" spans="1:4" x14ac:dyDescent="0.25">
      <c r="A1" s="101" t="s">
        <v>3515</v>
      </c>
      <c r="B1" s="102" t="s">
        <v>3787</v>
      </c>
      <c r="C1" s="101" t="s">
        <v>3519</v>
      </c>
      <c r="D1" s="103" t="s">
        <v>3786</v>
      </c>
    </row>
    <row r="2" spans="1:4" x14ac:dyDescent="0.25">
      <c r="A2" s="55" t="s">
        <v>18</v>
      </c>
      <c r="B2" s="55" t="s">
        <v>17</v>
      </c>
      <c r="C2" t="s">
        <v>18</v>
      </c>
      <c r="D2" s="96" t="str">
        <f>VLOOKUP(Tabel1[[#This Row],[DB25]],'3. DB25 Alle koder'!B:C,2,FALSE)</f>
        <v>Dyrkning af grøntsager og meloner, rødder og rodknolde</v>
      </c>
    </row>
    <row r="3" spans="1:4" x14ac:dyDescent="0.25">
      <c r="A3" s="55" t="s">
        <v>68</v>
      </c>
      <c r="B3" s="55" t="s">
        <v>67</v>
      </c>
      <c r="C3" t="s">
        <v>68</v>
      </c>
      <c r="D3" s="96" t="str">
        <f>VLOOKUP(Tabel1[[#This Row],[DB25]],'3. DB25 Alle koder'!B:C,2,FALSE)</f>
        <v>Avl af malkekvæg</v>
      </c>
    </row>
    <row r="4" spans="1:4" x14ac:dyDescent="0.25">
      <c r="A4" s="55" t="s">
        <v>89</v>
      </c>
      <c r="B4" s="55" t="s">
        <v>88</v>
      </c>
      <c r="C4" t="s">
        <v>89</v>
      </c>
      <c r="D4" s="96" t="str">
        <f>VLOOKUP(Tabel1[[#This Row],[DB25]],'3. DB25 Alle koder'!B:C,2,FALSE)</f>
        <v>Fjerkræavl</v>
      </c>
    </row>
    <row r="5" spans="1:4" x14ac:dyDescent="0.25">
      <c r="A5" s="55" t="s">
        <v>3417</v>
      </c>
      <c r="B5" s="55" t="s">
        <v>2536</v>
      </c>
      <c r="C5" t="s">
        <v>92</v>
      </c>
      <c r="D5" s="96" t="str">
        <f>VLOOKUP(Tabel1[[#This Row],[DB25]],'3. DB25 Alle koder'!B:C,2,FALSE)</f>
        <v>Avl af andre dyr</v>
      </c>
    </row>
    <row r="6" spans="1:4" x14ac:dyDescent="0.25">
      <c r="A6" s="55" t="s">
        <v>104</v>
      </c>
      <c r="B6" s="55" t="s">
        <v>2542</v>
      </c>
      <c r="C6" t="s">
        <v>104</v>
      </c>
      <c r="D6" s="96" t="str">
        <f>VLOOKUP(Tabel1[[#This Row],[DB25]],'3. DB25 Alle koder'!B:C,2,FALSE)</f>
        <v>Forarbejdning af afgrøder efter høst af frø/sædekorn til udsæd</v>
      </c>
    </row>
    <row r="7" spans="1:4" x14ac:dyDescent="0.25">
      <c r="A7" s="55" t="s">
        <v>3418</v>
      </c>
      <c r="B7" s="55" t="s">
        <v>2544</v>
      </c>
      <c r="C7" t="s">
        <v>104</v>
      </c>
      <c r="D7" s="96" t="str">
        <f>VLOOKUP(Tabel1[[#This Row],[DB25]],'3. DB25 Alle koder'!B:C,2,FALSE)</f>
        <v>Forarbejdning af afgrøder efter høst af frø/sædekorn til udsæd</v>
      </c>
    </row>
    <row r="8" spans="1:4" x14ac:dyDescent="0.25">
      <c r="A8" s="55" t="s">
        <v>264</v>
      </c>
      <c r="B8" s="55" t="s">
        <v>263</v>
      </c>
      <c r="C8" t="s">
        <v>264</v>
      </c>
      <c r="D8" s="96" t="str">
        <f>VLOOKUP(Tabel1[[#This Row],[DB25]],'3. DB25 Alle koder'!B:C,2,FALSE)</f>
        <v>Fremstilling af mølleriprodukter</v>
      </c>
    </row>
    <row r="9" spans="1:4" x14ac:dyDescent="0.25">
      <c r="A9" s="55" t="s">
        <v>267</v>
      </c>
      <c r="B9" s="55" t="s">
        <v>266</v>
      </c>
      <c r="C9" t="s">
        <v>267</v>
      </c>
      <c r="D9" s="96" t="str">
        <f>VLOOKUP(Tabel1[[#This Row],[DB25]],'3. DB25 Alle koder'!B:C,2,FALSE)</f>
        <v>Fremstilling af stivelse og stivelsesprodukter</v>
      </c>
    </row>
    <row r="10" spans="1:4" x14ac:dyDescent="0.25">
      <c r="A10" s="55" t="s">
        <v>272</v>
      </c>
      <c r="B10" s="55" t="s">
        <v>2562</v>
      </c>
      <c r="C10" t="s">
        <v>272</v>
      </c>
      <c r="D10" s="96" t="str">
        <f>VLOOKUP(Tabel1[[#This Row],[DB25]],'3. DB25 Alle koder'!B:C,2,FALSE)</f>
        <v>Industriel fremstilling af brød og kager mv.</v>
      </c>
    </row>
    <row r="11" spans="1:4" x14ac:dyDescent="0.25">
      <c r="A11" s="55" t="s">
        <v>274</v>
      </c>
      <c r="B11" s="55" t="s">
        <v>275</v>
      </c>
      <c r="C11" t="s">
        <v>274</v>
      </c>
      <c r="D11" s="96" t="str">
        <f>VLOOKUP(Tabel1[[#This Row],[DB25]],'3. DB25 Alle koder'!B:C,2,FALSE)</f>
        <v>Fremstilling af friske bageriprodukter</v>
      </c>
    </row>
    <row r="12" spans="1:4" x14ac:dyDescent="0.25">
      <c r="A12" s="55" t="s">
        <v>278</v>
      </c>
      <c r="B12" s="55" t="s">
        <v>2563</v>
      </c>
      <c r="C12" t="s">
        <v>278</v>
      </c>
      <c r="D12" s="96" t="str">
        <f>VLOOKUP(Tabel1[[#This Row],[DB25]],'3. DB25 Alle koder'!B:C,2,FALSE)</f>
        <v>Fremstilling af tvebakker, kiks, konserverede kager, tærter mv.</v>
      </c>
    </row>
    <row r="13" spans="1:4" x14ac:dyDescent="0.25">
      <c r="A13" s="55" t="s">
        <v>281</v>
      </c>
      <c r="B13" s="55" t="s">
        <v>2564</v>
      </c>
      <c r="C13" t="s">
        <v>281</v>
      </c>
      <c r="D13" s="96" t="str">
        <f>VLOOKUP(Tabel1[[#This Row],[DB25]],'3. DB25 Alle koder'!B:C,2,FALSE)</f>
        <v>Fremstilling af dejprodukter</v>
      </c>
    </row>
    <row r="14" spans="1:4" x14ac:dyDescent="0.25">
      <c r="A14" s="55" t="s">
        <v>334</v>
      </c>
      <c r="B14" s="55" t="s">
        <v>2567</v>
      </c>
      <c r="C14" t="s">
        <v>334</v>
      </c>
      <c r="D14" s="96" t="str">
        <f>VLOOKUP(Tabel1[[#This Row],[DB25]],'3. DB25 Alle koder'!B:C,2,FALSE)</f>
        <v>Fremstilling af læskedrikke og vand på flaske</v>
      </c>
    </row>
    <row r="15" spans="1:4" x14ac:dyDescent="0.25">
      <c r="A15" s="55" t="s">
        <v>351</v>
      </c>
      <c r="B15" s="55" t="s">
        <v>349</v>
      </c>
      <c r="C15" t="s">
        <v>351</v>
      </c>
      <c r="D15" s="96" t="str">
        <f>VLOOKUP(Tabel1[[#This Row],[DB25]],'3. DB25 Alle koder'!B:C,2,FALSE)</f>
        <v>Efterbehandling af tekstiler</v>
      </c>
    </row>
    <row r="16" spans="1:4" x14ac:dyDescent="0.25">
      <c r="A16" s="55" t="s">
        <v>3419</v>
      </c>
      <c r="B16" s="55" t="s">
        <v>2570</v>
      </c>
      <c r="C16" t="s">
        <v>359</v>
      </c>
      <c r="D16" s="96" t="str">
        <f>VLOOKUP(Tabel1[[#This Row],[DB25]],'3. DB25 Alle koder'!B:C,2,FALSE)</f>
        <v>Fremstilling af tekstiler til husholdningsbrug og færdige boligtekstiler</v>
      </c>
    </row>
    <row r="17" spans="1:4" x14ac:dyDescent="0.25">
      <c r="A17" s="55" t="s">
        <v>370</v>
      </c>
      <c r="B17" s="55" t="s">
        <v>369</v>
      </c>
      <c r="C17" t="s">
        <v>370</v>
      </c>
      <c r="D17" s="96" t="str">
        <f>VLOOKUP(Tabel1[[#This Row],[DB25]],'3. DB25 Alle koder'!B:C,2,FALSE)</f>
        <v>Fremstilling af andre tekniske og industrielle tekstiler</v>
      </c>
    </row>
    <row r="18" spans="1:4" x14ac:dyDescent="0.25">
      <c r="A18" s="55" t="s">
        <v>3420</v>
      </c>
      <c r="B18" s="55" t="s">
        <v>2577</v>
      </c>
      <c r="C18" t="s">
        <v>391</v>
      </c>
      <c r="D18" s="96" t="str">
        <f>VLOOKUP(Tabel1[[#This Row],[DB25]],'3. DB25 Alle koder'!B:C,2,FALSE)</f>
        <v>Fremstilling af beklædningsartikler af læder og pelsskind</v>
      </c>
    </row>
    <row r="19" spans="1:4" x14ac:dyDescent="0.25">
      <c r="A19" s="55" t="s">
        <v>3421</v>
      </c>
      <c r="B19" s="55" t="s">
        <v>2583</v>
      </c>
      <c r="C19" t="s">
        <v>391</v>
      </c>
      <c r="D19" s="96" t="str">
        <f>VLOOKUP(Tabel1[[#This Row],[DB25]],'3. DB25 Alle koder'!B:C,2,FALSE)</f>
        <v>Fremstilling af beklædningsartikler af læder og pelsskind</v>
      </c>
    </row>
    <row r="20" spans="1:4" x14ac:dyDescent="0.25">
      <c r="A20" s="55" t="s">
        <v>3422</v>
      </c>
      <c r="B20" s="55" t="s">
        <v>2587</v>
      </c>
      <c r="C20" t="s">
        <v>377</v>
      </c>
      <c r="D20" s="96" t="str">
        <f>VLOOKUP(Tabel1[[#This Row],[DB25]],'3. DB25 Alle koder'!B:C,2,FALSE)</f>
        <v>Fremstilling af strikkede og hæklede beklædningsartikler</v>
      </c>
    </row>
    <row r="21" spans="1:4" x14ac:dyDescent="0.25">
      <c r="A21" s="55" t="s">
        <v>3423</v>
      </c>
      <c r="B21" s="55" t="s">
        <v>2589</v>
      </c>
      <c r="C21" t="s">
        <v>377</v>
      </c>
      <c r="D21" s="96" t="str">
        <f>VLOOKUP(Tabel1[[#This Row],[DB25]],'3. DB25 Alle koder'!B:C,2,FALSE)</f>
        <v>Fremstilling af strikkede og hæklede beklædningsartikler</v>
      </c>
    </row>
    <row r="22" spans="1:4" x14ac:dyDescent="0.25">
      <c r="A22" s="55" t="s">
        <v>406</v>
      </c>
      <c r="B22" s="55" t="s">
        <v>404</v>
      </c>
      <c r="C22" t="s">
        <v>406</v>
      </c>
      <c r="D22" s="96" t="str">
        <f>VLOOKUP(Tabel1[[#This Row],[DB25]],'3. DB25 Alle koder'!B:C,2,FALSE)</f>
        <v>Fremstilling af fodtøj</v>
      </c>
    </row>
    <row r="23" spans="1:4" x14ac:dyDescent="0.25">
      <c r="A23" s="55" t="s">
        <v>514</v>
      </c>
      <c r="B23" s="55" t="s">
        <v>513</v>
      </c>
      <c r="C23" t="s">
        <v>514</v>
      </c>
      <c r="D23" s="96" t="str">
        <f>VLOOKUP(Tabel1[[#This Row],[DB25]],'3. DB25 Alle koder'!B:C,2,FALSE)</f>
        <v>Fremstilling af plast i ubearbejdet form</v>
      </c>
    </row>
    <row r="24" spans="1:4" x14ac:dyDescent="0.25">
      <c r="A24" s="55" t="s">
        <v>537</v>
      </c>
      <c r="B24" s="55" t="s">
        <v>2605</v>
      </c>
      <c r="C24" t="s">
        <v>539</v>
      </c>
      <c r="D24" s="96" t="str">
        <f>VLOOKUP(Tabel1[[#This Row],[DB25]],'3. DB25 Alle koder'!B:C,2,FALSE)</f>
        <v>Fremstilling af andre kemiske produkter i.a.n.</v>
      </c>
    </row>
    <row r="25" spans="1:4" x14ac:dyDescent="0.25">
      <c r="A25" s="55" t="s">
        <v>3424</v>
      </c>
      <c r="B25" s="55" t="s">
        <v>2607</v>
      </c>
      <c r="C25" t="s">
        <v>539</v>
      </c>
      <c r="D25" s="96" t="str">
        <f>VLOOKUP(Tabel1[[#This Row],[DB25]],'3. DB25 Alle koder'!B:C,2,FALSE)</f>
        <v>Fremstilling af andre kemiske produkter i.a.n.</v>
      </c>
    </row>
    <row r="26" spans="1:4" x14ac:dyDescent="0.25">
      <c r="A26" s="55" t="s">
        <v>3425</v>
      </c>
      <c r="B26" s="55" t="s">
        <v>2609</v>
      </c>
      <c r="C26" t="s">
        <v>539</v>
      </c>
      <c r="D26" s="96" t="str">
        <f>VLOOKUP(Tabel1[[#This Row],[DB25]],'3. DB25 Alle koder'!B:C,2,FALSE)</f>
        <v>Fremstilling af andre kemiske produkter i.a.n.</v>
      </c>
    </row>
    <row r="27" spans="1:4" x14ac:dyDescent="0.25">
      <c r="A27" s="55" t="s">
        <v>3426</v>
      </c>
      <c r="B27" s="55" t="s">
        <v>2619</v>
      </c>
      <c r="C27" t="s">
        <v>655</v>
      </c>
      <c r="D27" s="96" t="str">
        <f>VLOOKUP(Tabel1[[#This Row],[DB25]],'3. DB25 Alle koder'!B:C,2,FALSE)</f>
        <v>Fremstilling af andre produkter af beton, cement og gips</v>
      </c>
    </row>
    <row r="28" spans="1:4" x14ac:dyDescent="0.25">
      <c r="A28" s="55" t="s">
        <v>667</v>
      </c>
      <c r="B28" s="55" t="s">
        <v>668</v>
      </c>
      <c r="C28" t="s">
        <v>667</v>
      </c>
      <c r="D28" s="96" t="str">
        <f>VLOOKUP(Tabel1[[#This Row],[DB25]],'3. DB25 Alle koder'!B:C,2,FALSE)</f>
        <v>Fremstilling af andre ikke-metalholdige mineralske produkter, bortset fra asfalt og tagpap</v>
      </c>
    </row>
    <row r="29" spans="1:4" x14ac:dyDescent="0.25">
      <c r="A29" s="55" t="s">
        <v>724</v>
      </c>
      <c r="B29" s="55" t="s">
        <v>723</v>
      </c>
      <c r="C29" t="s">
        <v>724</v>
      </c>
      <c r="D29" s="96" t="str">
        <f>VLOOKUP(Tabel1[[#This Row],[DB25]],'3. DB25 Alle koder'!B:C,2,FALSE)</f>
        <v>Støbning af andre ikke-jernholdige metalprodukter</v>
      </c>
    </row>
    <row r="30" spans="1:4" x14ac:dyDescent="0.25">
      <c r="A30" s="55" t="s">
        <v>744</v>
      </c>
      <c r="B30" s="55" t="s">
        <v>2626</v>
      </c>
      <c r="C30" t="s">
        <v>737</v>
      </c>
      <c r="D30" s="96" t="str">
        <f>VLOOKUP(Tabel1[[#This Row],[DB25]],'3. DB25 Alle koder'!B:C,2,FALSE)</f>
        <v>Fremstilling af radiatorer, damp- og fyringskedler til centralvarmeanlæg</v>
      </c>
    </row>
    <row r="31" spans="1:4" x14ac:dyDescent="0.25">
      <c r="A31" s="55" t="s">
        <v>767</v>
      </c>
      <c r="B31" s="55" t="s">
        <v>2630</v>
      </c>
      <c r="C31" t="s">
        <v>759</v>
      </c>
      <c r="D31" s="96" t="str">
        <f>VLOOKUP(Tabel1[[#This Row],[DB25]],'3. DB25 Alle koder'!B:C,2,FALSE)</f>
        <v>Maskinforarbejdning af metal</v>
      </c>
    </row>
    <row r="32" spans="1:4" x14ac:dyDescent="0.25">
      <c r="A32" s="55" t="s">
        <v>807</v>
      </c>
      <c r="B32" s="55" t="s">
        <v>805</v>
      </c>
      <c r="C32" t="s">
        <v>807</v>
      </c>
      <c r="D32" s="96" t="str">
        <f>VLOOKUP(Tabel1[[#This Row],[DB25]],'3. DB25 Alle koder'!B:C,2,FALSE)</f>
        <v>Fremstilling af elektronik til husholdninger</v>
      </c>
    </row>
    <row r="33" spans="1:4" x14ac:dyDescent="0.25">
      <c r="A33" s="55" t="s">
        <v>810</v>
      </c>
      <c r="B33" s="55" t="s">
        <v>2638</v>
      </c>
      <c r="C33" t="s">
        <v>810</v>
      </c>
      <c r="D33" s="96" t="str">
        <f>VLOOKUP(Tabel1[[#This Row],[DB25]],'3. DB25 Alle koder'!B:C,2,FALSE)</f>
        <v>Fremstilling af instrumenter og udstyr til måling, afprøvning og navigation</v>
      </c>
    </row>
    <row r="34" spans="1:4" x14ac:dyDescent="0.25">
      <c r="A34" s="55" t="s">
        <v>819</v>
      </c>
      <c r="B34" s="55" t="s">
        <v>820</v>
      </c>
      <c r="C34" t="s">
        <v>819</v>
      </c>
      <c r="D34" s="96" t="str">
        <f>VLOOKUP(Tabel1[[#This Row],[DB25]],'3. DB25 Alle koder'!B:C,2,FALSE)</f>
        <v>Fremstilling af bestrålingsudstyr og elektromedicinsk og elektroterapeutisk udstyr</v>
      </c>
    </row>
    <row r="35" spans="1:4" x14ac:dyDescent="0.25">
      <c r="A35" s="55" t="s">
        <v>824</v>
      </c>
      <c r="B35" s="55" t="s">
        <v>2639</v>
      </c>
      <c r="C35" t="s">
        <v>824</v>
      </c>
      <c r="D35" s="96" t="str">
        <f>VLOOKUP(Tabel1[[#This Row],[DB25]],'3. DB25 Alle koder'!B:C,2,FALSE)</f>
        <v>Fremstilling af optiske instrumenter, magnetiske og optiske medier og fotografisk udstyr</v>
      </c>
    </row>
    <row r="36" spans="1:4" x14ac:dyDescent="0.25">
      <c r="A36" s="55" t="s">
        <v>3427</v>
      </c>
      <c r="B36" s="55" t="s">
        <v>2641</v>
      </c>
      <c r="C36" t="s">
        <v>824</v>
      </c>
      <c r="D36" s="96" t="str">
        <f>VLOOKUP(Tabel1[[#This Row],[DB25]],'3. DB25 Alle koder'!B:C,2,FALSE)</f>
        <v>Fremstilling af optiske instrumenter, magnetiske og optiske medier og fotografisk udstyr</v>
      </c>
    </row>
    <row r="37" spans="1:4" x14ac:dyDescent="0.25">
      <c r="A37" s="55" t="s">
        <v>904</v>
      </c>
      <c r="B37" s="55" t="s">
        <v>902</v>
      </c>
      <c r="C37" t="s">
        <v>904</v>
      </c>
      <c r="D37" s="96" t="str">
        <f>VLOOKUP(Tabel1[[#This Row],[DB25]],'3. DB25 Alle koder'!B:C,2,FALSE)</f>
        <v>Fremstilling af landbrugs- og skovbrugsmaskiner</v>
      </c>
    </row>
    <row r="38" spans="1:4" x14ac:dyDescent="0.25">
      <c r="A38" s="55" t="s">
        <v>909</v>
      </c>
      <c r="B38" s="55" t="s">
        <v>2655</v>
      </c>
      <c r="C38" t="s">
        <v>909</v>
      </c>
      <c r="D38" s="96" t="str">
        <f>VLOOKUP(Tabel1[[#This Row],[DB25]],'3. DB25 Alle koder'!B:C,2,FALSE)</f>
        <v>Fremstilling af metalforarbejdende maskiner og maskinværktøj til bearbejdning af metal</v>
      </c>
    </row>
    <row r="39" spans="1:4" x14ac:dyDescent="0.25">
      <c r="A39" s="55" t="s">
        <v>923</v>
      </c>
      <c r="B39" s="55" t="s">
        <v>922</v>
      </c>
      <c r="C39" t="s">
        <v>923</v>
      </c>
      <c r="D39" s="96" t="str">
        <f>VLOOKUP(Tabel1[[#This Row],[DB25]],'3. DB25 Alle koder'!B:C,2,FALSE)</f>
        <v>Fremstilling af maskiner til føde-, drikke- og tobaksvareindustrien</v>
      </c>
    </row>
    <row r="40" spans="1:4" x14ac:dyDescent="0.25">
      <c r="A40" s="55" t="s">
        <v>939</v>
      </c>
      <c r="B40" s="55" t="s">
        <v>937</v>
      </c>
      <c r="C40" t="s">
        <v>939</v>
      </c>
      <c r="D40" s="96" t="str">
        <f>VLOOKUP(Tabel1[[#This Row],[DB25]],'3. DB25 Alle koder'!B:C,2,FALSE)</f>
        <v>Fremstilling af motorkøretøjer</v>
      </c>
    </row>
    <row r="41" spans="1:4" x14ac:dyDescent="0.25">
      <c r="A41" s="55" t="s">
        <v>948</v>
      </c>
      <c r="B41" s="55" t="s">
        <v>947</v>
      </c>
      <c r="C41" t="s">
        <v>948</v>
      </c>
      <c r="D41" s="96" t="str">
        <f>VLOOKUP(Tabel1[[#This Row],[DB25]],'3. DB25 Alle koder'!B:C,2,FALSE)</f>
        <v>Fremstilling af elektrisk og elektronisk udstyr til motorkøretøjer</v>
      </c>
    </row>
    <row r="42" spans="1:4" x14ac:dyDescent="0.25">
      <c r="A42" s="55" t="s">
        <v>951</v>
      </c>
      <c r="B42" s="55" t="s">
        <v>950</v>
      </c>
      <c r="C42" t="s">
        <v>951</v>
      </c>
      <c r="D42" s="96" t="str">
        <f>VLOOKUP(Tabel1[[#This Row],[DB25]],'3. DB25 Alle koder'!B:C,2,FALSE)</f>
        <v>Fremstilling af andre dele og tilbehør til motorkøretøjer</v>
      </c>
    </row>
    <row r="43" spans="1:4" x14ac:dyDescent="0.25">
      <c r="A43" s="55" t="s">
        <v>986</v>
      </c>
      <c r="B43" s="55" t="s">
        <v>2668</v>
      </c>
      <c r="C43" t="s">
        <v>986</v>
      </c>
      <c r="D43" s="96" t="str">
        <f>VLOOKUP(Tabel1[[#This Row],[DB25]],'3. DB25 Alle koder'!B:C,2,FALSE)</f>
        <v>Fremstilling af cykler og kørestole</v>
      </c>
    </row>
    <row r="44" spans="1:4" x14ac:dyDescent="0.25">
      <c r="A44" s="55" t="s">
        <v>3428</v>
      </c>
      <c r="B44" s="55" t="s">
        <v>2671</v>
      </c>
      <c r="C44" t="s">
        <v>992</v>
      </c>
      <c r="D44" s="96" t="str">
        <f>VLOOKUP(Tabel1[[#This Row],[DB25]],'3. DB25 Alle koder'!B:C,2,FALSE)</f>
        <v>Fremstilling af møbler</v>
      </c>
    </row>
    <row r="45" spans="1:4" x14ac:dyDescent="0.25">
      <c r="A45" s="55" t="s">
        <v>3429</v>
      </c>
      <c r="B45" s="55" t="s">
        <v>2673</v>
      </c>
      <c r="C45" t="s">
        <v>992</v>
      </c>
      <c r="D45" s="96" t="str">
        <f>VLOOKUP(Tabel1[[#This Row],[DB25]],'3. DB25 Alle koder'!B:C,2,FALSE)</f>
        <v>Fremstilling af møbler</v>
      </c>
    </row>
    <row r="46" spans="1:4" x14ac:dyDescent="0.25">
      <c r="A46" s="55" t="s">
        <v>3430</v>
      </c>
      <c r="B46" s="55" t="s">
        <v>2675</v>
      </c>
      <c r="C46" t="s">
        <v>992</v>
      </c>
      <c r="D46" s="96" t="str">
        <f>VLOOKUP(Tabel1[[#This Row],[DB25]],'3. DB25 Alle koder'!B:C,2,FALSE)</f>
        <v>Fremstilling af møbler</v>
      </c>
    </row>
    <row r="47" spans="1:4" x14ac:dyDescent="0.25">
      <c r="A47" s="55" t="s">
        <v>3431</v>
      </c>
      <c r="B47" s="55" t="s">
        <v>2677</v>
      </c>
      <c r="C47" t="s">
        <v>992</v>
      </c>
      <c r="D47" s="96" t="str">
        <f>VLOOKUP(Tabel1[[#This Row],[DB25]],'3. DB25 Alle koder'!B:C,2,FALSE)</f>
        <v>Fremstilling af møbler</v>
      </c>
    </row>
    <row r="48" spans="1:4" x14ac:dyDescent="0.25">
      <c r="A48" s="55" t="s">
        <v>1050</v>
      </c>
      <c r="B48" s="55" t="s">
        <v>2690</v>
      </c>
      <c r="C48" t="s">
        <v>1050</v>
      </c>
      <c r="D48" s="96" t="str">
        <f>VLOOKUP(Tabel1[[#This Row],[DB25]],'3. DB25 Alle koder'!B:C,2,FALSE)</f>
        <v>Reparation og vedligeholdelse af andre civile transportmidler</v>
      </c>
    </row>
    <row r="49" spans="1:4" x14ac:dyDescent="0.25">
      <c r="A49" s="71" t="s">
        <v>3432</v>
      </c>
      <c r="B49" s="71" t="s">
        <v>2699</v>
      </c>
      <c r="C49" t="s">
        <v>1132</v>
      </c>
      <c r="D49" s="96" t="str">
        <f>VLOOKUP(Tabel1[[#This Row],[DB25]],'3. DB25 Alle koder'!B:C,2,FALSE)</f>
        <v>Energiudnyttelse af affald</v>
      </c>
    </row>
    <row r="50" spans="1:4" x14ac:dyDescent="0.25">
      <c r="A50" s="55" t="s">
        <v>1140</v>
      </c>
      <c r="B50" s="55" t="s">
        <v>2702</v>
      </c>
      <c r="C50" t="s">
        <v>1129</v>
      </c>
      <c r="D50" s="96" t="str">
        <f>VLOOKUP(Tabel1[[#This Row],[DB25]],'3. DB25 Alle koder'!B:C,2,FALSE)</f>
        <v>Genindvinding af materialer</v>
      </c>
    </row>
    <row r="51" spans="1:4" x14ac:dyDescent="0.25">
      <c r="A51" s="55" t="s">
        <v>3287</v>
      </c>
      <c r="B51" s="55" t="s">
        <v>1921</v>
      </c>
      <c r="C51" t="s">
        <v>1922</v>
      </c>
      <c r="D51" s="96" t="str">
        <f>VLOOKUP(Tabel1[[#This Row],[DB25]],'3. DB25 Alle koder'!B:C,2,FALSE)</f>
        <v>Gennemførelse af byggeprojekter</v>
      </c>
    </row>
    <row r="52" spans="1:4" x14ac:dyDescent="0.25">
      <c r="A52" s="55" t="s">
        <v>1175</v>
      </c>
      <c r="B52" s="55" t="s">
        <v>2709</v>
      </c>
      <c r="C52" t="s">
        <v>1175</v>
      </c>
      <c r="D52" s="96" t="str">
        <f>VLOOKUP(Tabel1[[#This Row],[DB25]],'3. DB25 Alle koder'!B:C,2,FALSE)</f>
        <v>Anlæg af ledningsnet til elektricitet og telekommunikation</v>
      </c>
    </row>
    <row r="53" spans="1:4" x14ac:dyDescent="0.25">
      <c r="A53" s="55" t="s">
        <v>1211</v>
      </c>
      <c r="B53" s="55" t="s">
        <v>1210</v>
      </c>
      <c r="C53" t="s">
        <v>1211</v>
      </c>
      <c r="D53" s="96" t="str">
        <f>VLOOKUP(Tabel1[[#This Row],[DB25]],'3. DB25 Alle koder'!B:C,2,FALSE)</f>
        <v>Stukkatøraktiviteter</v>
      </c>
    </row>
    <row r="54" spans="1:4" x14ac:dyDescent="0.25">
      <c r="A54" s="55" t="s">
        <v>1214</v>
      </c>
      <c r="B54" s="55" t="s">
        <v>1213</v>
      </c>
      <c r="C54" t="s">
        <v>1214</v>
      </c>
      <c r="D54" s="96" t="str">
        <f>VLOOKUP(Tabel1[[#This Row],[DB25]],'3. DB25 Alle koder'!B:C,2,FALSE)</f>
        <v>Tømrer- og bygningssnedkeraktiviteter</v>
      </c>
    </row>
    <row r="55" spans="1:4" x14ac:dyDescent="0.25">
      <c r="A55" s="55" t="s">
        <v>1217</v>
      </c>
      <c r="B55" s="55" t="s">
        <v>1216</v>
      </c>
      <c r="C55" t="s">
        <v>1217</v>
      </c>
      <c r="D55" s="96" t="str">
        <f>VLOOKUP(Tabel1[[#This Row],[DB25]],'3. DB25 Alle koder'!B:C,2,FALSE)</f>
        <v>Udførelse af gulvbelægninger og vægbeklædning</v>
      </c>
    </row>
    <row r="56" spans="1:4" x14ac:dyDescent="0.25">
      <c r="A56" s="55" t="s">
        <v>1220</v>
      </c>
      <c r="B56" s="55" t="s">
        <v>2715</v>
      </c>
      <c r="C56" t="s">
        <v>1220</v>
      </c>
      <c r="D56" s="114" t="str">
        <f>VLOOKUP(Tabel1[[#This Row],[DB25]],'3. DB25 Alle koder'!B:C,2,FALSE)</f>
        <v>Maleraktiviteter</v>
      </c>
    </row>
    <row r="57" spans="1:4" x14ac:dyDescent="0.25">
      <c r="A57" s="55" t="s">
        <v>1221</v>
      </c>
      <c r="B57" s="55" t="s">
        <v>1222</v>
      </c>
      <c r="C57" t="s">
        <v>1221</v>
      </c>
      <c r="D57" s="114" t="str">
        <f>VLOOKUP(Tabel1[[#This Row],[DB25]],'3. DB25 Alle koder'!B:C,2,FALSE)</f>
        <v>Glarmesteraktiviteter</v>
      </c>
    </row>
    <row r="58" spans="1:4" x14ac:dyDescent="0.25">
      <c r="A58" s="96" t="s">
        <v>1241</v>
      </c>
      <c r="B58" s="96" t="s">
        <v>1228</v>
      </c>
      <c r="C58" t="s">
        <v>1229</v>
      </c>
      <c r="D58" s="114" t="str">
        <f>VLOOKUP(Tabel1[[#This Row],[DB25]],'3. DB25 Alle koder'!B:C,2,FALSE)</f>
        <v>Tagdækningsaktiviteter</v>
      </c>
    </row>
    <row r="59" spans="1:4" x14ac:dyDescent="0.25">
      <c r="A59" s="96" t="s">
        <v>3433</v>
      </c>
      <c r="B59" s="96" t="s">
        <v>2719</v>
      </c>
      <c r="C59" t="s">
        <v>1241</v>
      </c>
      <c r="D59" s="114" t="str">
        <f>VLOOKUP(Tabel1[[#This Row],[DB25]],'3. DB25 Alle koder'!B:C,2,FALSE)</f>
        <v>Murerarbejde</v>
      </c>
    </row>
    <row r="60" spans="1:4" x14ac:dyDescent="0.25">
      <c r="A60" s="96" t="s">
        <v>3435</v>
      </c>
      <c r="B60" s="96" t="s">
        <v>2735</v>
      </c>
      <c r="C60" t="s">
        <v>2474</v>
      </c>
      <c r="D60" s="114" t="str">
        <f>VLOOKUP(Tabel1[[#This Row],[DB25]],'3. DB25 Alle koder'!B:C,2,FALSE)</f>
        <v>Reparation og lakering af karosseri samt undervognsbehandling</v>
      </c>
    </row>
    <row r="61" spans="1:4" x14ac:dyDescent="0.25">
      <c r="A61" s="96" t="s">
        <v>3436</v>
      </c>
      <c r="B61" s="96" t="s">
        <v>2736</v>
      </c>
      <c r="C61" t="s">
        <v>2474</v>
      </c>
      <c r="D61" s="114" t="str">
        <f>VLOOKUP(Tabel1[[#This Row],[DB25]],'3. DB25 Alle koder'!B:C,2,FALSE)</f>
        <v>Reparation og lakering af karosseri samt undervognsbehandling</v>
      </c>
    </row>
    <row r="62" spans="1:4" x14ac:dyDescent="0.25">
      <c r="A62" s="96" t="s">
        <v>1250</v>
      </c>
      <c r="B62" s="96" t="s">
        <v>2746</v>
      </c>
      <c r="C62" t="s">
        <v>1250</v>
      </c>
      <c r="D62" s="114" t="str">
        <f>VLOOKUP(Tabel1[[#This Row],[DB25]],'3. DB25 Alle koder'!B:C,2,FALSE)</f>
        <v>Agenturhandel med landbrugsråvarer, levende dyr, tekstilråvarer og halvfabrikata</v>
      </c>
    </row>
    <row r="63" spans="1:4" x14ac:dyDescent="0.25">
      <c r="A63" s="96" t="s">
        <v>1253</v>
      </c>
      <c r="B63" s="96" t="s">
        <v>1252</v>
      </c>
      <c r="C63" t="s">
        <v>1253</v>
      </c>
      <c r="D63" s="114" t="str">
        <f>VLOOKUP(Tabel1[[#This Row],[DB25]],'3. DB25 Alle koder'!B:C,2,FALSE)</f>
        <v>Agenturhandel med brændstoffer, malme, metaller og kemiske produkter til industrien</v>
      </c>
    </row>
    <row r="64" spans="1:4" x14ac:dyDescent="0.25">
      <c r="A64" s="96" t="s">
        <v>1256</v>
      </c>
      <c r="B64" s="96" t="s">
        <v>1255</v>
      </c>
      <c r="C64" t="s">
        <v>1256</v>
      </c>
      <c r="D64" s="114" t="str">
        <f>VLOOKUP(Tabel1[[#This Row],[DB25]],'3. DB25 Alle koder'!B:C,2,FALSE)</f>
        <v>Agenturhandel med tømmer og andre byggematerialer</v>
      </c>
    </row>
    <row r="65" spans="1:4" x14ac:dyDescent="0.25">
      <c r="A65" s="96" t="s">
        <v>1259</v>
      </c>
      <c r="B65" s="96" t="s">
        <v>1258</v>
      </c>
      <c r="C65" t="s">
        <v>1259</v>
      </c>
      <c r="D65" s="114" t="str">
        <f>VLOOKUP(Tabel1[[#This Row],[DB25]],'3. DB25 Alle koder'!B:C,2,FALSE)</f>
        <v>Agenturhandel med maskiner, teknisk udstyr, skibe og flyvemaskiner</v>
      </c>
    </row>
    <row r="66" spans="1:4" x14ac:dyDescent="0.25">
      <c r="A66" s="96" t="s">
        <v>1262</v>
      </c>
      <c r="B66" s="96" t="s">
        <v>1261</v>
      </c>
      <c r="C66" t="s">
        <v>1262</v>
      </c>
      <c r="D66" s="114" t="str">
        <f>VLOOKUP(Tabel1[[#This Row],[DB25]],'3. DB25 Alle koder'!B:C,2,FALSE)</f>
        <v>Agenturhandel med møbler, husholdningsartikler og isenkram</v>
      </c>
    </row>
    <row r="67" spans="1:4" x14ac:dyDescent="0.25">
      <c r="A67" s="96" t="s">
        <v>1265</v>
      </c>
      <c r="B67" s="96" t="s">
        <v>1264</v>
      </c>
      <c r="C67" t="s">
        <v>1265</v>
      </c>
      <c r="D67" s="114" t="str">
        <f>VLOOKUP(Tabel1[[#This Row],[DB25]],'3. DB25 Alle koder'!B:C,2,FALSE)</f>
        <v>Agenturhandel med tekstiler, beklædning, pelsværk, fodtøj og lædervarer</v>
      </c>
    </row>
    <row r="68" spans="1:4" x14ac:dyDescent="0.25">
      <c r="A68" s="96" t="s">
        <v>1268</v>
      </c>
      <c r="B68" s="96" t="s">
        <v>1269</v>
      </c>
      <c r="C68" t="s">
        <v>1268</v>
      </c>
      <c r="D68" s="114" t="str">
        <f>VLOOKUP(Tabel1[[#This Row],[DB25]],'3. DB25 Alle koder'!B:C,2,FALSE)</f>
        <v>Fiskeauktioner</v>
      </c>
    </row>
    <row r="69" spans="1:4" x14ac:dyDescent="0.25">
      <c r="A69" s="96" t="s">
        <v>1270</v>
      </c>
      <c r="B69" s="96" t="s">
        <v>1271</v>
      </c>
      <c r="C69" t="s">
        <v>1270</v>
      </c>
      <c r="D69" s="114" t="str">
        <f>VLOOKUP(Tabel1[[#This Row],[DB25]],'3. DB25 Alle koder'!B:C,2,FALSE)</f>
        <v>Anden agenturhandel med føde-, drikke- og tobaksvarer</v>
      </c>
    </row>
    <row r="70" spans="1:4" x14ac:dyDescent="0.25">
      <c r="A70" s="96" t="s">
        <v>3438</v>
      </c>
      <c r="B70" s="96" t="s">
        <v>1276</v>
      </c>
      <c r="C70" t="s">
        <v>1275</v>
      </c>
      <c r="D70" s="114" t="str">
        <f>VLOOKUP(Tabel1[[#This Row],[DB25]],'3. DB25 Alle koder'!B:C,2,FALSE)</f>
        <v>Agenturhandel med specialiseret varesortiment, bortset fra køretøjer</v>
      </c>
    </row>
    <row r="71" spans="1:4" x14ac:dyDescent="0.25">
      <c r="A71" s="96" t="s">
        <v>1279</v>
      </c>
      <c r="B71" s="96" t="s">
        <v>2747</v>
      </c>
      <c r="C71" t="s">
        <v>1279</v>
      </c>
      <c r="D71" s="114" t="str">
        <f>VLOOKUP(Tabel1[[#This Row],[DB25]],'3. DB25 Alle koder'!B:C,2,FALSE)</f>
        <v>Agenturhandel med ikke-specialiseret varesortiment</v>
      </c>
    </row>
    <row r="72" spans="1:4" x14ac:dyDescent="0.25">
      <c r="A72" s="96" t="s">
        <v>1342</v>
      </c>
      <c r="B72" s="96" t="s">
        <v>2750</v>
      </c>
      <c r="C72" t="s">
        <v>1342</v>
      </c>
      <c r="D72" s="114" t="str">
        <f>VLOOKUP(Tabel1[[#This Row],[DB25]],'3. DB25 Alle koder'!B:C,2,FALSE)</f>
        <v>Engroshandel med hvidevarer og elektriske husholdningsartikler</v>
      </c>
    </row>
    <row r="73" spans="1:4" x14ac:dyDescent="0.25">
      <c r="A73" s="96" t="s">
        <v>1344</v>
      </c>
      <c r="B73" s="96" t="s">
        <v>2751</v>
      </c>
      <c r="C73" t="s">
        <v>1344</v>
      </c>
      <c r="D73" s="114" t="str">
        <f>VLOOKUP(Tabel1[[#This Row],[DB25]],'3. DB25 Alle koder'!B:C,2,FALSE)</f>
        <v>Engroshandel med radio og tv, fotografiske og optiske artikler</v>
      </c>
    </row>
    <row r="74" spans="1:4" x14ac:dyDescent="0.25">
      <c r="A74" s="96" t="s">
        <v>3439</v>
      </c>
      <c r="B74" s="96" t="s">
        <v>2753</v>
      </c>
      <c r="C74" t="s">
        <v>1344</v>
      </c>
      <c r="D74" s="114" t="str">
        <f>VLOOKUP(Tabel1[[#This Row],[DB25]],'3. DB25 Alle koder'!B:C,2,FALSE)</f>
        <v>Engroshandel med radio og tv, fotografiske og optiske artikler</v>
      </c>
    </row>
    <row r="75" spans="1:4" x14ac:dyDescent="0.25">
      <c r="A75" s="96" t="s">
        <v>1362</v>
      </c>
      <c r="B75" s="96" t="s">
        <v>2755</v>
      </c>
      <c r="C75" t="s">
        <v>1362</v>
      </c>
      <c r="D75" s="114" t="str">
        <f>VLOOKUP(Tabel1[[#This Row],[DB25]],'3. DB25 Alle koder'!B:C,2,FALSE)</f>
        <v>Engroshandel med møbler til bolig-, kontor- og butiksbrug, tæpper og belysningsartikler</v>
      </c>
    </row>
    <row r="76" spans="1:4" x14ac:dyDescent="0.25">
      <c r="A76" s="96" t="s">
        <v>1374</v>
      </c>
      <c r="B76" s="96" t="s">
        <v>1367</v>
      </c>
      <c r="C76" t="s">
        <v>1374</v>
      </c>
      <c r="D76" s="114" t="str">
        <f>VLOOKUP(Tabel1[[#This Row],[DB25]],'3. DB25 Alle koder'!B:C,2,FALSE)</f>
        <v>Engroshandel med andre husholdningsartikler i.a.n.</v>
      </c>
    </row>
    <row r="77" spans="1:4" x14ac:dyDescent="0.25">
      <c r="A77" s="96" t="s">
        <v>3440</v>
      </c>
      <c r="B77" s="96" t="s">
        <v>2758</v>
      </c>
      <c r="C77" t="s">
        <v>1378</v>
      </c>
      <c r="D77" s="114" t="str">
        <f>VLOOKUP(Tabel1[[#This Row],[DB25]],'3. DB25 Alle koder'!B:C,2,FALSE)</f>
        <v>Engroshandel med informations- og kommunikationsudstyr</v>
      </c>
    </row>
    <row r="78" spans="1:4" x14ac:dyDescent="0.25">
      <c r="A78" s="96" t="s">
        <v>3441</v>
      </c>
      <c r="B78" s="96" t="s">
        <v>2761</v>
      </c>
      <c r="C78" t="s">
        <v>1378</v>
      </c>
      <c r="D78" s="114" t="str">
        <f>VLOOKUP(Tabel1[[#This Row],[DB25]],'3. DB25 Alle koder'!B:C,2,FALSE)</f>
        <v>Engroshandel med informations- og kommunikationsudstyr</v>
      </c>
    </row>
    <row r="79" spans="1:4" x14ac:dyDescent="0.25">
      <c r="A79" s="96" t="s">
        <v>3442</v>
      </c>
      <c r="B79" s="96" t="s">
        <v>2762</v>
      </c>
      <c r="C79" t="s">
        <v>1378</v>
      </c>
      <c r="D79" s="114" t="str">
        <f>VLOOKUP(Tabel1[[#This Row],[DB25]],'3. DB25 Alle koder'!B:C,2,FALSE)</f>
        <v>Engroshandel med informations- og kommunikationsudstyr</v>
      </c>
    </row>
    <row r="80" spans="1:4" x14ac:dyDescent="0.25">
      <c r="A80" s="96" t="s">
        <v>1392</v>
      </c>
      <c r="B80" s="96" t="s">
        <v>2763</v>
      </c>
      <c r="C80" t="s">
        <v>1392</v>
      </c>
      <c r="D80" s="114" t="str">
        <f>VLOOKUP(Tabel1[[#This Row],[DB25]],'3. DB25 Alle koder'!B:C,2,FALSE)</f>
        <v>Engroshandel med andre maskiner og andet udstyr</v>
      </c>
    </row>
    <row r="81" spans="1:4" x14ac:dyDescent="0.25">
      <c r="A81" s="96" t="s">
        <v>3443</v>
      </c>
      <c r="B81" s="96" t="s">
        <v>2765</v>
      </c>
      <c r="C81" t="s">
        <v>1362</v>
      </c>
      <c r="D81" s="114" t="str">
        <f>VLOOKUP(Tabel1[[#This Row],[DB25]],'3. DB25 Alle koder'!B:C,2,FALSE)</f>
        <v>Engroshandel med møbler til bolig-, kontor- og butiksbrug, tæpper og belysningsartikler</v>
      </c>
    </row>
    <row r="82" spans="1:4" x14ac:dyDescent="0.25">
      <c r="A82" s="96" t="s">
        <v>3444</v>
      </c>
      <c r="B82" s="96" t="s">
        <v>2767</v>
      </c>
      <c r="C82" t="s">
        <v>1378</v>
      </c>
      <c r="D82" s="114" t="str">
        <f>VLOOKUP(Tabel1[[#This Row],[DB25]],'3. DB25 Alle koder'!B:C,2,FALSE)</f>
        <v>Engroshandel med informations- og kommunikationsudstyr</v>
      </c>
    </row>
    <row r="83" spans="1:4" x14ac:dyDescent="0.25">
      <c r="A83" s="96" t="s">
        <v>3445</v>
      </c>
      <c r="B83" s="96" t="s">
        <v>1391</v>
      </c>
      <c r="C83" t="s">
        <v>1392</v>
      </c>
      <c r="D83" s="114" t="str">
        <f>VLOOKUP(Tabel1[[#This Row],[DB25]],'3. DB25 Alle koder'!B:C,2,FALSE)</f>
        <v>Engroshandel med andre maskiner og andet udstyr</v>
      </c>
    </row>
    <row r="84" spans="1:4" x14ac:dyDescent="0.25">
      <c r="A84" s="96" t="s">
        <v>3446</v>
      </c>
      <c r="B84" s="96" t="s">
        <v>2769</v>
      </c>
      <c r="C84" t="s">
        <v>1414</v>
      </c>
      <c r="D84" s="114" t="str">
        <f>VLOOKUP(Tabel1[[#This Row],[DB25]],'3. DB25 Alle koder'!B:C,2,FALSE)</f>
        <v>Engroshandel med træ og byggematerialer samt sanitetsartikler</v>
      </c>
    </row>
    <row r="85" spans="1:4" x14ac:dyDescent="0.25">
      <c r="A85" s="96" t="s">
        <v>3447</v>
      </c>
      <c r="B85" s="96" t="s">
        <v>2770</v>
      </c>
      <c r="C85" t="s">
        <v>1414</v>
      </c>
      <c r="D85" s="114" t="str">
        <f>VLOOKUP(Tabel1[[#This Row],[DB25]],'3. DB25 Alle koder'!B:C,2,FALSE)</f>
        <v>Engroshandel med træ og byggematerialer samt sanitetsartikler</v>
      </c>
    </row>
    <row r="86" spans="1:4" x14ac:dyDescent="0.25">
      <c r="A86" s="96" t="s">
        <v>3247</v>
      </c>
      <c r="B86" s="96" t="s">
        <v>2782</v>
      </c>
      <c r="C86" t="s">
        <v>1446</v>
      </c>
      <c r="D86" s="114" t="str">
        <f>VLOOKUP(Tabel1[[#This Row],[DB25]],'3. DB25 Alle koder'!B:C,2,FALSE)</f>
        <v>Anden ikke-specialiseret detailhandel</v>
      </c>
    </row>
    <row r="87" spans="1:4" x14ac:dyDescent="0.25">
      <c r="A87" s="96" t="s">
        <v>1451</v>
      </c>
      <c r="B87" s="96" t="s">
        <v>2784</v>
      </c>
      <c r="C87" t="s">
        <v>1451</v>
      </c>
      <c r="D87" s="114" t="str">
        <f>VLOOKUP(Tabel1[[#This Row],[DB25]],'3. DB25 Alle koder'!B:C,2,FALSE)</f>
        <v>Detailhandel med frugt og grøntsager</v>
      </c>
    </row>
    <row r="88" spans="1:4" x14ac:dyDescent="0.25">
      <c r="A88" s="96" t="s">
        <v>1454</v>
      </c>
      <c r="B88" s="96" t="s">
        <v>2785</v>
      </c>
      <c r="C88" t="s">
        <v>1454</v>
      </c>
      <c r="D88" s="114" t="str">
        <f>VLOOKUP(Tabel1[[#This Row],[DB25]],'3. DB25 Alle koder'!B:C,2,FALSE)</f>
        <v>Detailhandel med kød og kødprodukter</v>
      </c>
    </row>
    <row r="89" spans="1:4" x14ac:dyDescent="0.25">
      <c r="A89" s="96" t="s">
        <v>1456</v>
      </c>
      <c r="B89" s="96" t="s">
        <v>2786</v>
      </c>
      <c r="C89" t="s">
        <v>1456</v>
      </c>
      <c r="D89" s="114" t="str">
        <f>VLOOKUP(Tabel1[[#This Row],[DB25]],'3. DB25 Alle koder'!B:C,2,FALSE)</f>
        <v>Detailhandel med fisk, krebsdyr og bløddyr</v>
      </c>
    </row>
    <row r="90" spans="1:4" x14ac:dyDescent="0.25">
      <c r="A90" s="96" t="s">
        <v>1459</v>
      </c>
      <c r="B90" s="96" t="s">
        <v>2787</v>
      </c>
      <c r="C90" t="s">
        <v>1459</v>
      </c>
      <c r="D90" s="114" t="str">
        <f>VLOOKUP(Tabel1[[#This Row],[DB25]],'3. DB25 Alle koder'!B:C,2,FALSE)</f>
        <v>Detailhandel med bagværk og konfekture</v>
      </c>
    </row>
    <row r="91" spans="1:4" x14ac:dyDescent="0.25">
      <c r="A91" s="96" t="s">
        <v>1462</v>
      </c>
      <c r="B91" s="96" t="s">
        <v>1461</v>
      </c>
      <c r="C91" t="s">
        <v>1462</v>
      </c>
      <c r="D91" s="114" t="str">
        <f>VLOOKUP(Tabel1[[#This Row],[DB25]],'3. DB25 Alle koder'!B:C,2,FALSE)</f>
        <v>Detailhandel med drikkevarer</v>
      </c>
    </row>
    <row r="92" spans="1:4" x14ac:dyDescent="0.25">
      <c r="A92" s="96" t="s">
        <v>1465</v>
      </c>
      <c r="B92" s="96" t="s">
        <v>2788</v>
      </c>
      <c r="C92" t="s">
        <v>1465</v>
      </c>
      <c r="D92" s="114" t="str">
        <f>VLOOKUP(Tabel1[[#This Row],[DB25]],'3. DB25 Alle koder'!B:C,2,FALSE)</f>
        <v>Detailhandel med tobaksvarer</v>
      </c>
    </row>
    <row r="93" spans="1:4" x14ac:dyDescent="0.25">
      <c r="A93" s="96" t="s">
        <v>3448</v>
      </c>
      <c r="B93" s="96" t="s">
        <v>2790</v>
      </c>
      <c r="C93" t="s">
        <v>1468</v>
      </c>
      <c r="D93" s="114" t="str">
        <f>VLOOKUP(Tabel1[[#This Row],[DB25]],'3. DB25 Alle koder'!B:C,2,FALSE)</f>
        <v>Detailhandel med andre fødevarer</v>
      </c>
    </row>
    <row r="94" spans="1:4" x14ac:dyDescent="0.25">
      <c r="A94" s="96" t="s">
        <v>3449</v>
      </c>
      <c r="B94" s="96" t="s">
        <v>2794</v>
      </c>
      <c r="C94" t="s">
        <v>1476</v>
      </c>
      <c r="D94" s="114" t="str">
        <f>VLOOKUP(Tabel1[[#This Row],[DB25]],'3. DB25 Alle koder'!B:C,2,FALSE)</f>
        <v>Detailhandel med informations- og kommunikationsudstyr</v>
      </c>
    </row>
    <row r="95" spans="1:4" x14ac:dyDescent="0.25">
      <c r="A95" s="96" t="s">
        <v>3450</v>
      </c>
      <c r="B95" s="96" t="s">
        <v>2796</v>
      </c>
      <c r="C95" t="s">
        <v>1476</v>
      </c>
      <c r="D95" s="114" t="str">
        <f>VLOOKUP(Tabel1[[#This Row],[DB25]],'3. DB25 Alle koder'!B:C,2,FALSE)</f>
        <v>Detailhandel med informations- og kommunikationsudstyr</v>
      </c>
    </row>
    <row r="96" spans="1:4" x14ac:dyDescent="0.25">
      <c r="A96" s="96" t="s">
        <v>3451</v>
      </c>
      <c r="B96" s="96" t="s">
        <v>2798</v>
      </c>
      <c r="C96" t="s">
        <v>1476</v>
      </c>
      <c r="D96" s="114" t="str">
        <f>VLOOKUP(Tabel1[[#This Row],[DB25]],'3. DB25 Alle koder'!B:C,2,FALSE)</f>
        <v>Detailhandel med informations- og kommunikationsudstyr</v>
      </c>
    </row>
    <row r="97" spans="1:4" x14ac:dyDescent="0.25">
      <c r="A97" s="96" t="s">
        <v>1481</v>
      </c>
      <c r="B97" s="96" t="s">
        <v>2800</v>
      </c>
      <c r="C97" t="s">
        <v>1481</v>
      </c>
      <c r="D97" s="114" t="str">
        <f>VLOOKUP(Tabel1[[#This Row],[DB25]],'3. DB25 Alle koder'!B:C,2,FALSE)</f>
        <v>Detailhandel med tekstiler</v>
      </c>
    </row>
    <row r="98" spans="1:4" x14ac:dyDescent="0.25">
      <c r="A98" s="96" t="s">
        <v>1484</v>
      </c>
      <c r="B98" s="96" t="s">
        <v>2802</v>
      </c>
      <c r="C98" t="s">
        <v>1484</v>
      </c>
      <c r="D98" s="114" t="str">
        <f>VLOOKUP(Tabel1[[#This Row],[DB25]],'3. DB25 Alle koder'!B:C,2,FALSE)</f>
        <v>Detailhandel med maling og tapet</v>
      </c>
    </row>
    <row r="99" spans="1:4" x14ac:dyDescent="0.25">
      <c r="A99" s="96" t="s">
        <v>1486</v>
      </c>
      <c r="B99" s="96" t="s">
        <v>2803</v>
      </c>
      <c r="C99" t="s">
        <v>1486</v>
      </c>
      <c r="D99" s="114" t="str">
        <f>VLOOKUP(Tabel1[[#This Row],[DB25]],'3. DB25 Alle koder'!B:C,2,FALSE)</f>
        <v>Detailhandel med byggematerialer og værktøj</v>
      </c>
    </row>
    <row r="100" spans="1:4" x14ac:dyDescent="0.25">
      <c r="A100" s="96" t="s">
        <v>1490</v>
      </c>
      <c r="B100" s="96" t="s">
        <v>1489</v>
      </c>
      <c r="C100" t="s">
        <v>1490</v>
      </c>
      <c r="D100" s="114" t="str">
        <f>VLOOKUP(Tabel1[[#This Row],[DB25]],'3. DB25 Alle koder'!B:C,2,FALSE)</f>
        <v>Detailhandel med tæpper, vægbeklædning og gulvbelægning</v>
      </c>
    </row>
    <row r="101" spans="1:4" x14ac:dyDescent="0.25">
      <c r="A101" s="96" t="s">
        <v>1493</v>
      </c>
      <c r="B101" s="96" t="s">
        <v>1492</v>
      </c>
      <c r="C101" t="s">
        <v>1493</v>
      </c>
      <c r="D101" s="114" t="str">
        <f>VLOOKUP(Tabel1[[#This Row],[DB25]],'3. DB25 Alle koder'!B:C,2,FALSE)</f>
        <v>Detailhandel med elektriske husholdningsapparater</v>
      </c>
    </row>
    <row r="102" spans="1:4" x14ac:dyDescent="0.25">
      <c r="A102" s="96" t="s">
        <v>3452</v>
      </c>
      <c r="B102" s="96" t="s">
        <v>2806</v>
      </c>
      <c r="C102" t="s">
        <v>1496</v>
      </c>
      <c r="D102" s="114" t="str">
        <f>VLOOKUP(Tabel1[[#This Row],[DB25]],'3. DB25 Alle koder'!B:C,2,FALSE)</f>
        <v>Detailhandel med møbler</v>
      </c>
    </row>
    <row r="103" spans="1:4" x14ac:dyDescent="0.25">
      <c r="A103" s="96" t="s">
        <v>3453</v>
      </c>
      <c r="B103" s="96" t="s">
        <v>2807</v>
      </c>
      <c r="C103" t="s">
        <v>1502</v>
      </c>
      <c r="D103" s="114" t="str">
        <f>VLOOKUP(Tabel1[[#This Row],[DB25]],'3. DB25 Alle koder'!B:C,2,FALSE)</f>
        <v>Detailhandel med boligtekstiler, belysnings- og husholdningsartikler i.a.n.</v>
      </c>
    </row>
    <row r="104" spans="1:4" x14ac:dyDescent="0.25">
      <c r="A104" s="96" t="s">
        <v>3454</v>
      </c>
      <c r="B104" s="96" t="s">
        <v>2808</v>
      </c>
      <c r="C104" t="s">
        <v>1500</v>
      </c>
      <c r="D104" s="114" t="str">
        <f>VLOOKUP(Tabel1[[#This Row],[DB25]],'3. DB25 Alle koder'!B:C,2,FALSE)</f>
        <v>Detailhandel med køkkenudstyr og service mv.</v>
      </c>
    </row>
    <row r="105" spans="1:4" x14ac:dyDescent="0.25">
      <c r="A105" s="96" t="s">
        <v>3455</v>
      </c>
      <c r="B105" s="96" t="s">
        <v>2809</v>
      </c>
      <c r="C105" t="s">
        <v>1522</v>
      </c>
      <c r="D105" s="114" t="str">
        <f>VLOOKUP(Tabel1[[#This Row],[DB25]],'3. DB25 Alle koder'!B:C,2,FALSE)</f>
        <v>Detailhandel med musikinstrumenter</v>
      </c>
    </row>
    <row r="106" spans="1:4" x14ac:dyDescent="0.25">
      <c r="A106" s="96" t="s">
        <v>1507</v>
      </c>
      <c r="B106" s="96" t="s">
        <v>1506</v>
      </c>
      <c r="C106" t="s">
        <v>1507</v>
      </c>
      <c r="D106" s="114" t="str">
        <f>VLOOKUP(Tabel1[[#This Row],[DB25]],'3. DB25 Alle koder'!B:C,2,FALSE)</f>
        <v>Detailhandel med bøger</v>
      </c>
    </row>
    <row r="107" spans="1:4" x14ac:dyDescent="0.25">
      <c r="A107" s="96" t="s">
        <v>1510</v>
      </c>
      <c r="B107" s="96" t="s">
        <v>2811</v>
      </c>
      <c r="C107" t="s">
        <v>1510</v>
      </c>
      <c r="D107" s="114" t="str">
        <f>VLOOKUP(Tabel1[[#This Row],[DB25]],'3. DB25 Alle koder'!B:C,2,FALSE)</f>
        <v>Detailhandel med aviser og andre tidsskrifter samt kontorartikler</v>
      </c>
    </row>
    <row r="108" spans="1:4" x14ac:dyDescent="0.25">
      <c r="A108" s="96" t="s">
        <v>3456</v>
      </c>
      <c r="B108" s="96" t="s">
        <v>2812</v>
      </c>
      <c r="C108" t="s">
        <v>1522</v>
      </c>
      <c r="D108" s="114" t="str">
        <f>VLOOKUP(Tabel1[[#This Row],[DB25]],'3. DB25 Alle koder'!B:C,2,FALSE)</f>
        <v>Detailhandel med musikinstrumenter</v>
      </c>
    </row>
    <row r="109" spans="1:4" x14ac:dyDescent="0.25">
      <c r="A109" s="96" t="s">
        <v>3457</v>
      </c>
      <c r="B109" s="96" t="s">
        <v>2813</v>
      </c>
      <c r="C109" t="s">
        <v>1513</v>
      </c>
      <c r="D109" s="114" t="str">
        <f>VLOOKUP(Tabel1[[#This Row],[DB25]],'3. DB25 Alle koder'!B:C,2,FALSE)</f>
        <v>Detailhandel med sports- og fritidsudstyr</v>
      </c>
    </row>
    <row r="110" spans="1:4" x14ac:dyDescent="0.25">
      <c r="A110" s="96" t="s">
        <v>3458</v>
      </c>
      <c r="B110" s="96" t="s">
        <v>2814</v>
      </c>
      <c r="C110" t="s">
        <v>1515</v>
      </c>
      <c r="D110" s="114" t="str">
        <f>VLOOKUP(Tabel1[[#This Row],[DB25]],'3. DB25 Alle koder'!B:C,2,FALSE)</f>
        <v>Detailhandel med cykler</v>
      </c>
    </row>
    <row r="111" spans="1:4" x14ac:dyDescent="0.25">
      <c r="A111" s="96" t="s">
        <v>3459</v>
      </c>
      <c r="B111" s="96" t="s">
        <v>2815</v>
      </c>
      <c r="C111" t="s">
        <v>1516</v>
      </c>
      <c r="D111" s="114" t="str">
        <f>VLOOKUP(Tabel1[[#This Row],[DB25]],'3. DB25 Alle koder'!B:C,2,FALSE)</f>
        <v>Detailhandel med lystbåde og udstyr hertil</v>
      </c>
    </row>
    <row r="112" spans="1:4" x14ac:dyDescent="0.25">
      <c r="A112" s="96" t="s">
        <v>1532</v>
      </c>
      <c r="B112" s="96" t="s">
        <v>2818</v>
      </c>
      <c r="C112" t="s">
        <v>1532</v>
      </c>
      <c r="D112" s="114" t="str">
        <f>VLOOKUP(Tabel1[[#This Row],[DB25]],'3. DB25 Alle koder'!B:C,2,FALSE)</f>
        <v>Detailhandel med tøj</v>
      </c>
    </row>
    <row r="113" spans="1:4" x14ac:dyDescent="0.25">
      <c r="A113" s="96" t="s">
        <v>1534</v>
      </c>
      <c r="B113" s="96" t="s">
        <v>2819</v>
      </c>
      <c r="C113" t="s">
        <v>1534</v>
      </c>
      <c r="D113" s="114" t="str">
        <f>VLOOKUP(Tabel1[[#This Row],[DB25]],'3. DB25 Alle koder'!B:C,2,FALSE)</f>
        <v>Detailhandel med baby- og børnetøj</v>
      </c>
    </row>
    <row r="114" spans="1:4" x14ac:dyDescent="0.25">
      <c r="A114" s="96" t="s">
        <v>1538</v>
      </c>
      <c r="B114" s="96" t="s">
        <v>2821</v>
      </c>
      <c r="C114" t="s">
        <v>1538</v>
      </c>
      <c r="D114" s="114" t="str">
        <f>VLOOKUP(Tabel1[[#This Row],[DB25]],'3. DB25 Alle koder'!B:C,2,FALSE)</f>
        <v>Detailhandel med fodtøj</v>
      </c>
    </row>
    <row r="115" spans="1:4" x14ac:dyDescent="0.25">
      <c r="A115" s="96" t="s">
        <v>1540</v>
      </c>
      <c r="B115" s="96" t="s">
        <v>2822</v>
      </c>
      <c r="C115" t="s">
        <v>1540</v>
      </c>
      <c r="D115" s="114" t="str">
        <f>VLOOKUP(Tabel1[[#This Row],[DB25]],'3. DB25 Alle koder'!B:C,2,FALSE)</f>
        <v>Detailhandel med lædervarer</v>
      </c>
    </row>
    <row r="116" spans="1:4" x14ac:dyDescent="0.25">
      <c r="A116" s="96" t="s">
        <v>1544</v>
      </c>
      <c r="B116" s="96" t="s">
        <v>2823</v>
      </c>
      <c r="C116" t="s">
        <v>1544</v>
      </c>
      <c r="D116" s="114" t="str">
        <f>VLOOKUP(Tabel1[[#This Row],[DB25]],'3. DB25 Alle koder'!B:C,2,FALSE)</f>
        <v>Detailhandel med farmaceutiske produkter</v>
      </c>
    </row>
    <row r="117" spans="1:4" x14ac:dyDescent="0.25">
      <c r="A117" s="96" t="s">
        <v>3460</v>
      </c>
      <c r="B117" s="96" t="s">
        <v>1546</v>
      </c>
      <c r="C117" t="s">
        <v>1548</v>
      </c>
      <c r="D117" s="114" t="str">
        <f>VLOOKUP(Tabel1[[#This Row],[DB25]],'3. DB25 Alle koder'!B:C,2,FALSE)</f>
        <v>Detailhandel med andre medicinske og ortopædiske artikler</v>
      </c>
    </row>
    <row r="118" spans="1:4" x14ac:dyDescent="0.25">
      <c r="A118" s="97" t="s">
        <v>1551</v>
      </c>
      <c r="B118" s="97" t="s">
        <v>2824</v>
      </c>
      <c r="C118" t="s">
        <v>1551</v>
      </c>
      <c r="D118" s="114" t="str">
        <f>VLOOKUP(Tabel1[[#This Row],[DB25]],'3. DB25 Alle koder'!B:C,2,FALSE)</f>
        <v>Detailhandel med kosmetikvarer og toiletartikler</v>
      </c>
    </row>
    <row r="119" spans="1:4" x14ac:dyDescent="0.25">
      <c r="A119" s="97" t="s">
        <v>1554</v>
      </c>
      <c r="B119" s="97" t="s">
        <v>2826</v>
      </c>
      <c r="C119" t="s">
        <v>1554</v>
      </c>
      <c r="D119" s="114" t="str">
        <f>VLOOKUP(Tabel1[[#This Row],[DB25]],'3. DB25 Alle koder'!B:C,2,FALSE)</f>
        <v>Detailhandel med blomster og planter</v>
      </c>
    </row>
    <row r="120" spans="1:4" x14ac:dyDescent="0.25">
      <c r="A120" s="96" t="s">
        <v>1556</v>
      </c>
      <c r="B120" s="96" t="s">
        <v>2827</v>
      </c>
      <c r="C120" t="s">
        <v>1554</v>
      </c>
      <c r="D120" s="114" t="str">
        <f>VLOOKUP(Tabel1[[#This Row],[DB25]],'3. DB25 Alle koder'!B:C,2,FALSE)</f>
        <v>Detailhandel med blomster og planter</v>
      </c>
    </row>
    <row r="121" spans="1:4" x14ac:dyDescent="0.25">
      <c r="A121" s="96" t="s">
        <v>3461</v>
      </c>
      <c r="B121" s="96" t="s">
        <v>2828</v>
      </c>
      <c r="C121" t="s">
        <v>1556</v>
      </c>
      <c r="D121" s="114" t="str">
        <f>VLOOKUP(Tabel1[[#This Row],[DB25]],'3. DB25 Alle koder'!B:C,2,FALSE)</f>
        <v>Detailhandel med kæledyr og udstyr til kæledyr</v>
      </c>
    </row>
    <row r="122" spans="1:4" x14ac:dyDescent="0.25">
      <c r="A122" s="96" t="s">
        <v>1560</v>
      </c>
      <c r="B122" s="96" t="s">
        <v>2829</v>
      </c>
      <c r="C122" t="s">
        <v>1560</v>
      </c>
      <c r="D122" s="114" t="str">
        <f>VLOOKUP(Tabel1[[#This Row],[DB25]],'3. DB25 Alle koder'!B:C,2,FALSE)</f>
        <v>Detailhandel med ure og smykker</v>
      </c>
    </row>
    <row r="123" spans="1:4" x14ac:dyDescent="0.25">
      <c r="A123" s="96" t="s">
        <v>3462</v>
      </c>
      <c r="B123" s="96" t="s">
        <v>2831</v>
      </c>
      <c r="C123" t="s">
        <v>1547</v>
      </c>
      <c r="D123" s="114" t="str">
        <f>VLOOKUP(Tabel1[[#This Row],[DB25]],'3. DB25 Alle koder'!B:C,2,FALSE)</f>
        <v>Optikeraktiviteter</v>
      </c>
    </row>
    <row r="124" spans="1:4" x14ac:dyDescent="0.25">
      <c r="A124" s="96" t="s">
        <v>3463</v>
      </c>
      <c r="B124" s="96" t="s">
        <v>2832</v>
      </c>
      <c r="C124" t="s">
        <v>1563</v>
      </c>
      <c r="D124" s="114" t="str">
        <f>VLOOKUP(Tabel1[[#This Row],[DB25]],'3. DB25 Alle koder'!B:C,2,FALSE)</f>
        <v>Detailhandel med andre nye varer</v>
      </c>
    </row>
    <row r="125" spans="1:4" x14ac:dyDescent="0.25">
      <c r="A125" s="96" t="s">
        <v>3464</v>
      </c>
      <c r="B125" s="96" t="s">
        <v>2833</v>
      </c>
      <c r="C125" t="s">
        <v>1563</v>
      </c>
      <c r="D125" s="114" t="str">
        <f>VLOOKUP(Tabel1[[#This Row],[DB25]],'3. DB25 Alle koder'!B:C,2,FALSE)</f>
        <v>Detailhandel med andre nye varer</v>
      </c>
    </row>
    <row r="126" spans="1:4" x14ac:dyDescent="0.25">
      <c r="A126" s="96" t="s">
        <v>3465</v>
      </c>
      <c r="B126" s="96" t="s">
        <v>2834</v>
      </c>
      <c r="C126" t="s">
        <v>1524</v>
      </c>
      <c r="D126" s="114" t="str">
        <f>VLOOKUP(Tabel1[[#This Row],[DB25]],'3. DB25 Alle koder'!B:C,2,FALSE)</f>
        <v>Detailhandel med kunst mv.</v>
      </c>
    </row>
    <row r="127" spans="1:4" x14ac:dyDescent="0.25">
      <c r="A127" s="96" t="s">
        <v>3466</v>
      </c>
      <c r="B127" s="96" t="s">
        <v>2859</v>
      </c>
      <c r="C127" t="s">
        <v>1592</v>
      </c>
      <c r="D127" s="114" t="str">
        <f>VLOOKUP(Tabel1[[#This Row],[DB25]],'3. DB25 Alle koder'!B:C,2,FALSE)</f>
        <v>Persontransport med nærbane</v>
      </c>
    </row>
    <row r="128" spans="1:4" x14ac:dyDescent="0.25">
      <c r="A128" s="96" t="s">
        <v>3467</v>
      </c>
      <c r="B128" s="96" t="s">
        <v>2862</v>
      </c>
      <c r="C128" t="s">
        <v>1601</v>
      </c>
      <c r="D128" s="114" t="str">
        <f>VLOOKUP(Tabel1[[#This Row],[DB25]],'3. DB25 Alle koder'!B:C,2,FALSE)</f>
        <v>Passagertransport ad vej med fast køreplan</v>
      </c>
    </row>
    <row r="129" spans="1:4" x14ac:dyDescent="0.25">
      <c r="A129" s="97" t="s">
        <v>1680</v>
      </c>
      <c r="B129" s="97" t="s">
        <v>1679</v>
      </c>
      <c r="C129" t="s">
        <v>1680</v>
      </c>
      <c r="D129" s="114" t="str">
        <f>VLOOKUP(Tabel1[[#This Row],[DB25]],'3. DB25 Alle koder'!B:C,2,FALSE)</f>
        <v>Godshåndtering</v>
      </c>
    </row>
    <row r="130" spans="1:4" x14ac:dyDescent="0.25">
      <c r="A130" s="115" t="s">
        <v>1698</v>
      </c>
      <c r="B130" s="115" t="s">
        <v>2878</v>
      </c>
      <c r="C130" t="s">
        <v>1698</v>
      </c>
      <c r="D130" s="114" t="str">
        <f>VLOOKUP(Tabel1[[#This Row],[DB25]],'3. DB25 Alle koder'!B:C,2,FALSE)</f>
        <v>Andre post- og kuréraktiviteter</v>
      </c>
    </row>
    <row r="131" spans="1:4" x14ac:dyDescent="0.25">
      <c r="A131" s="97" t="s">
        <v>3468</v>
      </c>
      <c r="B131" s="97" t="s">
        <v>2880</v>
      </c>
      <c r="C131" t="s">
        <v>1707</v>
      </c>
      <c r="D131" s="114" t="str">
        <f>VLOOKUP(Tabel1[[#This Row],[DB25]],'3. DB25 Alle koder'!B:C,2,FALSE)</f>
        <v>Drift af hoteller og lignende overnatningsfaciliteter</v>
      </c>
    </row>
    <row r="132" spans="1:4" x14ac:dyDescent="0.25">
      <c r="A132" s="96" t="s">
        <v>3469</v>
      </c>
      <c r="B132" s="96" t="s">
        <v>2881</v>
      </c>
      <c r="C132" t="s">
        <v>1707</v>
      </c>
      <c r="D132" s="114" t="str">
        <f>VLOOKUP(Tabel1[[#This Row],[DB25]],'3. DB25 Alle koder'!B:C,2,FALSE)</f>
        <v>Drift af hoteller og lignende overnatningsfaciliteter</v>
      </c>
    </row>
    <row r="133" spans="1:4" x14ac:dyDescent="0.25">
      <c r="A133" s="96" t="s">
        <v>1722</v>
      </c>
      <c r="B133" s="96" t="s">
        <v>1720</v>
      </c>
      <c r="C133" t="s">
        <v>1722</v>
      </c>
      <c r="D133" s="114" t="str">
        <f>VLOOKUP(Tabel1[[#This Row],[DB25]],'3. DB25 Alle koder'!B:C,2,FALSE)</f>
        <v>Andre overnatningsfaciliteter</v>
      </c>
    </row>
    <row r="134" spans="1:4" x14ac:dyDescent="0.25">
      <c r="A134" s="96" t="s">
        <v>1759</v>
      </c>
      <c r="B134" s="96" t="s">
        <v>2893</v>
      </c>
      <c r="C134" t="s">
        <v>1764</v>
      </c>
      <c r="D134" s="114" t="str">
        <f>VLOOKUP(Tabel1[[#This Row],[DB25]],'3. DB25 Alle koder'!B:C,2,FALSE)</f>
        <v>Andre udgiveraktiviteter, undtagen udgivelse af software</v>
      </c>
    </row>
    <row r="135" spans="1:4" x14ac:dyDescent="0.25">
      <c r="A135" s="96" t="s">
        <v>3470</v>
      </c>
      <c r="B135" s="96" t="s">
        <v>1761</v>
      </c>
      <c r="C135" t="s">
        <v>1762</v>
      </c>
      <c r="D135" s="114" t="str">
        <f>VLOOKUP(Tabel1[[#This Row],[DB25]],'3. DB25 Alle koder'!B:C,2,FALSE)</f>
        <v>Udgivelse af ugeblade og magasiner</v>
      </c>
    </row>
    <row r="136" spans="1:4" x14ac:dyDescent="0.25">
      <c r="A136" s="96" t="s">
        <v>3471</v>
      </c>
      <c r="B136" s="96" t="s">
        <v>2895</v>
      </c>
      <c r="C136" t="s">
        <v>1762</v>
      </c>
      <c r="D136" s="114" t="str">
        <f>VLOOKUP(Tabel1[[#This Row],[DB25]],'3. DB25 Alle koder'!B:C,2,FALSE)</f>
        <v>Udgivelse af ugeblade og magasiner</v>
      </c>
    </row>
    <row r="137" spans="1:4" x14ac:dyDescent="0.25">
      <c r="A137" s="96" t="s">
        <v>1791</v>
      </c>
      <c r="B137" s="96" t="s">
        <v>2904</v>
      </c>
      <c r="C137" t="s">
        <v>1791</v>
      </c>
      <c r="D137" s="114" t="str">
        <f>VLOOKUP(Tabel1[[#This Row],[DB25]],'3. DB25 Alle koder'!B:C,2,FALSE)</f>
        <v>Radioaktiviteter og distribution af lydoptagelser</v>
      </c>
    </row>
    <row r="138" spans="1:4" x14ac:dyDescent="0.25">
      <c r="A138" s="96" t="s">
        <v>1795</v>
      </c>
      <c r="B138" s="96" t="s">
        <v>2905</v>
      </c>
      <c r="C138" t="s">
        <v>1795</v>
      </c>
      <c r="D138" s="114" t="str">
        <f>VLOOKUP(Tabel1[[#This Row],[DB25]],'3. DB25 Alle koder'!B:C,2,FALSE)</f>
        <v>Programskabelse, udgivelse og distribution af billedoptagelser</v>
      </c>
    </row>
    <row r="139" spans="1:4" x14ac:dyDescent="0.25">
      <c r="A139" s="96" t="s">
        <v>1807</v>
      </c>
      <c r="B139" s="96" t="s">
        <v>2906</v>
      </c>
      <c r="C139" t="s">
        <v>1807</v>
      </c>
      <c r="D139" s="114" t="str">
        <f>VLOOKUP(Tabel1[[#This Row],[DB25]],'3. DB25 Alle koder'!B:C,2,FALSE)</f>
        <v>Levering af fastnetbaseret, trådløs og satellitbaseret telekommunikation</v>
      </c>
    </row>
    <row r="140" spans="1:4" x14ac:dyDescent="0.25">
      <c r="A140" s="96" t="s">
        <v>3472</v>
      </c>
      <c r="B140" s="96" t="s">
        <v>2909</v>
      </c>
      <c r="C140" t="s">
        <v>1807</v>
      </c>
      <c r="D140" s="114" t="str">
        <f>VLOOKUP(Tabel1[[#This Row],[DB25]],'3. DB25 Alle koder'!B:C,2,FALSE)</f>
        <v>Levering af fastnetbaseret, trådløs og satellitbaseret telekommunikation</v>
      </c>
    </row>
    <row r="141" spans="1:4" x14ac:dyDescent="0.25">
      <c r="A141" s="96" t="s">
        <v>3473</v>
      </c>
      <c r="B141" s="96" t="s">
        <v>2915</v>
      </c>
      <c r="C141" t="s">
        <v>1822</v>
      </c>
      <c r="D141" s="114" t="str">
        <f>VLOOKUP(Tabel1[[#This Row],[DB25]],'3. DB25 Alle koder'!B:C,2,FALSE)</f>
        <v>Computerkonsulentbistand og forvaltning af computerfaciliteter</v>
      </c>
    </row>
    <row r="142" spans="1:4" x14ac:dyDescent="0.25">
      <c r="A142" s="96" t="s">
        <v>3474</v>
      </c>
      <c r="B142" s="96" t="s">
        <v>2917</v>
      </c>
      <c r="C142" t="s">
        <v>1822</v>
      </c>
      <c r="D142" s="114" t="str">
        <f>VLOOKUP(Tabel1[[#This Row],[DB25]],'3. DB25 Alle koder'!B:C,2,FALSE)</f>
        <v>Computerkonsulentbistand og forvaltning af computerfaciliteter</v>
      </c>
    </row>
    <row r="143" spans="1:4" x14ac:dyDescent="0.25">
      <c r="A143" s="96" t="s">
        <v>3475</v>
      </c>
      <c r="B143" s="96" t="s">
        <v>2937</v>
      </c>
      <c r="C143" t="s">
        <v>1872</v>
      </c>
      <c r="D143" s="114" t="str">
        <f>VLOOKUP(Tabel1[[#This Row],[DB25]],'3. DB25 Alle koder'!B:C,2,FALSE)</f>
        <v>Investering for egen regning</v>
      </c>
    </row>
    <row r="144" spans="1:4" x14ac:dyDescent="0.25">
      <c r="A144" s="96" t="s">
        <v>1869</v>
      </c>
      <c r="B144" s="96" t="s">
        <v>2940</v>
      </c>
      <c r="C144" t="s">
        <v>1869</v>
      </c>
      <c r="D144" s="114" t="str">
        <f>VLOOKUP(Tabel1[[#This Row],[DB25]],'3. DB25 Alle koder'!B:C,2,FALSE)</f>
        <v>Andre kreditinstitutters aktiviteter</v>
      </c>
    </row>
    <row r="145" spans="1:4" x14ac:dyDescent="0.25">
      <c r="A145" s="96" t="s">
        <v>1870</v>
      </c>
      <c r="B145" s="96" t="s">
        <v>2941</v>
      </c>
      <c r="C145" t="s">
        <v>1870</v>
      </c>
      <c r="D145" s="114" t="str">
        <f>VLOOKUP(Tabel1[[#This Row],[DB25]],'3. DB25 Alle koder'!B:C,2,FALSE)</f>
        <v>Andre kreditselskabers aktiviteter</v>
      </c>
    </row>
    <row r="146" spans="1:4" x14ac:dyDescent="0.25">
      <c r="A146" s="96" t="s">
        <v>1914</v>
      </c>
      <c r="B146" s="96" t="s">
        <v>1912</v>
      </c>
      <c r="C146" t="s">
        <v>1914</v>
      </c>
      <c r="D146" s="114" t="str">
        <f>VLOOKUP(Tabel1[[#This Row],[DB25]],'3. DB25 Alle koder'!B:C,2,FALSE)</f>
        <v>Formueforvaltning</v>
      </c>
    </row>
    <row r="147" spans="1:4" x14ac:dyDescent="0.25">
      <c r="A147" s="96" t="s">
        <v>1941</v>
      </c>
      <c r="B147" s="96" t="s">
        <v>1942</v>
      </c>
      <c r="C147" t="s">
        <v>1941</v>
      </c>
      <c r="D147" s="114" t="str">
        <f>VLOOKUP(Tabel1[[#This Row],[DB25]],'3. DB25 Alle koder'!B:C,2,FALSE)</f>
        <v>Administration af fast ejendom på kontraktbasis</v>
      </c>
    </row>
    <row r="148" spans="1:4" x14ac:dyDescent="0.25">
      <c r="A148" s="96" t="s">
        <v>3476</v>
      </c>
      <c r="B148" s="96" t="s">
        <v>2969</v>
      </c>
      <c r="C148" t="s">
        <v>1995</v>
      </c>
      <c r="D148" s="114" t="str">
        <f>VLOOKUP(Tabel1[[#This Row],[DB25]],'3. DB25 Alle koder'!B:C,2,FALSE)</f>
        <v>Forskning og eksperimentel udvikling inden for naturvidenskab og teknik</v>
      </c>
    </row>
    <row r="149" spans="1:4" x14ac:dyDescent="0.25">
      <c r="A149" s="96" t="s">
        <v>3477</v>
      </c>
      <c r="B149" s="96" t="s">
        <v>2971</v>
      </c>
      <c r="C149" t="s">
        <v>1995</v>
      </c>
      <c r="D149" s="114" t="str">
        <f>VLOOKUP(Tabel1[[#This Row],[DB25]],'3. DB25 Alle koder'!B:C,2,FALSE)</f>
        <v>Forskning og eksperimentel udvikling inden for naturvidenskab og teknik</v>
      </c>
    </row>
    <row r="150" spans="1:4" x14ac:dyDescent="0.25">
      <c r="A150" s="96" t="s">
        <v>2055</v>
      </c>
      <c r="B150" s="96" t="s">
        <v>2054</v>
      </c>
      <c r="C150" t="s">
        <v>2055</v>
      </c>
      <c r="D150" s="114" t="str">
        <f>VLOOKUP(Tabel1[[#This Row],[DB25]],'3. DB25 Alle koder'!B:C,2,FALSE)</f>
        <v>Udlejning og leasing af biler og lette motorkøretøjer</v>
      </c>
    </row>
    <row r="151" spans="1:4" x14ac:dyDescent="0.25">
      <c r="A151" s="96" t="s">
        <v>2066</v>
      </c>
      <c r="B151" s="96" t="s">
        <v>2985</v>
      </c>
      <c r="C151" t="s">
        <v>2066</v>
      </c>
      <c r="D151" s="114" t="str">
        <f>VLOOKUP(Tabel1[[#This Row],[DB25]],'3. DB25 Alle koder'!B:C,2,FALSE)</f>
        <v>Udlejning og leasing af andre varer til personlig brug og husholdningsbrug</v>
      </c>
    </row>
    <row r="152" spans="1:4" x14ac:dyDescent="0.25">
      <c r="A152" s="96" t="s">
        <v>3478</v>
      </c>
      <c r="B152" s="96" t="s">
        <v>2987</v>
      </c>
      <c r="C152" t="s">
        <v>2066</v>
      </c>
      <c r="D152" s="114" t="str">
        <f>VLOOKUP(Tabel1[[#This Row],[DB25]],'3. DB25 Alle koder'!B:C,2,FALSE)</f>
        <v>Udlejning og leasing af andre varer til personlig brug og husholdningsbrug</v>
      </c>
    </row>
    <row r="153" spans="1:4" x14ac:dyDescent="0.25">
      <c r="A153" s="96" t="s">
        <v>2103</v>
      </c>
      <c r="B153" s="96" t="s">
        <v>2992</v>
      </c>
      <c r="C153" t="s">
        <v>2103</v>
      </c>
      <c r="D153" s="114" t="str">
        <f>VLOOKUP(Tabel1[[#This Row],[DB25]],'3. DB25 Alle koder'!B:C,2,FALSE)</f>
        <v>Vikarbureauers aktiviteter og anden personaleformidling</v>
      </c>
    </row>
    <row r="154" spans="1:4" x14ac:dyDescent="0.25">
      <c r="A154" s="96" t="s">
        <v>3479</v>
      </c>
      <c r="B154" s="96" t="s">
        <v>2994</v>
      </c>
      <c r="C154" t="s">
        <v>2103</v>
      </c>
      <c r="D154" s="114" t="str">
        <f>VLOOKUP(Tabel1[[#This Row],[DB25]],'3. DB25 Alle koder'!B:C,2,FALSE)</f>
        <v>Vikarbureauers aktiviteter og anden personaleformidling</v>
      </c>
    </row>
    <row r="155" spans="1:4" x14ac:dyDescent="0.25">
      <c r="A155" s="96" t="s">
        <v>3480</v>
      </c>
      <c r="B155" s="96" t="s">
        <v>3002</v>
      </c>
      <c r="C155" t="s">
        <v>2115</v>
      </c>
      <c r="D155" s="114" t="str">
        <f>VLOOKUP(Tabel1[[#This Row],[DB25]],'3. DB25 Alle koder'!B:C,2,FALSE)</f>
        <v>Efterforskning og private vagt- og sikkerhedsaktiviteter</v>
      </c>
    </row>
    <row r="156" spans="1:4" x14ac:dyDescent="0.25">
      <c r="A156" s="96" t="s">
        <v>3481</v>
      </c>
      <c r="B156" s="96" t="s">
        <v>3005</v>
      </c>
      <c r="C156" t="s">
        <v>2117</v>
      </c>
      <c r="D156" s="114" t="str">
        <f>VLOOKUP(Tabel1[[#This Row],[DB25]],'3. DB25 Alle koder'!B:C,2,FALSE)</f>
        <v>Vagt- og sikkerhedsaktiviteter i.a.n.</v>
      </c>
    </row>
    <row r="157" spans="1:4" x14ac:dyDescent="0.25">
      <c r="A157" s="96" t="s">
        <v>3482</v>
      </c>
      <c r="B157" s="96" t="s">
        <v>3008</v>
      </c>
      <c r="C157" t="s">
        <v>2115</v>
      </c>
      <c r="D157" s="114" t="str">
        <f>VLOOKUP(Tabel1[[#This Row],[DB25]],'3. DB25 Alle koder'!B:C,2,FALSE)</f>
        <v>Efterforskning og private vagt- og sikkerhedsaktiviteter</v>
      </c>
    </row>
    <row r="158" spans="1:4" x14ac:dyDescent="0.25">
      <c r="A158" s="96" t="s">
        <v>2134</v>
      </c>
      <c r="B158" s="96" t="s">
        <v>2129</v>
      </c>
      <c r="C158" t="s">
        <v>2134</v>
      </c>
      <c r="D158" s="114" t="str">
        <f>VLOOKUP(Tabel1[[#This Row],[DB25]],'3. DB25 Alle koder'!B:C,2,FALSE)</f>
        <v xml:space="preserve">Anden rengøring af bygninger og rengøring af erhvervslokaler i.a.n. </v>
      </c>
    </row>
    <row r="159" spans="1:4" x14ac:dyDescent="0.25">
      <c r="A159" s="96" t="s">
        <v>3483</v>
      </c>
      <c r="B159" s="96" t="s">
        <v>3017</v>
      </c>
      <c r="C159" t="s">
        <v>2144</v>
      </c>
      <c r="D159" s="114" t="str">
        <f>VLOOKUP(Tabel1[[#This Row],[DB25]],'3. DB25 Alle koder'!B:C,2,FALSE)</f>
        <v>Administrations- og kontorserviceaktiviteter</v>
      </c>
    </row>
    <row r="160" spans="1:4" x14ac:dyDescent="0.25">
      <c r="A160" s="96" t="s">
        <v>2159</v>
      </c>
      <c r="B160" s="96" t="s">
        <v>2158</v>
      </c>
      <c r="C160" t="s">
        <v>2159</v>
      </c>
      <c r="D160" s="114" t="str">
        <f>VLOOKUP(Tabel1[[#This Row],[DB25]],'3. DB25 Alle koder'!B:C,2,FALSE)</f>
        <v>Inkassoaktiviteter og kreditoplysning</v>
      </c>
    </row>
    <row r="161" spans="1:4" x14ac:dyDescent="0.25">
      <c r="A161" s="96" t="s">
        <v>2190</v>
      </c>
      <c r="B161" s="96" t="s">
        <v>3030</v>
      </c>
      <c r="C161" t="s">
        <v>2190</v>
      </c>
      <c r="D161" s="114" t="str">
        <f>VLOOKUP(Tabel1[[#This Row],[DB25]],'3. DB25 Alle koder'!B:C,2,FALSE)</f>
        <v>Aktiviteter inden for brandvæsen</v>
      </c>
    </row>
    <row r="162" spans="1:4" x14ac:dyDescent="0.25">
      <c r="A162" s="96" t="s">
        <v>3484</v>
      </c>
      <c r="B162" s="96" t="s">
        <v>3060</v>
      </c>
      <c r="C162" t="s">
        <v>2271</v>
      </c>
      <c r="D162" s="114" t="str">
        <f>VLOOKUP(Tabel1[[#This Row],[DB25]],'3. DB25 Alle koder'!B:C,2,FALSE)</f>
        <v>Traditionelle, komplementære og alternative behandlingsformer</v>
      </c>
    </row>
    <row r="163" spans="1:4" x14ac:dyDescent="0.25">
      <c r="A163" s="96" t="s">
        <v>2405</v>
      </c>
      <c r="B163" s="96" t="s">
        <v>3111</v>
      </c>
      <c r="C163" t="s">
        <v>2405</v>
      </c>
      <c r="D163" s="114" t="str">
        <f>VLOOKUP(Tabel1[[#This Row],[DB25]],'3. DB25 Alle koder'!B:C,2,FALSE)</f>
        <v>Drift af sportsklubber</v>
      </c>
    </row>
    <row r="164" spans="1:4" x14ac:dyDescent="0.25">
      <c r="A164" s="96" t="s">
        <v>2408</v>
      </c>
      <c r="B164" s="96" t="s">
        <v>3112</v>
      </c>
      <c r="C164" t="s">
        <v>2408</v>
      </c>
      <c r="D164" s="114" t="str">
        <f>VLOOKUP(Tabel1[[#This Row],[DB25]],'3. DB25 Alle koder'!B:C,2,FALSE)</f>
        <v>Drift af fitnesscentre</v>
      </c>
    </row>
    <row r="165" spans="1:4" x14ac:dyDescent="0.25">
      <c r="A165" s="96" t="s">
        <v>2417</v>
      </c>
      <c r="B165" s="96" t="s">
        <v>3116</v>
      </c>
      <c r="C165" t="s">
        <v>2417</v>
      </c>
      <c r="D165" s="114" t="str">
        <f>VLOOKUP(Tabel1[[#This Row],[DB25]],'3. DB25 Alle koder'!B:C,2,FALSE)</f>
        <v>Drift af lystbådehavne</v>
      </c>
    </row>
    <row r="166" spans="1:4" x14ac:dyDescent="0.25">
      <c r="A166" s="96" t="s">
        <v>3485</v>
      </c>
      <c r="B166" s="96" t="s">
        <v>3129</v>
      </c>
      <c r="C166" t="s">
        <v>2449</v>
      </c>
      <c r="D166" s="114" t="str">
        <f>VLOOKUP(Tabel1[[#This Row],[DB25]],'3. DB25 Alle koder'!B:C,2,FALSE)</f>
        <v>Reparation og vedligeholdelse af computere og kommunikationsudstyr</v>
      </c>
    </row>
    <row r="167" spans="1:4" x14ac:dyDescent="0.25">
      <c r="A167" s="96" t="s">
        <v>3486</v>
      </c>
      <c r="B167" s="96" t="s">
        <v>3131</v>
      </c>
      <c r="C167" t="s">
        <v>2449</v>
      </c>
      <c r="D167" s="114" t="str">
        <f>VLOOKUP(Tabel1[[#This Row],[DB25]],'3. DB25 Alle koder'!B:C,2,FALSE)</f>
        <v>Reparation og vedligeholdelse af computere og kommunikationsudstyr</v>
      </c>
    </row>
    <row r="168" spans="1:4" x14ac:dyDescent="0.25">
      <c r="A168" s="96" t="s">
        <v>3331</v>
      </c>
      <c r="B168" s="96" t="s">
        <v>3147</v>
      </c>
      <c r="C168" t="s">
        <v>2498</v>
      </c>
      <c r="D168" s="114" t="str">
        <f>VLOOKUP(Tabel1[[#This Row],[DB25]],'3. DB25 Alle koder'!B:C,2,FALSE)</f>
        <v>Skønhedspleje og anden skønhedsbehandling</v>
      </c>
    </row>
  </sheetData>
  <conditionalFormatting sqref="A2:A52">
    <cfRule type="duplicateValues" dxfId="64" priority="44"/>
  </conditionalFormatting>
  <conditionalFormatting sqref="A53:A57">
    <cfRule type="duplicateValues" dxfId="63" priority="43"/>
  </conditionalFormatting>
  <conditionalFormatting sqref="A58:A59">
    <cfRule type="duplicateValues" dxfId="62" priority="42"/>
  </conditionalFormatting>
  <conditionalFormatting sqref="A60:A61">
    <cfRule type="duplicateValues" dxfId="61" priority="41"/>
  </conditionalFormatting>
  <conditionalFormatting sqref="A62:A71">
    <cfRule type="duplicateValues" dxfId="60" priority="40"/>
  </conditionalFormatting>
  <conditionalFormatting sqref="A72:A73">
    <cfRule type="duplicateValues" dxfId="59" priority="39"/>
  </conditionalFormatting>
  <conditionalFormatting sqref="A74">
    <cfRule type="duplicateValues" dxfId="58" priority="38"/>
  </conditionalFormatting>
  <conditionalFormatting sqref="A75">
    <cfRule type="duplicateValues" dxfId="57" priority="37"/>
  </conditionalFormatting>
  <conditionalFormatting sqref="A76:A79">
    <cfRule type="duplicateValues" dxfId="56" priority="36"/>
  </conditionalFormatting>
  <conditionalFormatting sqref="A80:A83">
    <cfRule type="duplicateValues" dxfId="55" priority="35"/>
  </conditionalFormatting>
  <conditionalFormatting sqref="A84:A85">
    <cfRule type="duplicateValues" dxfId="54" priority="34"/>
  </conditionalFormatting>
  <conditionalFormatting sqref="A86:A93">
    <cfRule type="duplicateValues" dxfId="53" priority="33"/>
  </conditionalFormatting>
  <conditionalFormatting sqref="A94:A105">
    <cfRule type="duplicateValues" dxfId="52" priority="32"/>
  </conditionalFormatting>
  <conditionalFormatting sqref="A106:A111">
    <cfRule type="duplicateValues" dxfId="51" priority="31"/>
  </conditionalFormatting>
  <conditionalFormatting sqref="A112:A126">
    <cfRule type="duplicateValues" dxfId="50" priority="30"/>
  </conditionalFormatting>
  <conditionalFormatting sqref="A127">
    <cfRule type="duplicateValues" dxfId="49" priority="29"/>
  </conditionalFormatting>
  <conditionalFormatting sqref="A128">
    <cfRule type="duplicateValues" dxfId="48" priority="28"/>
  </conditionalFormatting>
  <conditionalFormatting sqref="A129">
    <cfRule type="duplicateValues" dxfId="47" priority="27"/>
  </conditionalFormatting>
  <conditionalFormatting sqref="A130:A132">
    <cfRule type="duplicateValues" dxfId="46" priority="26"/>
  </conditionalFormatting>
  <conditionalFormatting sqref="A133">
    <cfRule type="duplicateValues" dxfId="45" priority="25"/>
  </conditionalFormatting>
  <conditionalFormatting sqref="A134">
    <cfRule type="duplicateValues" dxfId="44" priority="24"/>
  </conditionalFormatting>
  <conditionalFormatting sqref="A135:A136">
    <cfRule type="duplicateValues" dxfId="43" priority="23"/>
  </conditionalFormatting>
  <conditionalFormatting sqref="A137:A139">
    <cfRule type="duplicateValues" dxfId="42" priority="22"/>
  </conditionalFormatting>
  <conditionalFormatting sqref="A140">
    <cfRule type="duplicateValues" dxfId="41" priority="21"/>
  </conditionalFormatting>
  <conditionalFormatting sqref="A141:A142">
    <cfRule type="duplicateValues" dxfId="40" priority="20"/>
  </conditionalFormatting>
  <conditionalFormatting sqref="A143">
    <cfRule type="duplicateValues" dxfId="39" priority="19"/>
  </conditionalFormatting>
  <conditionalFormatting sqref="A144:A145">
    <cfRule type="duplicateValues" dxfId="38" priority="18"/>
  </conditionalFormatting>
  <conditionalFormatting sqref="A146">
    <cfRule type="duplicateValues" dxfId="37" priority="17"/>
  </conditionalFormatting>
  <conditionalFormatting sqref="A147">
    <cfRule type="duplicateValues" dxfId="36" priority="16"/>
  </conditionalFormatting>
  <conditionalFormatting sqref="A148:A149">
    <cfRule type="duplicateValues" dxfId="35" priority="15"/>
  </conditionalFormatting>
  <conditionalFormatting sqref="A150">
    <cfRule type="duplicateValues" dxfId="34" priority="14"/>
  </conditionalFormatting>
  <conditionalFormatting sqref="A151:A152">
    <cfRule type="duplicateValues" dxfId="33" priority="13"/>
  </conditionalFormatting>
  <conditionalFormatting sqref="A153:A154">
    <cfRule type="duplicateValues" dxfId="32" priority="12"/>
  </conditionalFormatting>
  <conditionalFormatting sqref="A155:A157">
    <cfRule type="duplicateValues" dxfId="31" priority="11"/>
  </conditionalFormatting>
  <conditionalFormatting sqref="A158">
    <cfRule type="duplicateValues" dxfId="30" priority="10"/>
  </conditionalFormatting>
  <conditionalFormatting sqref="A159">
    <cfRule type="duplicateValues" dxfId="29" priority="9"/>
  </conditionalFormatting>
  <conditionalFormatting sqref="A160">
    <cfRule type="duplicateValues" dxfId="28" priority="8"/>
  </conditionalFormatting>
  <conditionalFormatting sqref="A161">
    <cfRule type="duplicateValues" dxfId="27" priority="7"/>
  </conditionalFormatting>
  <conditionalFormatting sqref="A162">
    <cfRule type="duplicateValues" dxfId="26" priority="6"/>
  </conditionalFormatting>
  <conditionalFormatting sqref="A163:A164">
    <cfRule type="duplicateValues" dxfId="25" priority="5"/>
  </conditionalFormatting>
  <conditionalFormatting sqref="A165">
    <cfRule type="duplicateValues" dxfId="24" priority="4"/>
  </conditionalFormatting>
  <conditionalFormatting sqref="A166:A167">
    <cfRule type="duplicateValues" dxfId="23" priority="3"/>
  </conditionalFormatting>
  <conditionalFormatting sqref="A168">
    <cfRule type="duplicateValues" dxfId="22" priority="2"/>
  </conditionalFormatting>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4">
    <tabColor rgb="FF002060"/>
  </sheetPr>
  <dimension ref="A1:F407"/>
  <sheetViews>
    <sheetView workbookViewId="0">
      <pane ySplit="1" topLeftCell="A2" activePane="bottomLeft" state="frozen"/>
      <selection pane="bottomLeft"/>
    </sheetView>
  </sheetViews>
  <sheetFormatPr defaultRowHeight="15" x14ac:dyDescent="0.25"/>
  <cols>
    <col min="1" max="1" width="9.140625" style="96"/>
    <col min="2" max="2" width="80.5703125" style="96" customWidth="1"/>
    <col min="3" max="3" width="9.140625" style="96"/>
    <col min="4" max="4" width="78" style="96" customWidth="1"/>
    <col min="5" max="5" width="13.140625" style="96" bestFit="1" customWidth="1"/>
    <col min="6" max="16384" width="9.140625" style="96"/>
  </cols>
  <sheetData>
    <row r="1" spans="1:6" x14ac:dyDescent="0.25">
      <c r="A1" s="104" t="s">
        <v>3515</v>
      </c>
      <c r="B1" s="105" t="s">
        <v>3787</v>
      </c>
      <c r="C1" s="104" t="s">
        <v>3519</v>
      </c>
      <c r="D1" s="106" t="s">
        <v>3786</v>
      </c>
      <c r="E1" s="107" t="s">
        <v>4071</v>
      </c>
      <c r="F1" s="107" t="s">
        <v>3788</v>
      </c>
    </row>
    <row r="2" spans="1:6" x14ac:dyDescent="0.25">
      <c r="A2" s="55" t="s">
        <v>12</v>
      </c>
      <c r="B2" s="55" t="s">
        <v>11</v>
      </c>
      <c r="C2" s="55" t="s">
        <v>12</v>
      </c>
      <c r="D2" s="55" t="str">
        <f>VLOOKUP(C2,'3. DB25 Alle koder'!B:C,2,FALSE)</f>
        <v>Dyrkning af korn (undtagen ris), bælgfrugter og olieholdige frø</v>
      </c>
      <c r="E2" s="96">
        <f>IF(A2=C2,0,1)</f>
        <v>0</v>
      </c>
      <c r="F2" s="96">
        <f>IF(B2=D2,0,1)</f>
        <v>0</v>
      </c>
    </row>
    <row r="3" spans="1:6" x14ac:dyDescent="0.25">
      <c r="A3" s="55" t="s">
        <v>15</v>
      </c>
      <c r="B3" s="55" t="s">
        <v>14</v>
      </c>
      <c r="C3" s="55" t="s">
        <v>15</v>
      </c>
      <c r="D3" s="55" t="str">
        <f>VLOOKUP(C3,'3. DB25 Alle koder'!B:C,2,FALSE)</f>
        <v>Dyrkning af ris</v>
      </c>
      <c r="E3" s="96">
        <f t="shared" ref="E3:E66" si="0">IF(A3=C3,0,1)</f>
        <v>0</v>
      </c>
      <c r="F3" s="96">
        <f t="shared" ref="F3:F66" si="1">IF(B3=D3,0,1)</f>
        <v>0</v>
      </c>
    </row>
    <row r="4" spans="1:6" x14ac:dyDescent="0.25">
      <c r="A4" s="55" t="s">
        <v>21</v>
      </c>
      <c r="B4" s="55" t="s">
        <v>20</v>
      </c>
      <c r="C4" s="55" t="s">
        <v>21</v>
      </c>
      <c r="D4" s="55" t="str">
        <f>VLOOKUP(C4,'3. DB25 Alle koder'!B:C,2,FALSE)</f>
        <v>Dyrkning af sukkerrør</v>
      </c>
      <c r="E4" s="96">
        <f t="shared" si="0"/>
        <v>0</v>
      </c>
      <c r="F4" s="96">
        <f t="shared" si="1"/>
        <v>0</v>
      </c>
    </row>
    <row r="5" spans="1:6" x14ac:dyDescent="0.25">
      <c r="A5" s="55" t="s">
        <v>24</v>
      </c>
      <c r="B5" s="55" t="s">
        <v>23</v>
      </c>
      <c r="C5" s="55" t="s">
        <v>24</v>
      </c>
      <c r="D5" s="55" t="str">
        <f>VLOOKUP(C5,'3. DB25 Alle koder'!B:C,2,FALSE)</f>
        <v>Dyrkning af tobak</v>
      </c>
      <c r="E5" s="96">
        <f t="shared" si="0"/>
        <v>0</v>
      </c>
      <c r="F5" s="96">
        <f t="shared" si="1"/>
        <v>0</v>
      </c>
    </row>
    <row r="6" spans="1:6" x14ac:dyDescent="0.25">
      <c r="A6" s="55" t="s">
        <v>27</v>
      </c>
      <c r="B6" s="55" t="s">
        <v>26</v>
      </c>
      <c r="C6" s="55" t="s">
        <v>27</v>
      </c>
      <c r="D6" s="55" t="str">
        <f>VLOOKUP(C6,'3. DB25 Alle koder'!B:C,2,FALSE)</f>
        <v>Dyrkning af tekstilplanter</v>
      </c>
      <c r="E6" s="96">
        <f t="shared" si="0"/>
        <v>0</v>
      </c>
      <c r="F6" s="96">
        <f t="shared" si="1"/>
        <v>0</v>
      </c>
    </row>
    <row r="7" spans="1:6" x14ac:dyDescent="0.25">
      <c r="A7" s="55" t="s">
        <v>35</v>
      </c>
      <c r="B7" s="55" t="s">
        <v>34</v>
      </c>
      <c r="C7" s="55" t="s">
        <v>35</v>
      </c>
      <c r="D7" s="55" t="str">
        <f>VLOOKUP(C7,'3. DB25 Alle koder'!B:C,2,FALSE)</f>
        <v>Dyrkning af druer</v>
      </c>
      <c r="E7" s="96">
        <f t="shared" si="0"/>
        <v>0</v>
      </c>
      <c r="F7" s="96">
        <f t="shared" si="1"/>
        <v>0</v>
      </c>
    </row>
    <row r="8" spans="1:6" x14ac:dyDescent="0.25">
      <c r="A8" s="55" t="s">
        <v>38</v>
      </c>
      <c r="B8" s="55" t="s">
        <v>37</v>
      </c>
      <c r="C8" s="55" t="s">
        <v>38</v>
      </c>
      <c r="D8" s="55" t="str">
        <f>VLOOKUP(C8,'3. DB25 Alle koder'!B:C,2,FALSE)</f>
        <v>Dyrkning af tropiske og subtropiske frugter</v>
      </c>
      <c r="E8" s="96">
        <f t="shared" si="0"/>
        <v>0</v>
      </c>
      <c r="F8" s="96">
        <f t="shared" si="1"/>
        <v>0</v>
      </c>
    </row>
    <row r="9" spans="1:6" x14ac:dyDescent="0.25">
      <c r="A9" s="55" t="s">
        <v>41</v>
      </c>
      <c r="B9" s="55" t="s">
        <v>40</v>
      </c>
      <c r="C9" s="55" t="s">
        <v>41</v>
      </c>
      <c r="D9" s="55" t="str">
        <f>VLOOKUP(C9,'3. DB25 Alle koder'!B:C,2,FALSE)</f>
        <v>Dyrkning af citrusfrugter</v>
      </c>
      <c r="E9" s="96">
        <f t="shared" si="0"/>
        <v>0</v>
      </c>
      <c r="F9" s="96">
        <f t="shared" si="1"/>
        <v>0</v>
      </c>
    </row>
    <row r="10" spans="1:6" x14ac:dyDescent="0.25">
      <c r="A10" s="55" t="s">
        <v>44</v>
      </c>
      <c r="B10" s="55" t="s">
        <v>43</v>
      </c>
      <c r="C10" s="55" t="s">
        <v>44</v>
      </c>
      <c r="D10" s="55" t="str">
        <f>VLOOKUP(C10,'3. DB25 Alle koder'!B:C,2,FALSE)</f>
        <v>Dyrkning af kernefrugter og stenfrugter</v>
      </c>
      <c r="E10" s="96">
        <f t="shared" si="0"/>
        <v>0</v>
      </c>
      <c r="F10" s="96">
        <f t="shared" si="1"/>
        <v>0</v>
      </c>
    </row>
    <row r="11" spans="1:6" x14ac:dyDescent="0.25">
      <c r="A11" s="55" t="s">
        <v>47</v>
      </c>
      <c r="B11" s="55" t="s">
        <v>46</v>
      </c>
      <c r="C11" s="55" t="s">
        <v>47</v>
      </c>
      <c r="D11" s="55" t="str">
        <f>VLOOKUP(C11,'3. DB25 Alle koder'!B:C,2,FALSE)</f>
        <v>Dyrkning af andre træfrugter, bær og nødder</v>
      </c>
      <c r="E11" s="96">
        <f t="shared" si="0"/>
        <v>0</v>
      </c>
      <c r="F11" s="96">
        <f t="shared" si="1"/>
        <v>0</v>
      </c>
    </row>
    <row r="12" spans="1:6" x14ac:dyDescent="0.25">
      <c r="A12" s="55" t="s">
        <v>50</v>
      </c>
      <c r="B12" s="55" t="s">
        <v>49</v>
      </c>
      <c r="C12" s="55" t="s">
        <v>50</v>
      </c>
      <c r="D12" s="55" t="str">
        <f>VLOOKUP(C12,'3. DB25 Alle koder'!B:C,2,FALSE)</f>
        <v>Dyrkning af olieholdige frugter</v>
      </c>
      <c r="E12" s="96">
        <f t="shared" si="0"/>
        <v>0</v>
      </c>
      <c r="F12" s="96">
        <f t="shared" si="1"/>
        <v>0</v>
      </c>
    </row>
    <row r="13" spans="1:6" x14ac:dyDescent="0.25">
      <c r="A13" s="55" t="s">
        <v>53</v>
      </c>
      <c r="B13" s="55" t="s">
        <v>52</v>
      </c>
      <c r="C13" s="55" t="s">
        <v>53</v>
      </c>
      <c r="D13" s="55" t="str">
        <f>VLOOKUP(C13,'3. DB25 Alle koder'!B:C,2,FALSE)</f>
        <v>Dyrkning af planter til fremstilling af drikkevarer</v>
      </c>
      <c r="E13" s="96">
        <f t="shared" si="0"/>
        <v>0</v>
      </c>
      <c r="F13" s="96">
        <f t="shared" si="1"/>
        <v>0</v>
      </c>
    </row>
    <row r="14" spans="1:6" x14ac:dyDescent="0.25">
      <c r="A14" s="55" t="s">
        <v>59</v>
      </c>
      <c r="B14" s="55" t="s">
        <v>58</v>
      </c>
      <c r="C14" s="55" t="s">
        <v>59</v>
      </c>
      <c r="D14" s="55" t="str">
        <f>VLOOKUP(C14,'3. DB25 Alle koder'!B:C,2,FALSE)</f>
        <v>Dyrkning af andre flerårige afgrøder</v>
      </c>
      <c r="E14" s="96">
        <f t="shared" si="0"/>
        <v>0</v>
      </c>
      <c r="F14" s="96">
        <f t="shared" si="1"/>
        <v>0</v>
      </c>
    </row>
    <row r="15" spans="1:6" x14ac:dyDescent="0.25">
      <c r="A15" s="55" t="s">
        <v>63</v>
      </c>
      <c r="B15" s="55" t="s">
        <v>61</v>
      </c>
      <c r="C15" s="55" t="s">
        <v>63</v>
      </c>
      <c r="D15" s="55" t="str">
        <f>VLOOKUP(C15,'3. DB25 Alle koder'!B:C,2,FALSE)</f>
        <v>Planteformering</v>
      </c>
      <c r="E15" s="96">
        <f t="shared" si="0"/>
        <v>0</v>
      </c>
      <c r="F15" s="96">
        <f t="shared" si="1"/>
        <v>0</v>
      </c>
    </row>
    <row r="16" spans="1:6" x14ac:dyDescent="0.25">
      <c r="A16" s="55" t="s">
        <v>74</v>
      </c>
      <c r="B16" s="55" t="s">
        <v>73</v>
      </c>
      <c r="C16" s="55" t="s">
        <v>74</v>
      </c>
      <c r="D16" s="55" t="str">
        <f>VLOOKUP(C16,'3. DB25 Alle koder'!B:C,2,FALSE)</f>
        <v>Avl af heste og dyr af hestefamilien</v>
      </c>
      <c r="E16" s="96">
        <f t="shared" si="0"/>
        <v>0</v>
      </c>
      <c r="F16" s="96">
        <f t="shared" si="1"/>
        <v>0</v>
      </c>
    </row>
    <row r="17" spans="1:6" x14ac:dyDescent="0.25">
      <c r="A17" s="55" t="s">
        <v>77</v>
      </c>
      <c r="B17" s="55" t="s">
        <v>76</v>
      </c>
      <c r="C17" s="55" t="s">
        <v>77</v>
      </c>
      <c r="D17" s="55" t="str">
        <f>VLOOKUP(C17,'3. DB25 Alle koder'!B:C,2,FALSE)</f>
        <v>Avl af kameler og dyr af kamelfamilien</v>
      </c>
      <c r="E17" s="96">
        <f t="shared" si="0"/>
        <v>0</v>
      </c>
      <c r="F17" s="96">
        <f t="shared" si="1"/>
        <v>0</v>
      </c>
    </row>
    <row r="18" spans="1:6" x14ac:dyDescent="0.25">
      <c r="A18" s="55" t="s">
        <v>80</v>
      </c>
      <c r="B18" s="55" t="s">
        <v>79</v>
      </c>
      <c r="C18" s="55" t="s">
        <v>80</v>
      </c>
      <c r="D18" s="55" t="str">
        <f>VLOOKUP(C18,'3. DB25 Alle koder'!B:C,2,FALSE)</f>
        <v>Avl af får og geder</v>
      </c>
      <c r="E18" s="96">
        <f t="shared" si="0"/>
        <v>0</v>
      </c>
      <c r="F18" s="96">
        <f t="shared" si="1"/>
        <v>0</v>
      </c>
    </row>
    <row r="19" spans="1:6" x14ac:dyDescent="0.25">
      <c r="A19" s="55" t="s">
        <v>83</v>
      </c>
      <c r="B19" s="55" t="s">
        <v>84</v>
      </c>
      <c r="C19" s="55" t="s">
        <v>83</v>
      </c>
      <c r="D19" s="55" t="str">
        <f>VLOOKUP(C19,'3. DB25 Alle koder'!B:C,2,FALSE)</f>
        <v>Avl af smågrise</v>
      </c>
      <c r="E19" s="96">
        <f t="shared" si="0"/>
        <v>0</v>
      </c>
      <c r="F19" s="96">
        <f t="shared" si="1"/>
        <v>0</v>
      </c>
    </row>
    <row r="20" spans="1:6" x14ac:dyDescent="0.25">
      <c r="A20" s="55" t="s">
        <v>85</v>
      </c>
      <c r="B20" s="55" t="s">
        <v>86</v>
      </c>
      <c r="C20" s="55" t="s">
        <v>85</v>
      </c>
      <c r="D20" s="55" t="str">
        <f>VLOOKUP(C20,'3. DB25 Alle koder'!B:C,2,FALSE)</f>
        <v>Produktion af slagtesvin</v>
      </c>
      <c r="E20" s="96">
        <f t="shared" si="0"/>
        <v>0</v>
      </c>
      <c r="F20" s="96">
        <f t="shared" si="1"/>
        <v>0</v>
      </c>
    </row>
    <row r="21" spans="1:6" x14ac:dyDescent="0.25">
      <c r="A21" s="55" t="s">
        <v>96</v>
      </c>
      <c r="B21" s="55" t="s">
        <v>2538</v>
      </c>
      <c r="C21" s="55" t="s">
        <v>96</v>
      </c>
      <c r="D21" s="55" t="str">
        <f>VLOOKUP(C21,'3. DB25 Alle koder'!B:C,2,FALSE)</f>
        <v>Blandet landbrugsdrift</v>
      </c>
      <c r="E21" s="96">
        <f t="shared" si="0"/>
        <v>0</v>
      </c>
      <c r="F21" s="96">
        <f t="shared" si="1"/>
        <v>1</v>
      </c>
    </row>
    <row r="22" spans="1:6" x14ac:dyDescent="0.25">
      <c r="A22" s="55" t="s">
        <v>99</v>
      </c>
      <c r="B22" s="55" t="s">
        <v>2540</v>
      </c>
      <c r="C22" s="55" t="s">
        <v>99</v>
      </c>
      <c r="D22" s="55" t="str">
        <f>VLOOKUP(C22,'3. DB25 Alle koder'!B:C,2,FALSE)</f>
        <v>Støtteaktiviteter i forbindelse med planteavl</v>
      </c>
      <c r="E22" s="96">
        <f t="shared" si="0"/>
        <v>0</v>
      </c>
      <c r="F22" s="96">
        <f t="shared" si="1"/>
        <v>1</v>
      </c>
    </row>
    <row r="23" spans="1:6" x14ac:dyDescent="0.25">
      <c r="A23" s="55" t="s">
        <v>108</v>
      </c>
      <c r="B23" s="55" t="s">
        <v>106</v>
      </c>
      <c r="C23" s="55" t="s">
        <v>108</v>
      </c>
      <c r="D23" s="55" t="str">
        <f>VLOOKUP(C23,'3. DB25 Alle koder'!B:C,2,FALSE)</f>
        <v>Jagt, fældefangst og serviceydelser i forbindelse hermed</v>
      </c>
      <c r="E23" s="96">
        <f t="shared" si="0"/>
        <v>0</v>
      </c>
      <c r="F23" s="96">
        <f t="shared" si="1"/>
        <v>0</v>
      </c>
    </row>
    <row r="24" spans="1:6" x14ac:dyDescent="0.25">
      <c r="A24" s="55" t="s">
        <v>114</v>
      </c>
      <c r="B24" s="55" t="s">
        <v>112</v>
      </c>
      <c r="C24" s="55" t="s">
        <v>114</v>
      </c>
      <c r="D24" s="55" t="str">
        <f>VLOOKUP(C24,'3. DB25 Alle koder'!B:C,2,FALSE)</f>
        <v>Dyrkning af træer og andre skovbrugsaktiviteter</v>
      </c>
      <c r="E24" s="96">
        <f t="shared" si="0"/>
        <v>0</v>
      </c>
      <c r="F24" s="96">
        <f t="shared" si="1"/>
        <v>0</v>
      </c>
    </row>
    <row r="25" spans="1:6" x14ac:dyDescent="0.25">
      <c r="A25" s="55" t="s">
        <v>118</v>
      </c>
      <c r="B25" s="55" t="s">
        <v>116</v>
      </c>
      <c r="C25" s="55" t="s">
        <v>118</v>
      </c>
      <c r="D25" s="55" t="str">
        <f>VLOOKUP(C25,'3. DB25 Alle koder'!B:C,2,FALSE)</f>
        <v>Skovning</v>
      </c>
      <c r="E25" s="96">
        <f t="shared" si="0"/>
        <v>0</v>
      </c>
      <c r="F25" s="96">
        <f t="shared" si="1"/>
        <v>0</v>
      </c>
    </row>
    <row r="26" spans="1:6" x14ac:dyDescent="0.25">
      <c r="A26" s="55" t="s">
        <v>122</v>
      </c>
      <c r="B26" s="55" t="s">
        <v>2545</v>
      </c>
      <c r="C26" s="55" t="s">
        <v>122</v>
      </c>
      <c r="D26" s="55" t="str">
        <f>VLOOKUP(C26,'3. DB25 Alle koder'!B:C,2,FALSE)</f>
        <v>Indsamling af vildtvoksende forstmateriale, undtagen træer</v>
      </c>
      <c r="E26" s="96">
        <f t="shared" si="0"/>
        <v>0</v>
      </c>
      <c r="F26" s="96">
        <f t="shared" si="1"/>
        <v>1</v>
      </c>
    </row>
    <row r="27" spans="1:6" x14ac:dyDescent="0.25">
      <c r="A27" s="55" t="s">
        <v>125</v>
      </c>
      <c r="B27" s="55" t="s">
        <v>2546</v>
      </c>
      <c r="C27" s="55" t="s">
        <v>125</v>
      </c>
      <c r="D27" s="55" t="str">
        <f>VLOOKUP(C27,'3. DB25 Alle koder'!B:C,2,FALSE)</f>
        <v>Støtteaktiviteter i forbindelse med skovbrug</v>
      </c>
      <c r="E27" s="96">
        <f t="shared" si="0"/>
        <v>0</v>
      </c>
      <c r="F27" s="96">
        <f t="shared" si="1"/>
        <v>1</v>
      </c>
    </row>
    <row r="28" spans="1:6" x14ac:dyDescent="0.25">
      <c r="A28" s="55" t="s">
        <v>153</v>
      </c>
      <c r="B28" s="55" t="s">
        <v>151</v>
      </c>
      <c r="C28" s="55" t="s">
        <v>153</v>
      </c>
      <c r="D28" s="55" t="str">
        <f>VLOOKUP(C28,'3. DB25 Alle koder'!B:C,2,FALSE)</f>
        <v>Indvinding af stenkul</v>
      </c>
      <c r="E28" s="96">
        <f t="shared" si="0"/>
        <v>0</v>
      </c>
      <c r="F28" s="96">
        <f t="shared" si="1"/>
        <v>0</v>
      </c>
    </row>
    <row r="29" spans="1:6" x14ac:dyDescent="0.25">
      <c r="A29" s="55" t="s">
        <v>157</v>
      </c>
      <c r="B29" s="55" t="s">
        <v>155</v>
      </c>
      <c r="C29" s="55" t="s">
        <v>157</v>
      </c>
      <c r="D29" s="55" t="str">
        <f>VLOOKUP(C29,'3. DB25 Alle koder'!B:C,2,FALSE)</f>
        <v>Indvinding af brunkul</v>
      </c>
      <c r="E29" s="96">
        <f t="shared" si="0"/>
        <v>0</v>
      </c>
      <c r="F29" s="96">
        <f t="shared" si="1"/>
        <v>0</v>
      </c>
    </row>
    <row r="30" spans="1:6" x14ac:dyDescent="0.25">
      <c r="A30" s="55" t="s">
        <v>163</v>
      </c>
      <c r="B30" s="55" t="s">
        <v>161</v>
      </c>
      <c r="C30" s="55" t="s">
        <v>163</v>
      </c>
      <c r="D30" s="55" t="str">
        <f>VLOOKUP(C30,'3. DB25 Alle koder'!B:C,2,FALSE)</f>
        <v>Indvinding af råolie</v>
      </c>
      <c r="E30" s="96">
        <f t="shared" si="0"/>
        <v>0</v>
      </c>
      <c r="F30" s="96">
        <f t="shared" si="1"/>
        <v>0</v>
      </c>
    </row>
    <row r="31" spans="1:6" x14ac:dyDescent="0.25">
      <c r="A31" s="55" t="s">
        <v>167</v>
      </c>
      <c r="B31" s="55" t="s">
        <v>165</v>
      </c>
      <c r="C31" s="55" t="s">
        <v>167</v>
      </c>
      <c r="D31" s="55" t="str">
        <f>VLOOKUP(C31,'3. DB25 Alle koder'!B:C,2,FALSE)</f>
        <v>Indvinding af naturgas</v>
      </c>
      <c r="E31" s="96">
        <f t="shared" si="0"/>
        <v>0</v>
      </c>
      <c r="F31" s="96">
        <f t="shared" si="1"/>
        <v>0</v>
      </c>
    </row>
    <row r="32" spans="1:6" x14ac:dyDescent="0.25">
      <c r="A32" s="55" t="s">
        <v>173</v>
      </c>
      <c r="B32" s="55" t="s">
        <v>171</v>
      </c>
      <c r="C32" s="55" t="s">
        <v>173</v>
      </c>
      <c r="D32" s="55" t="str">
        <f>VLOOKUP(C32,'3. DB25 Alle koder'!B:C,2,FALSE)</f>
        <v>Brydning af jernmalm</v>
      </c>
      <c r="E32" s="96">
        <f t="shared" si="0"/>
        <v>0</v>
      </c>
      <c r="F32" s="96">
        <f t="shared" si="1"/>
        <v>0</v>
      </c>
    </row>
    <row r="33" spans="1:6" x14ac:dyDescent="0.25">
      <c r="A33" s="55" t="s">
        <v>178</v>
      </c>
      <c r="B33" s="55" t="s">
        <v>177</v>
      </c>
      <c r="C33" s="55" t="s">
        <v>178</v>
      </c>
      <c r="D33" s="55" t="str">
        <f>VLOOKUP(C33,'3. DB25 Alle koder'!B:C,2,FALSE)</f>
        <v>Brydning af uran- og thoriummalme</v>
      </c>
      <c r="E33" s="96">
        <f t="shared" si="0"/>
        <v>0</v>
      </c>
      <c r="F33" s="96">
        <f t="shared" si="1"/>
        <v>0</v>
      </c>
    </row>
    <row r="34" spans="1:6" x14ac:dyDescent="0.25">
      <c r="A34" s="55" t="s">
        <v>181</v>
      </c>
      <c r="B34" s="55" t="s">
        <v>180</v>
      </c>
      <c r="C34" s="55" t="s">
        <v>181</v>
      </c>
      <c r="D34" s="55" t="str">
        <f>VLOOKUP(C34,'3. DB25 Alle koder'!B:C,2,FALSE)</f>
        <v>Brydning af andre ikke-jernholdige metalmalme</v>
      </c>
      <c r="E34" s="96">
        <f t="shared" si="0"/>
        <v>0</v>
      </c>
      <c r="F34" s="96">
        <f t="shared" si="1"/>
        <v>0</v>
      </c>
    </row>
    <row r="35" spans="1:6" x14ac:dyDescent="0.25">
      <c r="A35" s="55" t="s">
        <v>188</v>
      </c>
      <c r="B35" s="55" t="s">
        <v>2547</v>
      </c>
      <c r="C35" s="55" t="s">
        <v>188</v>
      </c>
      <c r="D35" s="55" t="str">
        <f>VLOOKUP(C35,'3. DB25 Alle koder'!B:C,2,FALSE)</f>
        <v>Brydning af pyntesten, kalksten, gips, skifer mv.</v>
      </c>
      <c r="E35" s="96">
        <f t="shared" si="0"/>
        <v>0</v>
      </c>
      <c r="F35" s="96">
        <f t="shared" si="1"/>
        <v>1</v>
      </c>
    </row>
    <row r="36" spans="1:6" x14ac:dyDescent="0.25">
      <c r="A36" s="55" t="s">
        <v>191</v>
      </c>
      <c r="B36" s="55" t="s">
        <v>2548</v>
      </c>
      <c r="C36" s="55" t="s">
        <v>191</v>
      </c>
      <c r="D36" s="55" t="str">
        <f>VLOOKUP(C36,'3. DB25 Alle koder'!B:C,2,FALSE)</f>
        <v>Grus- og sandgravning og indvinding af ler og kaolin</v>
      </c>
      <c r="E36" s="96">
        <f t="shared" si="0"/>
        <v>0</v>
      </c>
      <c r="F36" s="96">
        <f t="shared" si="1"/>
        <v>1</v>
      </c>
    </row>
    <row r="37" spans="1:6" x14ac:dyDescent="0.25">
      <c r="A37" s="55" t="s">
        <v>195</v>
      </c>
      <c r="B37" s="55" t="s">
        <v>194</v>
      </c>
      <c r="C37" s="55" t="s">
        <v>195</v>
      </c>
      <c r="D37" s="55" t="str">
        <f>VLOOKUP(C37,'3. DB25 Alle koder'!B:C,2,FALSE)</f>
        <v>Indvinding af mineraler til fremstilling af kemiske produkter og gødningsstoffer</v>
      </c>
      <c r="E37" s="96">
        <f t="shared" si="0"/>
        <v>0</v>
      </c>
      <c r="F37" s="96">
        <f t="shared" si="1"/>
        <v>0</v>
      </c>
    </row>
    <row r="38" spans="1:6" x14ac:dyDescent="0.25">
      <c r="A38" s="55" t="s">
        <v>198</v>
      </c>
      <c r="B38" s="55" t="s">
        <v>2550</v>
      </c>
      <c r="C38" s="55" t="s">
        <v>198</v>
      </c>
      <c r="D38" s="55" t="str">
        <f>VLOOKUP(C38,'3. DB25 Alle koder'!B:C,2,FALSE)</f>
        <v>Indvinding af tørv</v>
      </c>
      <c r="E38" s="96">
        <f t="shared" si="0"/>
        <v>0</v>
      </c>
      <c r="F38" s="96">
        <f t="shared" si="1"/>
        <v>1</v>
      </c>
    </row>
    <row r="39" spans="1:6" x14ac:dyDescent="0.25">
      <c r="A39" s="55" t="s">
        <v>201</v>
      </c>
      <c r="B39" s="55" t="s">
        <v>200</v>
      </c>
      <c r="C39" s="55" t="s">
        <v>201</v>
      </c>
      <c r="D39" s="55" t="str">
        <f>VLOOKUP(C39,'3. DB25 Alle koder'!B:C,2,FALSE)</f>
        <v>Saltindvinding</v>
      </c>
      <c r="E39" s="96">
        <f t="shared" si="0"/>
        <v>0</v>
      </c>
      <c r="F39" s="96">
        <f t="shared" si="1"/>
        <v>0</v>
      </c>
    </row>
    <row r="40" spans="1:6" x14ac:dyDescent="0.25">
      <c r="A40" s="55" t="s">
        <v>203</v>
      </c>
      <c r="B40" s="55" t="s">
        <v>2551</v>
      </c>
      <c r="C40" s="55" t="s">
        <v>203</v>
      </c>
      <c r="D40" s="55" t="str">
        <f>VLOOKUP(C40,'3. DB25 Alle koder'!B:C,2,FALSE)</f>
        <v>Anden råstofindvinding i.a.n.</v>
      </c>
      <c r="E40" s="96">
        <f t="shared" si="0"/>
        <v>0</v>
      </c>
      <c r="F40" s="96">
        <f t="shared" si="1"/>
        <v>0</v>
      </c>
    </row>
    <row r="41" spans="1:6" x14ac:dyDescent="0.25">
      <c r="A41" s="55" t="s">
        <v>207</v>
      </c>
      <c r="B41" s="55" t="s">
        <v>2553</v>
      </c>
      <c r="C41" s="55" t="s">
        <v>207</v>
      </c>
      <c r="D41" s="55" t="str">
        <f>VLOOKUP(C41,'3. DB25 Alle koder'!B:C,2,FALSE)</f>
        <v>Støtteaktiviteter i forbindelse med indvinding af råolie og naturgas</v>
      </c>
      <c r="E41" s="96">
        <f t="shared" si="0"/>
        <v>0</v>
      </c>
      <c r="F41" s="96">
        <f t="shared" si="1"/>
        <v>1</v>
      </c>
    </row>
    <row r="42" spans="1:6" x14ac:dyDescent="0.25">
      <c r="A42" s="55" t="s">
        <v>210</v>
      </c>
      <c r="B42" s="55" t="s">
        <v>2554</v>
      </c>
      <c r="C42" s="55" t="s">
        <v>210</v>
      </c>
      <c r="D42" s="55" t="str">
        <f>VLOOKUP(C42,'3. DB25 Alle koder'!B:C,2,FALSE)</f>
        <v>Støtteaktiviteter i forbindelse med anden råstofindvinding</v>
      </c>
      <c r="E42" s="96">
        <f t="shared" si="0"/>
        <v>0</v>
      </c>
      <c r="F42" s="96">
        <f t="shared" si="1"/>
        <v>1</v>
      </c>
    </row>
    <row r="43" spans="1:6" x14ac:dyDescent="0.25">
      <c r="A43" s="55" t="s">
        <v>217</v>
      </c>
      <c r="B43" s="55" t="s">
        <v>218</v>
      </c>
      <c r="C43" s="55" t="s">
        <v>217</v>
      </c>
      <c r="D43" s="55" t="str">
        <f>VLOOKUP(C43,'3. DB25 Alle koder'!B:C,2,FALSE)</f>
        <v>Forarbejdning af svinekød</v>
      </c>
      <c r="E43" s="96">
        <f t="shared" si="0"/>
        <v>0</v>
      </c>
      <c r="F43" s="96">
        <f t="shared" si="1"/>
        <v>0</v>
      </c>
    </row>
    <row r="44" spans="1:6" x14ac:dyDescent="0.25">
      <c r="A44" s="55" t="s">
        <v>219</v>
      </c>
      <c r="B44" s="55" t="s">
        <v>220</v>
      </c>
      <c r="C44" s="55" t="s">
        <v>219</v>
      </c>
      <c r="D44" s="55" t="str">
        <f>VLOOKUP(C44,'3. DB25 Alle koder'!B:C,2,FALSE)</f>
        <v>Forarbejdning af andet kød</v>
      </c>
      <c r="E44" s="96">
        <f t="shared" si="0"/>
        <v>0</v>
      </c>
      <c r="F44" s="96">
        <f t="shared" si="1"/>
        <v>0</v>
      </c>
    </row>
    <row r="45" spans="1:6" x14ac:dyDescent="0.25">
      <c r="A45" s="55" t="s">
        <v>222</v>
      </c>
      <c r="B45" s="55" t="s">
        <v>2557</v>
      </c>
      <c r="C45" s="55" t="s">
        <v>222</v>
      </c>
      <c r="D45" s="55" t="str">
        <f>VLOOKUP(C45,'3. DB25 Alle koder'!B:C,2,FALSE)</f>
        <v>Forarbejdning og konservering af fjerkrækød</v>
      </c>
      <c r="E45" s="96">
        <f t="shared" si="0"/>
        <v>0</v>
      </c>
      <c r="F45" s="96">
        <f t="shared" si="1"/>
        <v>0</v>
      </c>
    </row>
    <row r="46" spans="1:6" x14ac:dyDescent="0.25">
      <c r="A46" s="55" t="s">
        <v>224</v>
      </c>
      <c r="B46" s="55" t="s">
        <v>2558</v>
      </c>
      <c r="C46" s="55" t="s">
        <v>224</v>
      </c>
      <c r="D46" s="55" t="str">
        <f>VLOOKUP(C46,'3. DB25 Alle koder'!B:C,2,FALSE)</f>
        <v>Fremstilling af kød- og fjerkrækødprodukter</v>
      </c>
      <c r="E46" s="96">
        <f t="shared" si="0"/>
        <v>0</v>
      </c>
      <c r="F46" s="96">
        <f t="shared" si="1"/>
        <v>1</v>
      </c>
    </row>
    <row r="47" spans="1:6" x14ac:dyDescent="0.25">
      <c r="A47" s="55" t="s">
        <v>229</v>
      </c>
      <c r="B47" s="55" t="s">
        <v>230</v>
      </c>
      <c r="C47" s="55" t="s">
        <v>229</v>
      </c>
      <c r="D47" s="55" t="str">
        <f>VLOOKUP(C47,'3. DB25 Alle koder'!B:C,2,FALSE)</f>
        <v>Fremstilling af fiskemel</v>
      </c>
      <c r="E47" s="96">
        <f t="shared" si="0"/>
        <v>0</v>
      </c>
      <c r="F47" s="96">
        <f t="shared" si="1"/>
        <v>0</v>
      </c>
    </row>
    <row r="48" spans="1:6" x14ac:dyDescent="0.25">
      <c r="A48" s="55" t="s">
        <v>231</v>
      </c>
      <c r="B48" s="55" t="s">
        <v>232</v>
      </c>
      <c r="C48" s="55" t="s">
        <v>231</v>
      </c>
      <c r="D48" s="55" t="str">
        <f>VLOOKUP(C48,'3. DB25 Alle koder'!B:C,2,FALSE)</f>
        <v>Forarbejdning og konservering af fisk, krebsdyr og bløddyr, undtagen fiskemel</v>
      </c>
      <c r="E48" s="96">
        <f t="shared" si="0"/>
        <v>0</v>
      </c>
      <c r="F48" s="96">
        <f t="shared" si="1"/>
        <v>0</v>
      </c>
    </row>
    <row r="49" spans="1:6" x14ac:dyDescent="0.25">
      <c r="A49" s="55" t="s">
        <v>237</v>
      </c>
      <c r="B49" s="55" t="s">
        <v>236</v>
      </c>
      <c r="C49" s="55" t="s">
        <v>237</v>
      </c>
      <c r="D49" s="55" t="str">
        <f>VLOOKUP(C49,'3. DB25 Alle koder'!B:C,2,FALSE)</f>
        <v>Forarbejdning og konservering af kartofler</v>
      </c>
      <c r="E49" s="96">
        <f t="shared" si="0"/>
        <v>0</v>
      </c>
      <c r="F49" s="96">
        <f t="shared" si="1"/>
        <v>0</v>
      </c>
    </row>
    <row r="50" spans="1:6" x14ac:dyDescent="0.25">
      <c r="A50" s="55" t="s">
        <v>240</v>
      </c>
      <c r="B50" s="55" t="s">
        <v>239</v>
      </c>
      <c r="C50" s="55" t="s">
        <v>240</v>
      </c>
      <c r="D50" s="55" t="str">
        <f>VLOOKUP(C50,'3. DB25 Alle koder'!B:C,2,FALSE)</f>
        <v>Fremstilling af frugt- og grøntsagssaft</v>
      </c>
      <c r="E50" s="96">
        <f t="shared" si="0"/>
        <v>0</v>
      </c>
      <c r="F50" s="96">
        <f t="shared" si="1"/>
        <v>0</v>
      </c>
    </row>
    <row r="51" spans="1:6" x14ac:dyDescent="0.25">
      <c r="A51" s="55" t="s">
        <v>243</v>
      </c>
      <c r="B51" s="55" t="s">
        <v>242</v>
      </c>
      <c r="C51" s="55" t="s">
        <v>243</v>
      </c>
      <c r="D51" s="55" t="str">
        <f>VLOOKUP(C51,'3. DB25 Alle koder'!B:C,2,FALSE)</f>
        <v>Anden forarbejdning og konservering af frugt og grøntsager</v>
      </c>
      <c r="E51" s="96">
        <f t="shared" si="0"/>
        <v>0</v>
      </c>
      <c r="F51" s="96">
        <f t="shared" si="1"/>
        <v>0</v>
      </c>
    </row>
    <row r="52" spans="1:6" x14ac:dyDescent="0.25">
      <c r="A52" s="55" t="s">
        <v>248</v>
      </c>
      <c r="B52" s="55" t="s">
        <v>247</v>
      </c>
      <c r="C52" s="55" t="s">
        <v>248</v>
      </c>
      <c r="D52" s="55" t="str">
        <f>VLOOKUP(C52,'3. DB25 Alle koder'!B:C,2,FALSE)</f>
        <v>Fremstilling af olier og fedtstoffer</v>
      </c>
      <c r="E52" s="96">
        <f t="shared" si="0"/>
        <v>0</v>
      </c>
      <c r="F52" s="96">
        <f t="shared" si="1"/>
        <v>0</v>
      </c>
    </row>
    <row r="53" spans="1:6" x14ac:dyDescent="0.25">
      <c r="A53" s="55" t="s">
        <v>251</v>
      </c>
      <c r="B53" s="55" t="s">
        <v>2559</v>
      </c>
      <c r="C53" s="55" t="s">
        <v>251</v>
      </c>
      <c r="D53" s="55" t="str">
        <f>VLOOKUP(C53,'3. DB25 Alle koder'!B:C,2,FALSE)</f>
        <v>Fremstilling af margarine o.lign. spiselige fedtstoffer</v>
      </c>
      <c r="E53" s="96">
        <f t="shared" si="0"/>
        <v>0</v>
      </c>
      <c r="F53" s="96">
        <f t="shared" si="1"/>
        <v>1</v>
      </c>
    </row>
    <row r="54" spans="1:6" x14ac:dyDescent="0.25">
      <c r="A54" s="55" t="s">
        <v>256</v>
      </c>
      <c r="B54" s="55" t="s">
        <v>2560</v>
      </c>
      <c r="C54" s="55" t="s">
        <v>256</v>
      </c>
      <c r="D54" s="55" t="str">
        <f>VLOOKUP(C54,'3. DB25 Alle koder'!B:C,2,FALSE)</f>
        <v>Fremstilling af mejeriprodukter</v>
      </c>
      <c r="E54" s="96">
        <f t="shared" si="0"/>
        <v>0</v>
      </c>
      <c r="F54" s="96">
        <f t="shared" si="1"/>
        <v>1</v>
      </c>
    </row>
    <row r="55" spans="1:6" x14ac:dyDescent="0.25">
      <c r="A55" s="55" t="s">
        <v>259</v>
      </c>
      <c r="B55" s="55" t="s">
        <v>258</v>
      </c>
      <c r="C55" s="55" t="s">
        <v>259</v>
      </c>
      <c r="D55" s="55" t="str">
        <f>VLOOKUP(C55,'3. DB25 Alle koder'!B:C,2,FALSE)</f>
        <v>Fremstilling af konsumis</v>
      </c>
      <c r="E55" s="96">
        <f t="shared" si="0"/>
        <v>0</v>
      </c>
      <c r="F55" s="96">
        <f t="shared" si="1"/>
        <v>0</v>
      </c>
    </row>
    <row r="56" spans="1:6" x14ac:dyDescent="0.25">
      <c r="A56" s="55" t="s">
        <v>286</v>
      </c>
      <c r="B56" s="55" t="s">
        <v>285</v>
      </c>
      <c r="C56" s="55" t="s">
        <v>286</v>
      </c>
      <c r="D56" s="55" t="str">
        <f>VLOOKUP(C56,'3. DB25 Alle koder'!B:C,2,FALSE)</f>
        <v>Fremstilling af sukker</v>
      </c>
      <c r="E56" s="96">
        <f t="shared" si="0"/>
        <v>0</v>
      </c>
      <c r="F56" s="96">
        <f t="shared" si="1"/>
        <v>0</v>
      </c>
    </row>
    <row r="57" spans="1:6" x14ac:dyDescent="0.25">
      <c r="A57" s="55" t="s">
        <v>289</v>
      </c>
      <c r="B57" s="55" t="s">
        <v>288</v>
      </c>
      <c r="C57" s="55" t="s">
        <v>289</v>
      </c>
      <c r="D57" s="55" t="str">
        <f>VLOOKUP(C57,'3. DB25 Alle koder'!B:C,2,FALSE)</f>
        <v>Fremstilling af kakao, chokolade og sukkervarer</v>
      </c>
      <c r="E57" s="96">
        <f t="shared" si="0"/>
        <v>0</v>
      </c>
      <c r="F57" s="96">
        <f t="shared" si="1"/>
        <v>0</v>
      </c>
    </row>
    <row r="58" spans="1:6" x14ac:dyDescent="0.25">
      <c r="A58" s="55" t="s">
        <v>292</v>
      </c>
      <c r="B58" s="55" t="s">
        <v>291</v>
      </c>
      <c r="C58" s="55" t="s">
        <v>292</v>
      </c>
      <c r="D58" s="55" t="str">
        <f>VLOOKUP(C58,'3. DB25 Alle koder'!B:C,2,FALSE)</f>
        <v>Forarbejdning af te og kaffe</v>
      </c>
      <c r="E58" s="96">
        <f t="shared" si="0"/>
        <v>0</v>
      </c>
      <c r="F58" s="96">
        <f t="shared" si="1"/>
        <v>0</v>
      </c>
    </row>
    <row r="59" spans="1:6" x14ac:dyDescent="0.25">
      <c r="A59" s="55" t="s">
        <v>295</v>
      </c>
      <c r="B59" s="55" t="s">
        <v>294</v>
      </c>
      <c r="C59" s="55" t="s">
        <v>295</v>
      </c>
      <c r="D59" s="55" t="str">
        <f>VLOOKUP(C59,'3. DB25 Alle koder'!B:C,2,FALSE)</f>
        <v>Fremstilling af smagspræparater og krydderier</v>
      </c>
      <c r="E59" s="96">
        <f t="shared" si="0"/>
        <v>0</v>
      </c>
      <c r="F59" s="96">
        <f t="shared" si="1"/>
        <v>0</v>
      </c>
    </row>
    <row r="60" spans="1:6" x14ac:dyDescent="0.25">
      <c r="A60" s="55" t="s">
        <v>298</v>
      </c>
      <c r="B60" s="55" t="s">
        <v>297</v>
      </c>
      <c r="C60" s="55" t="s">
        <v>298</v>
      </c>
      <c r="D60" s="55" t="str">
        <f>VLOOKUP(C60,'3. DB25 Alle koder'!B:C,2,FALSE)</f>
        <v>Fremstilling af færdigretter</v>
      </c>
      <c r="E60" s="96">
        <f t="shared" si="0"/>
        <v>0</v>
      </c>
      <c r="F60" s="96">
        <f t="shared" si="1"/>
        <v>0</v>
      </c>
    </row>
    <row r="61" spans="1:6" x14ac:dyDescent="0.25">
      <c r="A61" s="55" t="s">
        <v>308</v>
      </c>
      <c r="B61" s="55" t="s">
        <v>307</v>
      </c>
      <c r="C61" s="55" t="s">
        <v>308</v>
      </c>
      <c r="D61" s="55" t="str">
        <f>VLOOKUP(C61,'3. DB25 Alle koder'!B:C,2,FALSE)</f>
        <v>Fremstilling af færdige foderblandinger til landbrugsdyr</v>
      </c>
      <c r="E61" s="96">
        <f t="shared" si="0"/>
        <v>0</v>
      </c>
      <c r="F61" s="96">
        <f t="shared" si="1"/>
        <v>0</v>
      </c>
    </row>
    <row r="62" spans="1:6" x14ac:dyDescent="0.25">
      <c r="A62" s="55" t="s">
        <v>311</v>
      </c>
      <c r="B62" s="55" t="s">
        <v>310</v>
      </c>
      <c r="C62" s="55" t="s">
        <v>311</v>
      </c>
      <c r="D62" s="55" t="str">
        <f>VLOOKUP(C62,'3. DB25 Alle koder'!B:C,2,FALSE)</f>
        <v>Fremstilling af færdige foderblandinger til kæledyr</v>
      </c>
      <c r="E62" s="96">
        <f t="shared" si="0"/>
        <v>0</v>
      </c>
      <c r="F62" s="96">
        <f t="shared" si="1"/>
        <v>0</v>
      </c>
    </row>
    <row r="63" spans="1:6" x14ac:dyDescent="0.25">
      <c r="A63" s="55" t="s">
        <v>316</v>
      </c>
      <c r="B63" s="55" t="s">
        <v>315</v>
      </c>
      <c r="C63" s="55" t="s">
        <v>316</v>
      </c>
      <c r="D63" s="55" t="str">
        <f>VLOOKUP(C63,'3. DB25 Alle koder'!B:C,2,FALSE)</f>
        <v>Destillation, rektifikation og blanding af alkohol</v>
      </c>
      <c r="E63" s="96">
        <f t="shared" si="0"/>
        <v>0</v>
      </c>
      <c r="F63" s="96">
        <f t="shared" si="1"/>
        <v>0</v>
      </c>
    </row>
    <row r="64" spans="1:6" x14ac:dyDescent="0.25">
      <c r="A64" s="55" t="s">
        <v>319</v>
      </c>
      <c r="B64" s="55" t="s">
        <v>318</v>
      </c>
      <c r="C64" s="55" t="s">
        <v>319</v>
      </c>
      <c r="D64" s="55" t="str">
        <f>VLOOKUP(C64,'3. DB25 Alle koder'!B:C,2,FALSE)</f>
        <v>Fremstilling af vin af druer</v>
      </c>
      <c r="E64" s="96">
        <f t="shared" si="0"/>
        <v>0</v>
      </c>
      <c r="F64" s="96">
        <f t="shared" si="1"/>
        <v>0</v>
      </c>
    </row>
    <row r="65" spans="1:6" x14ac:dyDescent="0.25">
      <c r="A65" s="55" t="s">
        <v>322</v>
      </c>
      <c r="B65" s="55" t="s">
        <v>2566</v>
      </c>
      <c r="C65" s="55" t="s">
        <v>322</v>
      </c>
      <c r="D65" s="55" t="str">
        <f>VLOOKUP(C65,'3. DB25 Alle koder'!B:C,2,FALSE)</f>
        <v>Fremstilling af cider og andre gærede drikkevarer af frugt</v>
      </c>
      <c r="E65" s="96">
        <f t="shared" si="0"/>
        <v>0</v>
      </c>
      <c r="F65" s="96">
        <f t="shared" si="1"/>
        <v>1</v>
      </c>
    </row>
    <row r="66" spans="1:6" x14ac:dyDescent="0.25">
      <c r="A66" s="55" t="s">
        <v>325</v>
      </c>
      <c r="B66" s="55" t="s">
        <v>324</v>
      </c>
      <c r="C66" s="55" t="s">
        <v>325</v>
      </c>
      <c r="D66" s="55" t="str">
        <f>VLOOKUP(C66,'3. DB25 Alle koder'!B:C,2,FALSE)</f>
        <v>Fremstilling af andre ikke-destillerede gærede drikkevarer</v>
      </c>
      <c r="E66" s="96">
        <f t="shared" si="0"/>
        <v>0</v>
      </c>
      <c r="F66" s="96">
        <f t="shared" si="1"/>
        <v>0</v>
      </c>
    </row>
    <row r="67" spans="1:6" x14ac:dyDescent="0.25">
      <c r="A67" s="55" t="s">
        <v>328</v>
      </c>
      <c r="B67" s="55" t="s">
        <v>327</v>
      </c>
      <c r="C67" s="55" t="s">
        <v>328</v>
      </c>
      <c r="D67" s="55" t="str">
        <f>VLOOKUP(C67,'3. DB25 Alle koder'!B:C,2,FALSE)</f>
        <v>Fremstilling af øl</v>
      </c>
      <c r="E67" s="96">
        <f t="shared" ref="E67:E130" si="2">IF(A67=C67,0,1)</f>
        <v>0</v>
      </c>
      <c r="F67" s="96">
        <f t="shared" ref="F67:F130" si="3">IF(B67=D67,0,1)</f>
        <v>0</v>
      </c>
    </row>
    <row r="68" spans="1:6" x14ac:dyDescent="0.25">
      <c r="A68" s="55" t="s">
        <v>331</v>
      </c>
      <c r="B68" s="55" t="s">
        <v>330</v>
      </c>
      <c r="C68" s="55" t="s">
        <v>331</v>
      </c>
      <c r="D68" s="55" t="str">
        <f>VLOOKUP(C68,'3. DB25 Alle koder'!B:C,2,FALSE)</f>
        <v>Fremstilling af malt</v>
      </c>
      <c r="E68" s="96">
        <f t="shared" si="2"/>
        <v>0</v>
      </c>
      <c r="F68" s="96">
        <f t="shared" si="3"/>
        <v>0</v>
      </c>
    </row>
    <row r="69" spans="1:6" x14ac:dyDescent="0.25">
      <c r="A69" s="55" t="s">
        <v>338</v>
      </c>
      <c r="B69" s="55" t="s">
        <v>2568</v>
      </c>
      <c r="C69" s="55" t="s">
        <v>338</v>
      </c>
      <c r="D69" s="55" t="str">
        <f>VLOOKUP(C69,'3. DB25 Alle koder'!B:C,2,FALSE)</f>
        <v>Fremstilling af tobaksvarer</v>
      </c>
      <c r="E69" s="96">
        <f t="shared" si="2"/>
        <v>0</v>
      </c>
      <c r="F69" s="96">
        <f t="shared" si="3"/>
        <v>1</v>
      </c>
    </row>
    <row r="70" spans="1:6" x14ac:dyDescent="0.25">
      <c r="A70" s="55" t="s">
        <v>343</v>
      </c>
      <c r="B70" s="55" t="s">
        <v>341</v>
      </c>
      <c r="C70" s="55" t="s">
        <v>343</v>
      </c>
      <c r="D70" s="55" t="str">
        <f>VLOOKUP(C70,'3. DB25 Alle koder'!B:C,2,FALSE)</f>
        <v>Forbehandling og spinding af tekstilfibre</v>
      </c>
      <c r="E70" s="96">
        <f t="shared" si="2"/>
        <v>0</v>
      </c>
      <c r="F70" s="96">
        <f t="shared" si="3"/>
        <v>0</v>
      </c>
    </row>
    <row r="71" spans="1:6" x14ac:dyDescent="0.25">
      <c r="A71" s="55" t="s">
        <v>356</v>
      </c>
      <c r="B71" s="55" t="s">
        <v>355</v>
      </c>
      <c r="C71" s="55" t="s">
        <v>356</v>
      </c>
      <c r="D71" s="55" t="str">
        <f>VLOOKUP(C71,'3. DB25 Alle koder'!B:C,2,FALSE)</f>
        <v>Fremstilling af trikotagestoffer</v>
      </c>
      <c r="E71" s="96">
        <f t="shared" si="2"/>
        <v>0</v>
      </c>
      <c r="F71" s="96">
        <f t="shared" si="3"/>
        <v>0</v>
      </c>
    </row>
    <row r="72" spans="1:6" x14ac:dyDescent="0.25">
      <c r="A72" s="55" t="s">
        <v>361</v>
      </c>
      <c r="B72" s="55" t="s">
        <v>2572</v>
      </c>
      <c r="C72" s="55" t="s">
        <v>361</v>
      </c>
      <c r="D72" s="55" t="str">
        <f>VLOOKUP(C72,'3. DB25 Alle koder'!B:C,2,FALSE)</f>
        <v>Fremstilling af gulvtæpper og -måtter</v>
      </c>
      <c r="E72" s="96">
        <f t="shared" si="2"/>
        <v>0</v>
      </c>
      <c r="F72" s="96">
        <f t="shared" si="3"/>
        <v>1</v>
      </c>
    </row>
    <row r="73" spans="1:6" x14ac:dyDescent="0.25">
      <c r="A73" s="55" t="s">
        <v>364</v>
      </c>
      <c r="B73" s="55" t="s">
        <v>363</v>
      </c>
      <c r="C73" s="55" t="s">
        <v>364</v>
      </c>
      <c r="D73" s="55" t="str">
        <f>VLOOKUP(C73,'3. DB25 Alle koder'!B:C,2,FALSE)</f>
        <v>Fremstilling af reb, tovværk, sejlgarn og netstoffer</v>
      </c>
      <c r="E73" s="96">
        <f t="shared" si="2"/>
        <v>0</v>
      </c>
      <c r="F73" s="96">
        <f t="shared" si="3"/>
        <v>0</v>
      </c>
    </row>
    <row r="74" spans="1:6" x14ac:dyDescent="0.25">
      <c r="A74" s="55" t="s">
        <v>367</v>
      </c>
      <c r="B74" s="55" t="s">
        <v>2573</v>
      </c>
      <c r="C74" s="55" t="s">
        <v>367</v>
      </c>
      <c r="D74" s="55" t="str">
        <f>VLOOKUP(C74,'3. DB25 Alle koder'!B:C,2,FALSE)</f>
        <v>Fremstilling af fiberdug og varer af fiberdug</v>
      </c>
      <c r="E74" s="96">
        <f t="shared" si="2"/>
        <v>0</v>
      </c>
      <c r="F74" s="96">
        <f t="shared" si="3"/>
        <v>1</v>
      </c>
    </row>
    <row r="75" spans="1:6" x14ac:dyDescent="0.25">
      <c r="A75" s="55" t="s">
        <v>372</v>
      </c>
      <c r="B75" s="55" t="s">
        <v>2574</v>
      </c>
      <c r="C75" s="55" t="s">
        <v>372</v>
      </c>
      <c r="D75" s="55" t="str">
        <f>VLOOKUP(C75,'3. DB25 Alle koder'!B:C,2,FALSE)</f>
        <v>Fremstilling af andre tekstiler i.a.n.</v>
      </c>
      <c r="E75" s="96">
        <f t="shared" si="2"/>
        <v>0</v>
      </c>
      <c r="F75" s="96">
        <f t="shared" si="3"/>
        <v>0</v>
      </c>
    </row>
    <row r="76" spans="1:6" x14ac:dyDescent="0.25">
      <c r="A76" s="55" t="s">
        <v>3209</v>
      </c>
      <c r="B76" s="55" t="s">
        <v>387</v>
      </c>
      <c r="C76" s="55" t="s">
        <v>388</v>
      </c>
      <c r="D76" s="55" t="str">
        <f>VLOOKUP(C76,'3. DB25 Alle koder'!B:C,2,FALSE)</f>
        <v>Fremstilling af arbejdsbeklædning</v>
      </c>
      <c r="E76" s="96">
        <f t="shared" si="2"/>
        <v>1</v>
      </c>
      <c r="F76" s="96">
        <f t="shared" si="3"/>
        <v>0</v>
      </c>
    </row>
    <row r="77" spans="1:6" x14ac:dyDescent="0.25">
      <c r="A77" s="55" t="s">
        <v>399</v>
      </c>
      <c r="B77" s="55" t="s">
        <v>2592</v>
      </c>
      <c r="C77" s="55" t="s">
        <v>399</v>
      </c>
      <c r="D77" s="55" t="str">
        <f>VLOOKUP(C77,'3. DB25 Alle koder'!B:C,2,FALSE)</f>
        <v>Garvning, beredning og farvning af læder og pelsskind</v>
      </c>
      <c r="E77" s="96">
        <f t="shared" si="2"/>
        <v>0</v>
      </c>
      <c r="F77" s="96">
        <f t="shared" si="3"/>
        <v>1</v>
      </c>
    </row>
    <row r="78" spans="1:6" x14ac:dyDescent="0.25">
      <c r="A78" s="55" t="s">
        <v>402</v>
      </c>
      <c r="B78" s="55" t="s">
        <v>2594</v>
      </c>
      <c r="C78" s="55" t="s">
        <v>402</v>
      </c>
      <c r="D78" s="55" t="str">
        <f>VLOOKUP(C78,'3. DB25 Alle koder'!B:C,2,FALSE)</f>
        <v>Fremstilling af tasker, kufferter, sadelmagervarer mv., uanset materialets art</v>
      </c>
      <c r="E78" s="96">
        <f t="shared" si="2"/>
        <v>0</v>
      </c>
      <c r="F78" s="96">
        <f t="shared" si="3"/>
        <v>1</v>
      </c>
    </row>
    <row r="79" spans="1:6" x14ac:dyDescent="0.25">
      <c r="A79" s="55" t="s">
        <v>447</v>
      </c>
      <c r="B79" s="55" t="s">
        <v>446</v>
      </c>
      <c r="C79" s="55" t="s">
        <v>447</v>
      </c>
      <c r="D79" s="55" t="str">
        <f>VLOOKUP(C79,'3. DB25 Alle koder'!B:C,2,FALSE)</f>
        <v>Fremstilling af papirmasse</v>
      </c>
      <c r="E79" s="96">
        <f t="shared" si="2"/>
        <v>0</v>
      </c>
      <c r="F79" s="96">
        <f t="shared" si="3"/>
        <v>0</v>
      </c>
    </row>
    <row r="80" spans="1:6" x14ac:dyDescent="0.25">
      <c r="A80" s="55" t="s">
        <v>450</v>
      </c>
      <c r="B80" s="55" t="s">
        <v>449</v>
      </c>
      <c r="C80" s="55" t="s">
        <v>450</v>
      </c>
      <c r="D80" s="55" t="str">
        <f>VLOOKUP(C80,'3. DB25 Alle koder'!B:C,2,FALSE)</f>
        <v>Fremstilling af papir og pap</v>
      </c>
      <c r="E80" s="96">
        <f t="shared" si="2"/>
        <v>0</v>
      </c>
      <c r="F80" s="96">
        <f t="shared" si="3"/>
        <v>0</v>
      </c>
    </row>
    <row r="81" spans="1:6" x14ac:dyDescent="0.25">
      <c r="A81" s="55" t="s">
        <v>455</v>
      </c>
      <c r="B81" s="55" t="s">
        <v>2598</v>
      </c>
      <c r="C81" s="55" t="s">
        <v>455</v>
      </c>
      <c r="D81" s="55" t="str">
        <f>VLOOKUP(C81,'3. DB25 Alle koder'!B:C,2,FALSE)</f>
        <v>Fremstilling af bølgepap, pap og emballage af papir og pap</v>
      </c>
      <c r="E81" s="96">
        <f t="shared" si="2"/>
        <v>0</v>
      </c>
      <c r="F81" s="96">
        <f t="shared" si="3"/>
        <v>1</v>
      </c>
    </row>
    <row r="82" spans="1:6" ht="30" x14ac:dyDescent="0.25">
      <c r="A82" s="55" t="s">
        <v>458</v>
      </c>
      <c r="B82" s="55" t="s">
        <v>457</v>
      </c>
      <c r="C82" s="55" t="s">
        <v>458</v>
      </c>
      <c r="D82" s="55" t="str">
        <f>VLOOKUP(C82,'3. DB25 Alle koder'!B:C,2,FALSE)</f>
        <v>Fremstilling af husholdningsartikler og hygiejneartikler samt toiletartikler af papir og pap</v>
      </c>
      <c r="E82" s="96">
        <f t="shared" si="2"/>
        <v>0</v>
      </c>
      <c r="F82" s="96">
        <f t="shared" si="3"/>
        <v>0</v>
      </c>
    </row>
    <row r="83" spans="1:6" x14ac:dyDescent="0.25">
      <c r="A83" s="55" t="s">
        <v>461</v>
      </c>
      <c r="B83" s="55" t="s">
        <v>460</v>
      </c>
      <c r="C83" s="55" t="s">
        <v>461</v>
      </c>
      <c r="D83" s="55" t="str">
        <f>VLOOKUP(C83,'3. DB25 Alle koder'!B:C,2,FALSE)</f>
        <v>Fremstilling af kontorartikler af papir</v>
      </c>
      <c r="E83" s="96">
        <f t="shared" si="2"/>
        <v>0</v>
      </c>
      <c r="F83" s="96">
        <f t="shared" si="3"/>
        <v>0</v>
      </c>
    </row>
    <row r="84" spans="1:6" x14ac:dyDescent="0.25">
      <c r="A84" s="55" t="s">
        <v>464</v>
      </c>
      <c r="B84" s="55" t="s">
        <v>463</v>
      </c>
      <c r="C84" s="55" t="s">
        <v>464</v>
      </c>
      <c r="D84" s="55" t="str">
        <f>VLOOKUP(C84,'3. DB25 Alle koder'!B:C,2,FALSE)</f>
        <v>Fremstilling af tapet</v>
      </c>
      <c r="E84" s="96">
        <f t="shared" si="2"/>
        <v>0</v>
      </c>
      <c r="F84" s="96">
        <f t="shared" si="3"/>
        <v>0</v>
      </c>
    </row>
    <row r="85" spans="1:6" x14ac:dyDescent="0.25">
      <c r="A85" s="55" t="s">
        <v>3214</v>
      </c>
      <c r="B85" s="55" t="s">
        <v>466</v>
      </c>
      <c r="C85" s="55" t="s">
        <v>467</v>
      </c>
      <c r="D85" s="55" t="str">
        <f>VLOOKUP(C85,'3. DB25 Alle koder'!B:C,2,FALSE)</f>
        <v>Fremstilling af andre papir- og papvarer</v>
      </c>
      <c r="E85" s="96">
        <f t="shared" si="2"/>
        <v>1</v>
      </c>
      <c r="F85" s="96">
        <f t="shared" si="3"/>
        <v>0</v>
      </c>
    </row>
    <row r="86" spans="1:6" x14ac:dyDescent="0.25">
      <c r="A86" s="55" t="s">
        <v>472</v>
      </c>
      <c r="B86" s="55" t="s">
        <v>471</v>
      </c>
      <c r="C86" s="55" t="s">
        <v>472</v>
      </c>
      <c r="D86" s="55" t="str">
        <f>VLOOKUP(C86,'3. DB25 Alle koder'!B:C,2,FALSE)</f>
        <v>Trykning af dagblade</v>
      </c>
      <c r="E86" s="96">
        <f t="shared" si="2"/>
        <v>0</v>
      </c>
      <c r="F86" s="96">
        <f t="shared" si="3"/>
        <v>0</v>
      </c>
    </row>
    <row r="87" spans="1:6" x14ac:dyDescent="0.25">
      <c r="A87" s="55" t="s">
        <v>478</v>
      </c>
      <c r="B87" s="55" t="s">
        <v>477</v>
      </c>
      <c r="C87" s="55" t="s">
        <v>478</v>
      </c>
      <c r="D87" s="55" t="str">
        <f>VLOOKUP(C87,'3. DB25 Alle koder'!B:C,2,FALSE)</f>
        <v>Prepress- og premedia-arbejde</v>
      </c>
      <c r="E87" s="96">
        <f t="shared" si="2"/>
        <v>0</v>
      </c>
      <c r="F87" s="96">
        <f t="shared" si="3"/>
        <v>0</v>
      </c>
    </row>
    <row r="88" spans="1:6" x14ac:dyDescent="0.25">
      <c r="A88" s="55" t="s">
        <v>481</v>
      </c>
      <c r="B88" s="55" t="s">
        <v>480</v>
      </c>
      <c r="C88" s="55" t="s">
        <v>481</v>
      </c>
      <c r="D88" s="55" t="str">
        <f>VLOOKUP(C88,'3. DB25 Alle koder'!B:C,2,FALSE)</f>
        <v>Bogbinding og lignende serviceydelser</v>
      </c>
      <c r="E88" s="96">
        <f t="shared" si="2"/>
        <v>0</v>
      </c>
      <c r="F88" s="96">
        <f t="shared" si="3"/>
        <v>0</v>
      </c>
    </row>
    <row r="89" spans="1:6" x14ac:dyDescent="0.25">
      <c r="A89" s="55" t="s">
        <v>484</v>
      </c>
      <c r="B89" s="55" t="s">
        <v>2601</v>
      </c>
      <c r="C89" s="55" t="s">
        <v>484</v>
      </c>
      <c r="D89" s="55" t="str">
        <f>VLOOKUP(C89,'3. DB25 Alle koder'!B:C,2,FALSE)</f>
        <v>Reproduktion af indspillede medier</v>
      </c>
      <c r="E89" s="96">
        <f t="shared" si="2"/>
        <v>0</v>
      </c>
      <c r="F89" s="96">
        <f t="shared" si="3"/>
        <v>0</v>
      </c>
    </row>
    <row r="90" spans="1:6" x14ac:dyDescent="0.25">
      <c r="A90" s="55" t="s">
        <v>489</v>
      </c>
      <c r="B90" s="55" t="s">
        <v>487</v>
      </c>
      <c r="C90" s="55" t="s">
        <v>489</v>
      </c>
      <c r="D90" s="55" t="str">
        <f>VLOOKUP(C90,'3. DB25 Alle koder'!B:C,2,FALSE)</f>
        <v>Fremstilling af koksovnsprodukter</v>
      </c>
      <c r="E90" s="96">
        <f t="shared" si="2"/>
        <v>0</v>
      </c>
      <c r="F90" s="96">
        <f t="shared" si="3"/>
        <v>1</v>
      </c>
    </row>
    <row r="91" spans="1:6" x14ac:dyDescent="0.25">
      <c r="A91" s="55" t="s">
        <v>493</v>
      </c>
      <c r="B91" s="55" t="s">
        <v>2602</v>
      </c>
      <c r="C91" s="55" t="s">
        <v>493</v>
      </c>
      <c r="D91" s="55" t="str">
        <f>VLOOKUP(C91,'3. DB25 Alle koder'!B:C,2,FALSE)</f>
        <v>Fremstilling af raffinerede mineralolieprodukter og fossile brændstoffer</v>
      </c>
      <c r="E91" s="96">
        <f t="shared" si="2"/>
        <v>0</v>
      </c>
      <c r="F91" s="96">
        <f t="shared" si="3"/>
        <v>1</v>
      </c>
    </row>
    <row r="92" spans="1:6" x14ac:dyDescent="0.25">
      <c r="A92" s="55" t="s">
        <v>502</v>
      </c>
      <c r="B92" s="55" t="s">
        <v>501</v>
      </c>
      <c r="C92" s="55" t="s">
        <v>502</v>
      </c>
      <c r="D92" s="55" t="str">
        <f>VLOOKUP(C92,'3. DB25 Alle koder'!B:C,2,FALSE)</f>
        <v>Fremstilling af farvestoffer og pigmenter</v>
      </c>
      <c r="E92" s="96">
        <f t="shared" si="2"/>
        <v>0</v>
      </c>
      <c r="F92" s="96">
        <f t="shared" si="3"/>
        <v>0</v>
      </c>
    </row>
    <row r="93" spans="1:6" x14ac:dyDescent="0.25">
      <c r="A93" s="55" t="s">
        <v>505</v>
      </c>
      <c r="B93" s="55" t="s">
        <v>504</v>
      </c>
      <c r="C93" s="55" t="s">
        <v>505</v>
      </c>
      <c r="D93" s="55" t="str">
        <f>VLOOKUP(C93,'3. DB25 Alle koder'!B:C,2,FALSE)</f>
        <v>Fremstilling af andre uorganiske basiskemikalier</v>
      </c>
      <c r="E93" s="96">
        <f t="shared" si="2"/>
        <v>0</v>
      </c>
      <c r="F93" s="96">
        <f t="shared" si="3"/>
        <v>0</v>
      </c>
    </row>
    <row r="94" spans="1:6" x14ac:dyDescent="0.25">
      <c r="A94" s="55" t="s">
        <v>511</v>
      </c>
      <c r="B94" s="55" t="s">
        <v>510</v>
      </c>
      <c r="C94" s="55" t="s">
        <v>511</v>
      </c>
      <c r="D94" s="55" t="str">
        <f>VLOOKUP(C94,'3. DB25 Alle koder'!B:C,2,FALSE)</f>
        <v>Fremstilling af gødningsstoffer og nitrogenprodukter</v>
      </c>
      <c r="E94" s="96">
        <f t="shared" si="2"/>
        <v>0</v>
      </c>
      <c r="F94" s="96">
        <f t="shared" si="3"/>
        <v>0</v>
      </c>
    </row>
    <row r="95" spans="1:6" x14ac:dyDescent="0.25">
      <c r="A95" s="55" t="s">
        <v>517</v>
      </c>
      <c r="B95" s="55" t="s">
        <v>516</v>
      </c>
      <c r="C95" s="55" t="s">
        <v>517</v>
      </c>
      <c r="D95" s="55" t="str">
        <f>VLOOKUP(C95,'3. DB25 Alle koder'!B:C,2,FALSE)</f>
        <v>Fremstilling af syntetisk gummi i ubearbejdet form</v>
      </c>
      <c r="E95" s="96">
        <f t="shared" si="2"/>
        <v>0</v>
      </c>
      <c r="F95" s="96">
        <f t="shared" si="3"/>
        <v>0</v>
      </c>
    </row>
    <row r="96" spans="1:6" x14ac:dyDescent="0.25">
      <c r="A96" s="55" t="s">
        <v>521</v>
      </c>
      <c r="B96" s="55" t="s">
        <v>2603</v>
      </c>
      <c r="C96" s="55" t="s">
        <v>521</v>
      </c>
      <c r="D96" s="55" t="str">
        <f>VLOOKUP(C96,'3. DB25 Alle koder'!B:C,2,FALSE)</f>
        <v>Fremstilling af pesticider, desinfektionsmidler og andre agrokemiske produkter</v>
      </c>
      <c r="E96" s="96">
        <f t="shared" si="2"/>
        <v>0</v>
      </c>
      <c r="F96" s="96">
        <f t="shared" si="3"/>
        <v>1</v>
      </c>
    </row>
    <row r="97" spans="1:6" ht="30" x14ac:dyDescent="0.25">
      <c r="A97" s="55" t="s">
        <v>525</v>
      </c>
      <c r="B97" s="55" t="s">
        <v>523</v>
      </c>
      <c r="C97" s="55" t="s">
        <v>525</v>
      </c>
      <c r="D97" s="55" t="str">
        <f>VLOOKUP(C97,'3. DB25 Alle koder'!B:C,2,FALSE)</f>
        <v>Fremstilling af maling, lak og lignende overfladebehandlingsmidler, trykfarver samt tætningsmaterialer</v>
      </c>
      <c r="E97" s="96">
        <f t="shared" si="2"/>
        <v>0</v>
      </c>
      <c r="F97" s="96">
        <f t="shared" si="3"/>
        <v>0</v>
      </c>
    </row>
    <row r="98" spans="1:6" x14ac:dyDescent="0.25">
      <c r="A98" s="55" t="s">
        <v>529</v>
      </c>
      <c r="B98" s="55" t="s">
        <v>527</v>
      </c>
      <c r="C98" s="55" t="s">
        <v>529</v>
      </c>
      <c r="D98" s="55" t="str">
        <f>VLOOKUP(C98,'3. DB25 Alle koder'!B:C,2,FALSE)</f>
        <v>Fremstilling af sæbe, rengørings- og rensemidler samt poleremidler</v>
      </c>
      <c r="E98" s="96">
        <f t="shared" si="2"/>
        <v>0</v>
      </c>
      <c r="F98" s="96">
        <f t="shared" si="3"/>
        <v>0</v>
      </c>
    </row>
    <row r="99" spans="1:6" x14ac:dyDescent="0.25">
      <c r="A99" s="55" t="s">
        <v>532</v>
      </c>
      <c r="B99" s="55" t="s">
        <v>531</v>
      </c>
      <c r="C99" s="55" t="s">
        <v>532</v>
      </c>
      <c r="D99" s="55" t="str">
        <f>VLOOKUP(C99,'3. DB25 Alle koder'!B:C,2,FALSE)</f>
        <v>Fremstilling af parfume, hårshampoo, tandpasta mv.</v>
      </c>
      <c r="E99" s="96">
        <f t="shared" si="2"/>
        <v>0</v>
      </c>
      <c r="F99" s="96">
        <f t="shared" si="3"/>
        <v>0</v>
      </c>
    </row>
    <row r="100" spans="1:6" x14ac:dyDescent="0.25">
      <c r="A100" s="55" t="s">
        <v>543</v>
      </c>
      <c r="B100" s="55" t="s">
        <v>541</v>
      </c>
      <c r="C100" s="55" t="s">
        <v>543</v>
      </c>
      <c r="D100" s="55" t="str">
        <f>VLOOKUP(C100,'3. DB25 Alle koder'!B:C,2,FALSE)</f>
        <v>Fremstilling af kemofibre</v>
      </c>
      <c r="E100" s="96">
        <f t="shared" si="2"/>
        <v>0</v>
      </c>
      <c r="F100" s="96">
        <f t="shared" si="3"/>
        <v>0</v>
      </c>
    </row>
    <row r="101" spans="1:6" x14ac:dyDescent="0.25">
      <c r="A101" s="55" t="s">
        <v>548</v>
      </c>
      <c r="B101" s="55" t="s">
        <v>546</v>
      </c>
      <c r="C101" s="55" t="s">
        <v>548</v>
      </c>
      <c r="D101" s="55" t="str">
        <f>VLOOKUP(C101,'3. DB25 Alle koder'!B:C,2,FALSE)</f>
        <v>Fremstilling af farmaceutiske råvarer</v>
      </c>
      <c r="E101" s="96">
        <f t="shared" si="2"/>
        <v>0</v>
      </c>
      <c r="F101" s="96">
        <f t="shared" si="3"/>
        <v>0</v>
      </c>
    </row>
    <row r="102" spans="1:6" x14ac:dyDescent="0.25">
      <c r="A102" s="55" t="s">
        <v>552</v>
      </c>
      <c r="B102" s="55" t="s">
        <v>550</v>
      </c>
      <c r="C102" s="55" t="s">
        <v>552</v>
      </c>
      <c r="D102" s="55" t="str">
        <f>VLOOKUP(C102,'3. DB25 Alle koder'!B:C,2,FALSE)</f>
        <v>Fremstilling af farmaceutiske præparater</v>
      </c>
      <c r="E102" s="96">
        <f t="shared" si="2"/>
        <v>0</v>
      </c>
      <c r="F102" s="96">
        <f t="shared" si="3"/>
        <v>0</v>
      </c>
    </row>
    <row r="103" spans="1:6" x14ac:dyDescent="0.25">
      <c r="A103" s="55" t="s">
        <v>558</v>
      </c>
      <c r="B103" s="55" t="s">
        <v>2611</v>
      </c>
      <c r="C103" s="55" t="s">
        <v>558</v>
      </c>
      <c r="D103" s="55" t="str">
        <f>VLOOKUP(C103,'3. DB25 Alle koder'!B:C,2,FALSE)</f>
        <v>Fremstilling og vulkanisering af gummidæk og fremstilling af gummislanger</v>
      </c>
      <c r="E103" s="96">
        <f t="shared" si="2"/>
        <v>0</v>
      </c>
      <c r="F103" s="96">
        <f t="shared" si="3"/>
        <v>1</v>
      </c>
    </row>
    <row r="104" spans="1:6" x14ac:dyDescent="0.25">
      <c r="A104" s="55" t="s">
        <v>587</v>
      </c>
      <c r="B104" s="55" t="s">
        <v>586</v>
      </c>
      <c r="C104" s="55" t="s">
        <v>587</v>
      </c>
      <c r="D104" s="55" t="str">
        <f>VLOOKUP(C104,'3. DB25 Alle koder'!B:C,2,FALSE)</f>
        <v>Fremstilling af planglas</v>
      </c>
      <c r="E104" s="96">
        <f t="shared" si="2"/>
        <v>0</v>
      </c>
      <c r="F104" s="96">
        <f t="shared" si="3"/>
        <v>0</v>
      </c>
    </row>
    <row r="105" spans="1:6" x14ac:dyDescent="0.25">
      <c r="A105" s="55" t="s">
        <v>593</v>
      </c>
      <c r="B105" s="55" t="s">
        <v>592</v>
      </c>
      <c r="C105" s="55" t="s">
        <v>593</v>
      </c>
      <c r="D105" s="55" t="str">
        <f>VLOOKUP(C105,'3. DB25 Alle koder'!B:C,2,FALSE)</f>
        <v>Fremstilling af flasker, drikkeglas mv.</v>
      </c>
      <c r="E105" s="96">
        <f t="shared" si="2"/>
        <v>0</v>
      </c>
      <c r="F105" s="96">
        <f t="shared" si="3"/>
        <v>0</v>
      </c>
    </row>
    <row r="106" spans="1:6" x14ac:dyDescent="0.25">
      <c r="A106" s="55" t="s">
        <v>596</v>
      </c>
      <c r="B106" s="55" t="s">
        <v>595</v>
      </c>
      <c r="C106" s="55" t="s">
        <v>596</v>
      </c>
      <c r="D106" s="55" t="str">
        <f>VLOOKUP(C106,'3. DB25 Alle koder'!B:C,2,FALSE)</f>
        <v>Fremstilling af glasfiber</v>
      </c>
      <c r="E106" s="96">
        <f t="shared" si="2"/>
        <v>0</v>
      </c>
      <c r="F106" s="96">
        <f t="shared" si="3"/>
        <v>0</v>
      </c>
    </row>
    <row r="107" spans="1:6" x14ac:dyDescent="0.25">
      <c r="A107" s="55" t="s">
        <v>3218</v>
      </c>
      <c r="B107" s="55" t="s">
        <v>2615</v>
      </c>
      <c r="C107" s="55" t="s">
        <v>599</v>
      </c>
      <c r="D107" s="55" t="str">
        <f>VLOOKUP(C107,'3. DB25 Alle koder'!B:C,2,FALSE)</f>
        <v>Fremstilling og bearbejdning af andet glas, herunder teknisk glas</v>
      </c>
      <c r="E107" s="96">
        <f t="shared" si="2"/>
        <v>1</v>
      </c>
      <c r="F107" s="96">
        <f t="shared" si="3"/>
        <v>1</v>
      </c>
    </row>
    <row r="108" spans="1:6" x14ac:dyDescent="0.25">
      <c r="A108" s="55" t="s">
        <v>603</v>
      </c>
      <c r="B108" s="55" t="s">
        <v>601</v>
      </c>
      <c r="C108" s="55" t="s">
        <v>603</v>
      </c>
      <c r="D108" s="55" t="str">
        <f>VLOOKUP(C108,'3. DB25 Alle koder'!B:C,2,FALSE)</f>
        <v>Fremstilling af ildfaste produkter</v>
      </c>
      <c r="E108" s="96">
        <f t="shared" si="2"/>
        <v>0</v>
      </c>
      <c r="F108" s="96">
        <f t="shared" si="3"/>
        <v>0</v>
      </c>
    </row>
    <row r="109" spans="1:6" x14ac:dyDescent="0.25">
      <c r="A109" s="55" t="s">
        <v>608</v>
      </c>
      <c r="B109" s="55" t="s">
        <v>607</v>
      </c>
      <c r="C109" s="55" t="s">
        <v>608</v>
      </c>
      <c r="D109" s="55" t="str">
        <f>VLOOKUP(C109,'3. DB25 Alle koder'!B:C,2,FALSE)</f>
        <v>Fremstilling af keramiske teglsten og gulvfliser</v>
      </c>
      <c r="E109" s="96">
        <f t="shared" si="2"/>
        <v>0</v>
      </c>
      <c r="F109" s="96">
        <f t="shared" si="3"/>
        <v>0</v>
      </c>
    </row>
    <row r="110" spans="1:6" x14ac:dyDescent="0.25">
      <c r="A110" s="55" t="s">
        <v>611</v>
      </c>
      <c r="B110" s="55" t="s">
        <v>610</v>
      </c>
      <c r="C110" s="55" t="s">
        <v>611</v>
      </c>
      <c r="D110" s="55" t="str">
        <f>VLOOKUP(C110,'3. DB25 Alle koder'!B:C,2,FALSE)</f>
        <v>Fremstilling af mursten, teglsten og byggematerialer af brændt ler</v>
      </c>
      <c r="E110" s="96">
        <f t="shared" si="2"/>
        <v>0</v>
      </c>
      <c r="F110" s="96">
        <f t="shared" si="3"/>
        <v>0</v>
      </c>
    </row>
    <row r="111" spans="1:6" x14ac:dyDescent="0.25">
      <c r="A111" s="55" t="s">
        <v>616</v>
      </c>
      <c r="B111" s="55" t="s">
        <v>615</v>
      </c>
      <c r="C111" s="55" t="s">
        <v>616</v>
      </c>
      <c r="D111" s="55" t="str">
        <f>VLOOKUP(C111,'3. DB25 Alle koder'!B:C,2,FALSE)</f>
        <v>Fremstilling af keramiske husholdningsartikler og pyntegenstande</v>
      </c>
      <c r="E111" s="96">
        <f t="shared" si="2"/>
        <v>0</v>
      </c>
      <c r="F111" s="96">
        <f t="shared" si="3"/>
        <v>0</v>
      </c>
    </row>
    <row r="112" spans="1:6" x14ac:dyDescent="0.25">
      <c r="A112" s="55" t="s">
        <v>622</v>
      </c>
      <c r="B112" s="55" t="s">
        <v>621</v>
      </c>
      <c r="C112" s="55" t="s">
        <v>622</v>
      </c>
      <c r="D112" s="55" t="str">
        <f>VLOOKUP(C112,'3. DB25 Alle koder'!B:C,2,FALSE)</f>
        <v>Fremstilling af keramiske isolatorer og isoleringsdele</v>
      </c>
      <c r="E112" s="96">
        <f t="shared" si="2"/>
        <v>0</v>
      </c>
      <c r="F112" s="96">
        <f t="shared" si="3"/>
        <v>0</v>
      </c>
    </row>
    <row r="113" spans="1:6" x14ac:dyDescent="0.25">
      <c r="A113" s="55" t="s">
        <v>625</v>
      </c>
      <c r="B113" s="55" t="s">
        <v>624</v>
      </c>
      <c r="C113" s="55" t="s">
        <v>625</v>
      </c>
      <c r="D113" s="55" t="str">
        <f>VLOOKUP(C113,'3. DB25 Alle koder'!B:C,2,FALSE)</f>
        <v>Fremstilling af andre keramiske produkter til teknisk brug</v>
      </c>
      <c r="E113" s="96">
        <f t="shared" si="2"/>
        <v>0</v>
      </c>
      <c r="F113" s="96">
        <f t="shared" si="3"/>
        <v>0</v>
      </c>
    </row>
    <row r="114" spans="1:6" x14ac:dyDescent="0.25">
      <c r="A114" s="55" t="s">
        <v>3219</v>
      </c>
      <c r="B114" s="55" t="s">
        <v>627</v>
      </c>
      <c r="C114" s="55" t="s">
        <v>628</v>
      </c>
      <c r="D114" s="55" t="str">
        <f>VLOOKUP(C114,'3. DB25 Alle koder'!B:C,2,FALSE)</f>
        <v>Fremstilling af andre keramiske produkter</v>
      </c>
      <c r="E114" s="96">
        <f t="shared" si="2"/>
        <v>1</v>
      </c>
      <c r="F114" s="96">
        <f t="shared" si="3"/>
        <v>0</v>
      </c>
    </row>
    <row r="115" spans="1:6" x14ac:dyDescent="0.25">
      <c r="A115" s="55" t="s">
        <v>633</v>
      </c>
      <c r="B115" s="55" t="s">
        <v>632</v>
      </c>
      <c r="C115" s="55" t="s">
        <v>633</v>
      </c>
      <c r="D115" s="55" t="str">
        <f>VLOOKUP(C115,'3. DB25 Alle koder'!B:C,2,FALSE)</f>
        <v>Fremstilling af cement</v>
      </c>
      <c r="E115" s="96">
        <f t="shared" si="2"/>
        <v>0</v>
      </c>
      <c r="F115" s="96">
        <f t="shared" si="3"/>
        <v>0</v>
      </c>
    </row>
    <row r="116" spans="1:6" x14ac:dyDescent="0.25">
      <c r="A116" s="55" t="s">
        <v>636</v>
      </c>
      <c r="B116" s="55" t="s">
        <v>635</v>
      </c>
      <c r="C116" s="55" t="s">
        <v>636</v>
      </c>
      <c r="D116" s="55" t="str">
        <f>VLOOKUP(C116,'3. DB25 Alle koder'!B:C,2,FALSE)</f>
        <v>Fremstilling af kalk og gips</v>
      </c>
      <c r="E116" s="96">
        <f t="shared" si="2"/>
        <v>0</v>
      </c>
      <c r="F116" s="96">
        <f t="shared" si="3"/>
        <v>0</v>
      </c>
    </row>
    <row r="117" spans="1:6" x14ac:dyDescent="0.25">
      <c r="A117" s="55" t="s">
        <v>641</v>
      </c>
      <c r="B117" s="55" t="s">
        <v>640</v>
      </c>
      <c r="C117" s="55" t="s">
        <v>641</v>
      </c>
      <c r="D117" s="55" t="str">
        <f>VLOOKUP(C117,'3. DB25 Alle koder'!B:C,2,FALSE)</f>
        <v>Fremstilling af byggematerialer af beton</v>
      </c>
      <c r="E117" s="96">
        <f t="shared" si="2"/>
        <v>0</v>
      </c>
      <c r="F117" s="96">
        <f t="shared" si="3"/>
        <v>0</v>
      </c>
    </row>
    <row r="118" spans="1:6" x14ac:dyDescent="0.25">
      <c r="A118" s="55" t="s">
        <v>644</v>
      </c>
      <c r="B118" s="55" t="s">
        <v>643</v>
      </c>
      <c r="C118" s="55" t="s">
        <v>644</v>
      </c>
      <c r="D118" s="55" t="str">
        <f>VLOOKUP(C118,'3. DB25 Alle koder'!B:C,2,FALSE)</f>
        <v>Fremstilling af byggematerialer af gips</v>
      </c>
      <c r="E118" s="96">
        <f t="shared" si="2"/>
        <v>0</v>
      </c>
      <c r="F118" s="96">
        <f t="shared" si="3"/>
        <v>0</v>
      </c>
    </row>
    <row r="119" spans="1:6" x14ac:dyDescent="0.25">
      <c r="A119" s="55" t="s">
        <v>646</v>
      </c>
      <c r="B119" s="55" t="s">
        <v>2617</v>
      </c>
      <c r="C119" s="55" t="s">
        <v>646</v>
      </c>
      <c r="D119" s="55" t="str">
        <f>VLOOKUP(C119,'3. DB25 Alle koder'!B:C,2,FALSE)</f>
        <v>Fremstilling af færdigblandet beton</v>
      </c>
      <c r="E119" s="96">
        <f t="shared" si="2"/>
        <v>0</v>
      </c>
      <c r="F119" s="96">
        <f t="shared" si="3"/>
        <v>0</v>
      </c>
    </row>
    <row r="120" spans="1:6" x14ac:dyDescent="0.25">
      <c r="A120" s="55" t="s">
        <v>649</v>
      </c>
      <c r="B120" s="55" t="s">
        <v>648</v>
      </c>
      <c r="C120" s="55" t="s">
        <v>649</v>
      </c>
      <c r="D120" s="55" t="str">
        <f>VLOOKUP(C120,'3. DB25 Alle koder'!B:C,2,FALSE)</f>
        <v>Fremstilling af mørtel</v>
      </c>
      <c r="E120" s="96">
        <f t="shared" si="2"/>
        <v>0</v>
      </c>
      <c r="F120" s="96">
        <f t="shared" si="3"/>
        <v>0</v>
      </c>
    </row>
    <row r="121" spans="1:6" x14ac:dyDescent="0.25">
      <c r="A121" s="55" t="s">
        <v>652</v>
      </c>
      <c r="B121" s="55" t="s">
        <v>651</v>
      </c>
      <c r="C121" s="55" t="s">
        <v>652</v>
      </c>
      <c r="D121" s="55" t="str">
        <f>VLOOKUP(C121,'3. DB25 Alle koder'!B:C,2,FALSE)</f>
        <v>Fremstilling af fibercement</v>
      </c>
      <c r="E121" s="96">
        <f t="shared" si="2"/>
        <v>0</v>
      </c>
      <c r="F121" s="96">
        <f t="shared" si="3"/>
        <v>0</v>
      </c>
    </row>
    <row r="122" spans="1:6" x14ac:dyDescent="0.25">
      <c r="A122" s="55" t="s">
        <v>659</v>
      </c>
      <c r="B122" s="55" t="s">
        <v>657</v>
      </c>
      <c r="C122" s="55" t="s">
        <v>659</v>
      </c>
      <c r="D122" s="55" t="str">
        <f>VLOOKUP(C122,'3. DB25 Alle koder'!B:C,2,FALSE)</f>
        <v>Tilhugning, tilskæring og færdigbearbejdning af sten</v>
      </c>
      <c r="E122" s="96">
        <f t="shared" si="2"/>
        <v>0</v>
      </c>
      <c r="F122" s="96">
        <f t="shared" si="3"/>
        <v>0</v>
      </c>
    </row>
    <row r="123" spans="1:6" x14ac:dyDescent="0.25">
      <c r="A123" s="55" t="s">
        <v>663</v>
      </c>
      <c r="B123" s="55" t="s">
        <v>662</v>
      </c>
      <c r="C123" s="55" t="s">
        <v>663</v>
      </c>
      <c r="D123" s="55" t="str">
        <f>VLOOKUP(C123,'3. DB25 Alle koder'!B:C,2,FALSE)</f>
        <v>Fremstilling af slibemidler</v>
      </c>
      <c r="E123" s="96">
        <f t="shared" si="2"/>
        <v>0</v>
      </c>
      <c r="F123" s="96">
        <f t="shared" si="3"/>
        <v>0</v>
      </c>
    </row>
    <row r="124" spans="1:6" x14ac:dyDescent="0.25">
      <c r="A124" s="55" t="s">
        <v>665</v>
      </c>
      <c r="B124" s="55" t="s">
        <v>666</v>
      </c>
      <c r="C124" s="55" t="s">
        <v>665</v>
      </c>
      <c r="D124" s="55" t="str">
        <f>VLOOKUP(C124,'3. DB25 Alle koder'!B:C,2,FALSE)</f>
        <v>Fremstilling af asfalt og tagpap</v>
      </c>
      <c r="E124" s="96">
        <f t="shared" si="2"/>
        <v>0</v>
      </c>
      <c r="F124" s="96">
        <f t="shared" si="3"/>
        <v>0</v>
      </c>
    </row>
    <row r="125" spans="1:6" x14ac:dyDescent="0.25">
      <c r="A125" s="55" t="s">
        <v>672</v>
      </c>
      <c r="B125" s="55" t="s">
        <v>670</v>
      </c>
      <c r="C125" s="55" t="s">
        <v>672</v>
      </c>
      <c r="D125" s="55" t="str">
        <f>VLOOKUP(C125,'3. DB25 Alle koder'!B:C,2,FALSE)</f>
        <v>Fremstilling af råjern og råstål samt jernlegeringer</v>
      </c>
      <c r="E125" s="96">
        <f t="shared" si="2"/>
        <v>0</v>
      </c>
      <c r="F125" s="96">
        <f t="shared" si="3"/>
        <v>0</v>
      </c>
    </row>
    <row r="126" spans="1:6" x14ac:dyDescent="0.25">
      <c r="A126" s="55" t="s">
        <v>676</v>
      </c>
      <c r="B126" s="55" t="s">
        <v>2622</v>
      </c>
      <c r="C126" s="55" t="s">
        <v>676</v>
      </c>
      <c r="D126" s="55" t="str">
        <f>VLOOKUP(C126,'3. DB25 Alle koder'!B:C,2,FALSE)</f>
        <v>Fremstilling af rør, hule profiler og tilhørende fittings af stål</v>
      </c>
      <c r="E126" s="96">
        <f t="shared" si="2"/>
        <v>0</v>
      </c>
      <c r="F126" s="96">
        <f t="shared" si="3"/>
        <v>1</v>
      </c>
    </row>
    <row r="127" spans="1:6" x14ac:dyDescent="0.25">
      <c r="A127" s="55" t="s">
        <v>681</v>
      </c>
      <c r="B127" s="55" t="s">
        <v>680</v>
      </c>
      <c r="C127" s="55" t="s">
        <v>681</v>
      </c>
      <c r="D127" s="55" t="str">
        <f>VLOOKUP(C127,'3. DB25 Alle koder'!B:C,2,FALSE)</f>
        <v>Fremstilling af stænger ved koldtrækning</v>
      </c>
      <c r="E127" s="96">
        <f t="shared" si="2"/>
        <v>0</v>
      </c>
      <c r="F127" s="96">
        <f t="shared" si="3"/>
        <v>0</v>
      </c>
    </row>
    <row r="128" spans="1:6" x14ac:dyDescent="0.25">
      <c r="A128" s="55" t="s">
        <v>684</v>
      </c>
      <c r="B128" s="55" t="s">
        <v>683</v>
      </c>
      <c r="C128" s="55" t="s">
        <v>684</v>
      </c>
      <c r="D128" s="55" t="str">
        <f>VLOOKUP(C128,'3. DB25 Alle koder'!B:C,2,FALSE)</f>
        <v>Fremstilling af stålbånd ved koldvalsning</v>
      </c>
      <c r="E128" s="96">
        <f t="shared" si="2"/>
        <v>0</v>
      </c>
      <c r="F128" s="96">
        <f t="shared" si="3"/>
        <v>0</v>
      </c>
    </row>
    <row r="129" spans="1:6" x14ac:dyDescent="0.25">
      <c r="A129" s="55" t="s">
        <v>687</v>
      </c>
      <c r="B129" s="55" t="s">
        <v>686</v>
      </c>
      <c r="C129" s="55" t="s">
        <v>687</v>
      </c>
      <c r="D129" s="55" t="str">
        <f>VLOOKUP(C129,'3. DB25 Alle koder'!B:C,2,FALSE)</f>
        <v>Koldbehandling</v>
      </c>
      <c r="E129" s="96">
        <f t="shared" si="2"/>
        <v>0</v>
      </c>
      <c r="F129" s="96">
        <f t="shared" si="3"/>
        <v>0</v>
      </c>
    </row>
    <row r="130" spans="1:6" x14ac:dyDescent="0.25">
      <c r="A130" s="55" t="s">
        <v>690</v>
      </c>
      <c r="B130" s="55" t="s">
        <v>689</v>
      </c>
      <c r="C130" s="55" t="s">
        <v>690</v>
      </c>
      <c r="D130" s="55" t="str">
        <f>VLOOKUP(C130,'3. DB25 Alle koder'!B:C,2,FALSE)</f>
        <v>Fremstilling af tråd ved koldtrækning</v>
      </c>
      <c r="E130" s="96">
        <f t="shared" si="2"/>
        <v>0</v>
      </c>
      <c r="F130" s="96">
        <f t="shared" si="3"/>
        <v>0</v>
      </c>
    </row>
    <row r="131" spans="1:6" x14ac:dyDescent="0.25">
      <c r="A131" s="55" t="s">
        <v>695</v>
      </c>
      <c r="B131" s="55" t="s">
        <v>694</v>
      </c>
      <c r="C131" s="55" t="s">
        <v>695</v>
      </c>
      <c r="D131" s="55" t="str">
        <f>VLOOKUP(C131,'3. DB25 Alle koder'!B:C,2,FALSE)</f>
        <v>Fremstilling af ædelmetaller</v>
      </c>
      <c r="E131" s="96">
        <f t="shared" ref="E131:E194" si="4">IF(A131=C131,0,1)</f>
        <v>0</v>
      </c>
      <c r="F131" s="96">
        <f t="shared" ref="F131:F194" si="5">IF(B131=D131,0,1)</f>
        <v>0</v>
      </c>
    </row>
    <row r="132" spans="1:6" x14ac:dyDescent="0.25">
      <c r="A132" s="55" t="s">
        <v>698</v>
      </c>
      <c r="B132" s="55" t="s">
        <v>697</v>
      </c>
      <c r="C132" s="55" t="s">
        <v>698</v>
      </c>
      <c r="D132" s="55" t="str">
        <f>VLOOKUP(C132,'3. DB25 Alle koder'!B:C,2,FALSE)</f>
        <v>Fremstilling af aluminium</v>
      </c>
      <c r="E132" s="96">
        <f t="shared" si="4"/>
        <v>0</v>
      </c>
      <c r="F132" s="96">
        <f t="shared" si="5"/>
        <v>0</v>
      </c>
    </row>
    <row r="133" spans="1:6" x14ac:dyDescent="0.25">
      <c r="A133" s="55" t="s">
        <v>701</v>
      </c>
      <c r="B133" s="55" t="s">
        <v>700</v>
      </c>
      <c r="C133" s="55" t="s">
        <v>701</v>
      </c>
      <c r="D133" s="55" t="str">
        <f>VLOOKUP(C133,'3. DB25 Alle koder'!B:C,2,FALSE)</f>
        <v>Fremstilling af bly, zink og tin</v>
      </c>
      <c r="E133" s="96">
        <f t="shared" si="4"/>
        <v>0</v>
      </c>
      <c r="F133" s="96">
        <f t="shared" si="5"/>
        <v>0</v>
      </c>
    </row>
    <row r="134" spans="1:6" x14ac:dyDescent="0.25">
      <c r="A134" s="55" t="s">
        <v>704</v>
      </c>
      <c r="B134" s="55" t="s">
        <v>703</v>
      </c>
      <c r="C134" s="55" t="s">
        <v>704</v>
      </c>
      <c r="D134" s="55" t="str">
        <f>VLOOKUP(C134,'3. DB25 Alle koder'!B:C,2,FALSE)</f>
        <v>Fremstilling af kobber</v>
      </c>
      <c r="E134" s="96">
        <f t="shared" si="4"/>
        <v>0</v>
      </c>
      <c r="F134" s="96">
        <f t="shared" si="5"/>
        <v>0</v>
      </c>
    </row>
    <row r="135" spans="1:6" x14ac:dyDescent="0.25">
      <c r="A135" s="55" t="s">
        <v>707</v>
      </c>
      <c r="B135" s="55" t="s">
        <v>706</v>
      </c>
      <c r="C135" s="55" t="s">
        <v>707</v>
      </c>
      <c r="D135" s="55" t="str">
        <f>VLOOKUP(C135,'3. DB25 Alle koder'!B:C,2,FALSE)</f>
        <v>Anden fremstilling af ikke-jernholdige metaller</v>
      </c>
      <c r="E135" s="96">
        <f t="shared" si="4"/>
        <v>0</v>
      </c>
      <c r="F135" s="96">
        <f t="shared" si="5"/>
        <v>0</v>
      </c>
    </row>
    <row r="136" spans="1:6" x14ac:dyDescent="0.25">
      <c r="A136" s="55" t="s">
        <v>710</v>
      </c>
      <c r="B136" s="55" t="s">
        <v>709</v>
      </c>
      <c r="C136" s="55" t="s">
        <v>710</v>
      </c>
      <c r="D136" s="55" t="str">
        <f>VLOOKUP(C136,'3. DB25 Alle koder'!B:C,2,FALSE)</f>
        <v>Oparbejdning af nukleart brændsel</v>
      </c>
      <c r="E136" s="96">
        <f t="shared" si="4"/>
        <v>0</v>
      </c>
      <c r="F136" s="96">
        <f t="shared" si="5"/>
        <v>0</v>
      </c>
    </row>
    <row r="137" spans="1:6" x14ac:dyDescent="0.25">
      <c r="A137" s="55" t="s">
        <v>715</v>
      </c>
      <c r="B137" s="55" t="s">
        <v>714</v>
      </c>
      <c r="C137" s="55" t="s">
        <v>715</v>
      </c>
      <c r="D137" s="55" t="str">
        <f>VLOOKUP(C137,'3. DB25 Alle koder'!B:C,2,FALSE)</f>
        <v>Støbning af jernprodukter</v>
      </c>
      <c r="E137" s="96">
        <f t="shared" si="4"/>
        <v>0</v>
      </c>
      <c r="F137" s="96">
        <f t="shared" si="5"/>
        <v>0</v>
      </c>
    </row>
    <row r="138" spans="1:6" x14ac:dyDescent="0.25">
      <c r="A138" s="55" t="s">
        <v>718</v>
      </c>
      <c r="B138" s="55" t="s">
        <v>717</v>
      </c>
      <c r="C138" s="55" t="s">
        <v>718</v>
      </c>
      <c r="D138" s="55" t="str">
        <f>VLOOKUP(C138,'3. DB25 Alle koder'!B:C,2,FALSE)</f>
        <v>Støbning af stålprodukter</v>
      </c>
      <c r="E138" s="96">
        <f t="shared" si="4"/>
        <v>0</v>
      </c>
      <c r="F138" s="96">
        <f t="shared" si="5"/>
        <v>0</v>
      </c>
    </row>
    <row r="139" spans="1:6" x14ac:dyDescent="0.25">
      <c r="A139" s="55" t="s">
        <v>729</v>
      </c>
      <c r="B139" s="55" t="s">
        <v>728</v>
      </c>
      <c r="C139" s="55" t="s">
        <v>729</v>
      </c>
      <c r="D139" s="55" t="str">
        <f>VLOOKUP(C139,'3. DB25 Alle koder'!B:C,2,FALSE)</f>
        <v>Fremstilling af metalkonstruktioner og dele heraf</v>
      </c>
      <c r="E139" s="96">
        <f t="shared" si="4"/>
        <v>0</v>
      </c>
      <c r="F139" s="96">
        <f t="shared" si="5"/>
        <v>0</v>
      </c>
    </row>
    <row r="140" spans="1:6" x14ac:dyDescent="0.25">
      <c r="A140" s="55" t="s">
        <v>732</v>
      </c>
      <c r="B140" s="55" t="s">
        <v>731</v>
      </c>
      <c r="C140" s="55" t="s">
        <v>732</v>
      </c>
      <c r="D140" s="55" t="str">
        <f>VLOOKUP(C140,'3. DB25 Alle koder'!B:C,2,FALSE)</f>
        <v>Fremstilling af døre og vinduer af metal</v>
      </c>
      <c r="E140" s="96">
        <f t="shared" si="4"/>
        <v>0</v>
      </c>
      <c r="F140" s="96">
        <f t="shared" si="5"/>
        <v>0</v>
      </c>
    </row>
    <row r="141" spans="1:6" x14ac:dyDescent="0.25">
      <c r="A141" s="55" t="s">
        <v>3221</v>
      </c>
      <c r="B141" s="55" t="s">
        <v>739</v>
      </c>
      <c r="C141" s="55" t="s">
        <v>740</v>
      </c>
      <c r="D141" s="55" t="str">
        <f>VLOOKUP(C141,'3. DB25 Alle koder'!B:C,2,FALSE)</f>
        <v>Fremstilling af andre tanke og beholdere af metal</v>
      </c>
      <c r="E141" s="96">
        <f t="shared" si="4"/>
        <v>1</v>
      </c>
      <c r="F141" s="96">
        <f t="shared" si="5"/>
        <v>0</v>
      </c>
    </row>
    <row r="142" spans="1:6" x14ac:dyDescent="0.25">
      <c r="A142" s="55" t="s">
        <v>748</v>
      </c>
      <c r="B142" s="55" t="s">
        <v>742</v>
      </c>
      <c r="C142" s="55" t="s">
        <v>744</v>
      </c>
      <c r="D142" s="55" t="str">
        <f>VLOOKUP(C142,'3. DB25 Alle koder'!B:C,2,FALSE)</f>
        <v>Fremstilling af våben og ammunition</v>
      </c>
      <c r="E142" s="96">
        <f t="shared" si="4"/>
        <v>1</v>
      </c>
      <c r="F142" s="96">
        <f t="shared" si="5"/>
        <v>0</v>
      </c>
    </row>
    <row r="143" spans="1:6" x14ac:dyDescent="0.25">
      <c r="A143" s="55" t="s">
        <v>3507</v>
      </c>
      <c r="B143" s="55" t="s">
        <v>2627</v>
      </c>
      <c r="C143" s="55" t="s">
        <v>748</v>
      </c>
      <c r="D143" s="55" t="str">
        <f>VLOOKUP(C143,'3. DB25 Alle koder'!B:C,2,FALSE)</f>
        <v>Smedning og valsning af metal samt pulvermetallurgi</v>
      </c>
      <c r="E143" s="96">
        <f t="shared" si="4"/>
        <v>1</v>
      </c>
      <c r="F143" s="96">
        <f t="shared" si="5"/>
        <v>1</v>
      </c>
    </row>
    <row r="144" spans="1:6" x14ac:dyDescent="0.25">
      <c r="A144" s="55" t="s">
        <v>3508</v>
      </c>
      <c r="B144" s="55" t="s">
        <v>763</v>
      </c>
      <c r="C144" s="55" t="s">
        <v>764</v>
      </c>
      <c r="D144" s="55" t="str">
        <f>VLOOKUP(C144,'3. DB25 Alle koder'!B:C,2,FALSE)</f>
        <v>Fremstilling af bestik, skære- og klipperedskaber</v>
      </c>
      <c r="E144" s="96">
        <f t="shared" si="4"/>
        <v>1</v>
      </c>
      <c r="F144" s="96">
        <f t="shared" si="5"/>
        <v>0</v>
      </c>
    </row>
    <row r="145" spans="1:6" x14ac:dyDescent="0.25">
      <c r="A145" s="55" t="s">
        <v>3509</v>
      </c>
      <c r="B145" s="55" t="s">
        <v>766</v>
      </c>
      <c r="C145" s="55" t="s">
        <v>767</v>
      </c>
      <c r="D145" s="55" t="str">
        <f>VLOOKUP(C145,'3. DB25 Alle koder'!B:C,2,FALSE)</f>
        <v>Fremstilling af låse og hængsler</v>
      </c>
      <c r="E145" s="96">
        <f t="shared" si="4"/>
        <v>1</v>
      </c>
      <c r="F145" s="96">
        <f t="shared" si="5"/>
        <v>0</v>
      </c>
    </row>
    <row r="146" spans="1:6" x14ac:dyDescent="0.25">
      <c r="A146" s="55" t="s">
        <v>3223</v>
      </c>
      <c r="B146" s="55" t="s">
        <v>769</v>
      </c>
      <c r="C146" s="55" t="s">
        <v>770</v>
      </c>
      <c r="D146" s="55" t="str">
        <f>VLOOKUP(C146,'3. DB25 Alle koder'!B:C,2,FALSE)</f>
        <v>Fremstilling af håndværktøj</v>
      </c>
      <c r="E146" s="96">
        <f t="shared" si="4"/>
        <v>1</v>
      </c>
      <c r="F146" s="96">
        <f t="shared" si="5"/>
        <v>0</v>
      </c>
    </row>
    <row r="147" spans="1:6" x14ac:dyDescent="0.25">
      <c r="A147" s="55" t="s">
        <v>775</v>
      </c>
      <c r="B147" s="55" t="s">
        <v>774</v>
      </c>
      <c r="C147" s="55" t="s">
        <v>775</v>
      </c>
      <c r="D147" s="55" t="str">
        <f>VLOOKUP(C147,'3. DB25 Alle koder'!B:C,2,FALSE)</f>
        <v>Fremstilling af metaltønder og lignende beholdere</v>
      </c>
      <c r="E147" s="96">
        <f t="shared" si="4"/>
        <v>0</v>
      </c>
      <c r="F147" s="96">
        <f t="shared" si="5"/>
        <v>0</v>
      </c>
    </row>
    <row r="148" spans="1:6" x14ac:dyDescent="0.25">
      <c r="A148" s="55" t="s">
        <v>778</v>
      </c>
      <c r="B148" s="55" t="s">
        <v>777</v>
      </c>
      <c r="C148" s="55" t="s">
        <v>778</v>
      </c>
      <c r="D148" s="55" t="str">
        <f>VLOOKUP(C148,'3. DB25 Alle koder'!B:C,2,FALSE)</f>
        <v>Fremstilling af letmetalemballage</v>
      </c>
      <c r="E148" s="96">
        <f t="shared" si="4"/>
        <v>0</v>
      </c>
      <c r="F148" s="96">
        <f t="shared" si="5"/>
        <v>0</v>
      </c>
    </row>
    <row r="149" spans="1:6" x14ac:dyDescent="0.25">
      <c r="A149" s="55" t="s">
        <v>781</v>
      </c>
      <c r="B149" s="55" t="s">
        <v>780</v>
      </c>
      <c r="C149" s="55" t="s">
        <v>781</v>
      </c>
      <c r="D149" s="55" t="str">
        <f>VLOOKUP(C149,'3. DB25 Alle koder'!B:C,2,FALSE)</f>
        <v>Fremstilling af trådvarer, kæder og fjedre</v>
      </c>
      <c r="E149" s="96">
        <f t="shared" si="4"/>
        <v>0</v>
      </c>
      <c r="F149" s="96">
        <f t="shared" si="5"/>
        <v>0</v>
      </c>
    </row>
    <row r="150" spans="1:6" x14ac:dyDescent="0.25">
      <c r="A150" s="55" t="s">
        <v>784</v>
      </c>
      <c r="B150" s="55" t="s">
        <v>783</v>
      </c>
      <c r="C150" s="55" t="s">
        <v>784</v>
      </c>
      <c r="D150" s="55" t="str">
        <f>VLOOKUP(C150,'3. DB25 Alle koder'!B:C,2,FALSE)</f>
        <v>Fremstilling af lukkeanordninger, bolte, skruer og møtrikker</v>
      </c>
      <c r="E150" s="96">
        <f t="shared" si="4"/>
        <v>0</v>
      </c>
      <c r="F150" s="96">
        <f t="shared" si="5"/>
        <v>0</v>
      </c>
    </row>
    <row r="151" spans="1:6" x14ac:dyDescent="0.25">
      <c r="A151" s="55" t="s">
        <v>786</v>
      </c>
      <c r="B151" s="55" t="s">
        <v>2635</v>
      </c>
      <c r="C151" s="55" t="s">
        <v>786</v>
      </c>
      <c r="D151" s="55" t="str">
        <f>VLOOKUP(C151,'3. DB25 Alle koder'!B:C,2,FALSE)</f>
        <v>Fremstilling af andre færdige metalprodukter i.a.n.</v>
      </c>
      <c r="E151" s="96">
        <f t="shared" si="4"/>
        <v>0</v>
      </c>
      <c r="F151" s="96">
        <f t="shared" si="5"/>
        <v>0</v>
      </c>
    </row>
    <row r="152" spans="1:6" x14ac:dyDescent="0.25">
      <c r="A152" s="55" t="s">
        <v>792</v>
      </c>
      <c r="B152" s="55" t="s">
        <v>789</v>
      </c>
      <c r="C152" s="55" t="s">
        <v>792</v>
      </c>
      <c r="D152" s="55" t="str">
        <f>VLOOKUP(C152,'3. DB25 Alle koder'!B:C,2,FALSE)</f>
        <v>Fremstilling af elektroniske komponenter</v>
      </c>
      <c r="E152" s="96">
        <f t="shared" si="4"/>
        <v>0</v>
      </c>
      <c r="F152" s="96">
        <f t="shared" si="5"/>
        <v>1</v>
      </c>
    </row>
    <row r="153" spans="1:6" x14ac:dyDescent="0.25">
      <c r="A153" s="55" t="s">
        <v>795</v>
      </c>
      <c r="B153" s="55" t="s">
        <v>2636</v>
      </c>
      <c r="C153" s="55" t="s">
        <v>795</v>
      </c>
      <c r="D153" s="55" t="str">
        <f>VLOOKUP(C153,'3. DB25 Alle koder'!B:C,2,FALSE)</f>
        <v>Fremstilling af printplader o.lign.</v>
      </c>
      <c r="E153" s="96">
        <f t="shared" si="4"/>
        <v>0</v>
      </c>
      <c r="F153" s="96">
        <f t="shared" si="5"/>
        <v>1</v>
      </c>
    </row>
    <row r="154" spans="1:6" x14ac:dyDescent="0.25">
      <c r="A154" s="55" t="s">
        <v>813</v>
      </c>
      <c r="B154" s="55" t="s">
        <v>812</v>
      </c>
      <c r="C154" s="55" t="s">
        <v>813</v>
      </c>
      <c r="D154" s="55" t="str">
        <f>VLOOKUP(C154,'3. DB25 Alle koder'!B:C,2,FALSE)</f>
        <v>Fremstilling af ure</v>
      </c>
      <c r="E154" s="96">
        <f t="shared" si="4"/>
        <v>0</v>
      </c>
      <c r="F154" s="96">
        <f t="shared" si="5"/>
        <v>0</v>
      </c>
    </row>
    <row r="155" spans="1:6" x14ac:dyDescent="0.25">
      <c r="A155" s="55" t="s">
        <v>817</v>
      </c>
      <c r="B155" s="55" t="s">
        <v>818</v>
      </c>
      <c r="C155" s="55" t="s">
        <v>817</v>
      </c>
      <c r="D155" s="55" t="str">
        <f>VLOOKUP(C155,'3. DB25 Alle koder'!B:C,2,FALSE)</f>
        <v>Fremstilling af høreapparater og dele hertil</v>
      </c>
      <c r="E155" s="96">
        <f t="shared" si="4"/>
        <v>0</v>
      </c>
      <c r="F155" s="96">
        <f t="shared" si="5"/>
        <v>0</v>
      </c>
    </row>
    <row r="156" spans="1:6" x14ac:dyDescent="0.25">
      <c r="A156" s="55" t="s">
        <v>837</v>
      </c>
      <c r="B156" s="55" t="s">
        <v>835</v>
      </c>
      <c r="C156" s="55" t="s">
        <v>837</v>
      </c>
      <c r="D156" s="55" t="str">
        <f>VLOOKUP(C156,'3. DB25 Alle koder'!B:C,2,FALSE)</f>
        <v>Fremstilling af batterier og akkumulatorer</v>
      </c>
      <c r="E156" s="96">
        <f t="shared" si="4"/>
        <v>0</v>
      </c>
      <c r="F156" s="96">
        <f t="shared" si="5"/>
        <v>0</v>
      </c>
    </row>
    <row r="157" spans="1:6" x14ac:dyDescent="0.25">
      <c r="A157" s="55" t="s">
        <v>842</v>
      </c>
      <c r="B157" s="55" t="s">
        <v>841</v>
      </c>
      <c r="C157" s="55" t="s">
        <v>842</v>
      </c>
      <c r="D157" s="55" t="str">
        <f>VLOOKUP(C157,'3. DB25 Alle koder'!B:C,2,FALSE)</f>
        <v>Fremstilling af lyslederkabler</v>
      </c>
      <c r="E157" s="96">
        <f t="shared" si="4"/>
        <v>0</v>
      </c>
      <c r="F157" s="96">
        <f t="shared" si="5"/>
        <v>0</v>
      </c>
    </row>
    <row r="158" spans="1:6" x14ac:dyDescent="0.25">
      <c r="A158" s="55" t="s">
        <v>845</v>
      </c>
      <c r="B158" s="55" t="s">
        <v>844</v>
      </c>
      <c r="C158" s="55" t="s">
        <v>845</v>
      </c>
      <c r="D158" s="55" t="str">
        <f>VLOOKUP(C158,'3. DB25 Alle koder'!B:C,2,FALSE)</f>
        <v>Fremstilling af andre elektroniske og elektriske ledninger og kabler</v>
      </c>
      <c r="E158" s="96">
        <f t="shared" si="4"/>
        <v>0</v>
      </c>
      <c r="F158" s="96">
        <f t="shared" si="5"/>
        <v>0</v>
      </c>
    </row>
    <row r="159" spans="1:6" x14ac:dyDescent="0.25">
      <c r="A159" s="55" t="s">
        <v>848</v>
      </c>
      <c r="B159" s="55" t="s">
        <v>847</v>
      </c>
      <c r="C159" s="55" t="s">
        <v>848</v>
      </c>
      <c r="D159" s="55" t="str">
        <f>VLOOKUP(C159,'3. DB25 Alle koder'!B:C,2,FALSE)</f>
        <v>Fremstilling af tilbehør til ledninger og kabler</v>
      </c>
      <c r="E159" s="96">
        <f t="shared" si="4"/>
        <v>0</v>
      </c>
      <c r="F159" s="96">
        <f t="shared" si="5"/>
        <v>0</v>
      </c>
    </row>
    <row r="160" spans="1:6" x14ac:dyDescent="0.25">
      <c r="A160" s="55" t="s">
        <v>852</v>
      </c>
      <c r="B160" s="55" t="s">
        <v>2645</v>
      </c>
      <c r="C160" s="55" t="s">
        <v>852</v>
      </c>
      <c r="D160" s="55" t="str">
        <f>VLOOKUP(C160,'3. DB25 Alle koder'!B:C,2,FALSE)</f>
        <v>Fremstilling af belysningsartikler</v>
      </c>
      <c r="E160" s="96">
        <f t="shared" si="4"/>
        <v>0</v>
      </c>
      <c r="F160" s="96">
        <f t="shared" si="5"/>
        <v>1</v>
      </c>
    </row>
    <row r="161" spans="1:6" x14ac:dyDescent="0.25">
      <c r="A161" s="55" t="s">
        <v>857</v>
      </c>
      <c r="B161" s="55" t="s">
        <v>856</v>
      </c>
      <c r="C161" s="55" t="s">
        <v>857</v>
      </c>
      <c r="D161" s="55" t="str">
        <f>VLOOKUP(C161,'3. DB25 Alle koder'!B:C,2,FALSE)</f>
        <v>Fremstilling af elektriske husholdningsapparater</v>
      </c>
      <c r="E161" s="96">
        <f t="shared" si="4"/>
        <v>0</v>
      </c>
      <c r="F161" s="96">
        <f t="shared" si="5"/>
        <v>0</v>
      </c>
    </row>
    <row r="162" spans="1:6" x14ac:dyDescent="0.25">
      <c r="A162" s="55" t="s">
        <v>860</v>
      </c>
      <c r="B162" s="55" t="s">
        <v>859</v>
      </c>
      <c r="C162" s="55" t="s">
        <v>860</v>
      </c>
      <c r="D162" s="55" t="str">
        <f>VLOOKUP(C162,'3. DB25 Alle koder'!B:C,2,FALSE)</f>
        <v>Fremstilling af ikke-elektriske husholdningsapparater</v>
      </c>
      <c r="E162" s="96">
        <f t="shared" si="4"/>
        <v>0</v>
      </c>
      <c r="F162" s="96">
        <f t="shared" si="5"/>
        <v>0</v>
      </c>
    </row>
    <row r="163" spans="1:6" x14ac:dyDescent="0.25">
      <c r="A163" s="55" t="s">
        <v>872</v>
      </c>
      <c r="B163" s="55" t="s">
        <v>871</v>
      </c>
      <c r="C163" s="55" t="s">
        <v>872</v>
      </c>
      <c r="D163" s="55" t="str">
        <f>VLOOKUP(C163,'3. DB25 Alle koder'!B:C,2,FALSE)</f>
        <v>Fremstilling af hydraulisk udstyr</v>
      </c>
      <c r="E163" s="96">
        <f t="shared" si="4"/>
        <v>0</v>
      </c>
      <c r="F163" s="96">
        <f t="shared" si="5"/>
        <v>0</v>
      </c>
    </row>
    <row r="164" spans="1:6" x14ac:dyDescent="0.25">
      <c r="A164" s="55" t="s">
        <v>875</v>
      </c>
      <c r="B164" s="55" t="s">
        <v>874</v>
      </c>
      <c r="C164" s="55" t="s">
        <v>875</v>
      </c>
      <c r="D164" s="55" t="str">
        <f>VLOOKUP(C164,'3. DB25 Alle koder'!B:C,2,FALSE)</f>
        <v>Fremstilling af andre pumper og kompressorer</v>
      </c>
      <c r="E164" s="96">
        <f t="shared" si="4"/>
        <v>0</v>
      </c>
      <c r="F164" s="96">
        <f t="shared" si="5"/>
        <v>0</v>
      </c>
    </row>
    <row r="165" spans="1:6" x14ac:dyDescent="0.25">
      <c r="A165" s="55" t="s">
        <v>878</v>
      </c>
      <c r="B165" s="55" t="s">
        <v>877</v>
      </c>
      <c r="C165" s="55" t="s">
        <v>878</v>
      </c>
      <c r="D165" s="55" t="str">
        <f>VLOOKUP(C165,'3. DB25 Alle koder'!B:C,2,FALSE)</f>
        <v>Fremstilling af andre haner og ventiler</v>
      </c>
      <c r="E165" s="96">
        <f t="shared" si="4"/>
        <v>0</v>
      </c>
      <c r="F165" s="96">
        <f t="shared" si="5"/>
        <v>0</v>
      </c>
    </row>
    <row r="166" spans="1:6" x14ac:dyDescent="0.25">
      <c r="A166" s="55" t="s">
        <v>881</v>
      </c>
      <c r="B166" s="55" t="s">
        <v>880</v>
      </c>
      <c r="C166" s="55" t="s">
        <v>881</v>
      </c>
      <c r="D166" s="55" t="str">
        <f>VLOOKUP(C166,'3. DB25 Alle koder'!B:C,2,FALSE)</f>
        <v>Fremstilling af lejer, tandhjul, tandhjulsudvekslinger og drivelementer</v>
      </c>
      <c r="E166" s="96">
        <f t="shared" si="4"/>
        <v>0</v>
      </c>
      <c r="F166" s="96">
        <f t="shared" si="5"/>
        <v>0</v>
      </c>
    </row>
    <row r="167" spans="1:6" x14ac:dyDescent="0.25">
      <c r="A167" s="55" t="s">
        <v>889</v>
      </c>
      <c r="B167" s="55" t="s">
        <v>888</v>
      </c>
      <c r="C167" s="55" t="s">
        <v>889</v>
      </c>
      <c r="D167" s="55" t="str">
        <f>VLOOKUP(C167,'3. DB25 Alle koder'!B:C,2,FALSE)</f>
        <v>Fremstilling af løfte- og håndteringsudstyr</v>
      </c>
      <c r="E167" s="96">
        <f t="shared" si="4"/>
        <v>0</v>
      </c>
      <c r="F167" s="96">
        <f t="shared" si="5"/>
        <v>0</v>
      </c>
    </row>
    <row r="168" spans="1:6" x14ac:dyDescent="0.25">
      <c r="A168" s="55" t="s">
        <v>895</v>
      </c>
      <c r="B168" s="55" t="s">
        <v>894</v>
      </c>
      <c r="C168" s="55" t="s">
        <v>895</v>
      </c>
      <c r="D168" s="55" t="str">
        <f>VLOOKUP(C168,'3. DB25 Alle koder'!B:C,2,FALSE)</f>
        <v>Fremstilling af motordrevet håndværktøj</v>
      </c>
      <c r="E168" s="96">
        <f t="shared" si="4"/>
        <v>0</v>
      </c>
      <c r="F168" s="96">
        <f t="shared" si="5"/>
        <v>0</v>
      </c>
    </row>
    <row r="169" spans="1:6" x14ac:dyDescent="0.25">
      <c r="A169" s="55" t="s">
        <v>917</v>
      </c>
      <c r="B169" s="55" t="s">
        <v>916</v>
      </c>
      <c r="C169" s="55" t="s">
        <v>917</v>
      </c>
      <c r="D169" s="55" t="str">
        <f>VLOOKUP(C169,'3. DB25 Alle koder'!B:C,2,FALSE)</f>
        <v>Fremstilling af maskiner til metallurgi</v>
      </c>
      <c r="E169" s="96">
        <f t="shared" si="4"/>
        <v>0</v>
      </c>
      <c r="F169" s="96">
        <f t="shared" si="5"/>
        <v>0</v>
      </c>
    </row>
    <row r="170" spans="1:6" x14ac:dyDescent="0.25">
      <c r="A170" s="55" t="s">
        <v>925</v>
      </c>
      <c r="B170" s="55" t="s">
        <v>2659</v>
      </c>
      <c r="C170" s="55" t="s">
        <v>925</v>
      </c>
      <c r="D170" s="55" t="str">
        <f>VLOOKUP(C170,'3. DB25 Alle koder'!B:C,2,FALSE)</f>
        <v>Fremstilling af maskiner til produktion af tekstiler, beklædningsartikler og læder</v>
      </c>
      <c r="E170" s="96">
        <f t="shared" si="4"/>
        <v>0</v>
      </c>
      <c r="F170" s="96">
        <f t="shared" si="5"/>
        <v>0</v>
      </c>
    </row>
    <row r="171" spans="1:6" x14ac:dyDescent="0.25">
      <c r="A171" s="55" t="s">
        <v>927</v>
      </c>
      <c r="B171" s="55" t="s">
        <v>2660</v>
      </c>
      <c r="C171" s="55" t="s">
        <v>927</v>
      </c>
      <c r="D171" s="55" t="str">
        <f>VLOOKUP(C171,'3. DB25 Alle koder'!B:C,2,FALSE)</f>
        <v>Fremstilling af maskiner til produktion af papir og pap</v>
      </c>
      <c r="E171" s="96">
        <f t="shared" si="4"/>
        <v>0</v>
      </c>
      <c r="F171" s="96">
        <f t="shared" si="5"/>
        <v>0</v>
      </c>
    </row>
    <row r="172" spans="1:6" ht="30" x14ac:dyDescent="0.25">
      <c r="A172" s="55" t="s">
        <v>943</v>
      </c>
      <c r="B172" s="55" t="s">
        <v>941</v>
      </c>
      <c r="C172" s="55" t="s">
        <v>943</v>
      </c>
      <c r="D172" s="55" t="str">
        <f>VLOOKUP(C172,'3. DB25 Alle koder'!B:C,2,FALSE)</f>
        <v>Fremstilling af karosserier til motorkøretøjer; fremstilling af påhængsvogne og sættevogne</v>
      </c>
      <c r="E172" s="96">
        <f t="shared" si="4"/>
        <v>0</v>
      </c>
      <c r="F172" s="96">
        <f t="shared" si="5"/>
        <v>0</v>
      </c>
    </row>
    <row r="173" spans="1:6" x14ac:dyDescent="0.25">
      <c r="A173" s="55" t="s">
        <v>960</v>
      </c>
      <c r="B173" s="55" t="s">
        <v>959</v>
      </c>
      <c r="C173" s="55" t="s">
        <v>960</v>
      </c>
      <c r="D173" s="55" t="str">
        <f>VLOOKUP(C173,'3. DB25 Alle koder'!B:C,2,FALSE)</f>
        <v>Bygning af både til fritid og sport</v>
      </c>
      <c r="E173" s="96">
        <f t="shared" si="4"/>
        <v>0</v>
      </c>
      <c r="F173" s="96">
        <f t="shared" si="5"/>
        <v>0</v>
      </c>
    </row>
    <row r="174" spans="1:6" x14ac:dyDescent="0.25">
      <c r="A174" s="55" t="s">
        <v>967</v>
      </c>
      <c r="B174" s="55" t="s">
        <v>965</v>
      </c>
      <c r="C174" s="55" t="s">
        <v>967</v>
      </c>
      <c r="D174" s="55" t="str">
        <f>VLOOKUP(C174,'3. DB25 Alle koder'!B:C,2,FALSE)</f>
        <v>Fremstilling af lokomotiver og andet rullende materiel til jernbaner og sporveje</v>
      </c>
      <c r="E174" s="96">
        <f t="shared" si="4"/>
        <v>0</v>
      </c>
      <c r="F174" s="96">
        <f t="shared" si="5"/>
        <v>0</v>
      </c>
    </row>
    <row r="175" spans="1:6" x14ac:dyDescent="0.25">
      <c r="A175" s="55" t="s">
        <v>988</v>
      </c>
      <c r="B175" s="55" t="s">
        <v>2669</v>
      </c>
      <c r="C175" s="55" t="s">
        <v>988</v>
      </c>
      <c r="D175" s="55" t="str">
        <f>VLOOKUP(C175,'3. DB25 Alle koder'!B:C,2,FALSE)</f>
        <v>Fremstilling af andre transportmidler i.a.n.</v>
      </c>
      <c r="E175" s="96">
        <f t="shared" si="4"/>
        <v>0</v>
      </c>
      <c r="F175" s="96">
        <f t="shared" si="5"/>
        <v>0</v>
      </c>
    </row>
    <row r="176" spans="1:6" x14ac:dyDescent="0.25">
      <c r="A176" s="55" t="s">
        <v>998</v>
      </c>
      <c r="B176" s="55" t="s">
        <v>997</v>
      </c>
      <c r="C176" s="55" t="s">
        <v>998</v>
      </c>
      <c r="D176" s="55" t="str">
        <f>VLOOKUP(C176,'3. DB25 Alle koder'!B:C,2,FALSE)</f>
        <v>Prægning af mønter</v>
      </c>
      <c r="E176" s="96">
        <f t="shared" si="4"/>
        <v>0</v>
      </c>
      <c r="F176" s="96">
        <f t="shared" si="5"/>
        <v>0</v>
      </c>
    </row>
    <row r="177" spans="1:6" x14ac:dyDescent="0.25">
      <c r="A177" s="55" t="s">
        <v>1001</v>
      </c>
      <c r="B177" s="55" t="s">
        <v>2679</v>
      </c>
      <c r="C177" s="55" t="s">
        <v>1001</v>
      </c>
      <c r="D177" s="55" t="str">
        <f>VLOOKUP(C177,'3. DB25 Alle koder'!B:C,2,FALSE)</f>
        <v>Fremstilling af smykker og lignende varer</v>
      </c>
      <c r="E177" s="96">
        <f t="shared" si="4"/>
        <v>0</v>
      </c>
      <c r="F177" s="96">
        <f t="shared" si="5"/>
        <v>1</v>
      </c>
    </row>
    <row r="178" spans="1:6" x14ac:dyDescent="0.25">
      <c r="A178" s="55" t="s">
        <v>1004</v>
      </c>
      <c r="B178" s="55" t="s">
        <v>1003</v>
      </c>
      <c r="C178" s="55" t="s">
        <v>1004</v>
      </c>
      <c r="D178" s="55" t="str">
        <f>VLOOKUP(C178,'3. DB25 Alle koder'!B:C,2,FALSE)</f>
        <v>Fremstilling af bijouteri og lignende varer</v>
      </c>
      <c r="E178" s="96">
        <f t="shared" si="4"/>
        <v>0</v>
      </c>
      <c r="F178" s="96">
        <f t="shared" si="5"/>
        <v>0</v>
      </c>
    </row>
    <row r="179" spans="1:6" x14ac:dyDescent="0.25">
      <c r="A179" s="55" t="s">
        <v>1008</v>
      </c>
      <c r="B179" s="55" t="s">
        <v>1006</v>
      </c>
      <c r="C179" s="55" t="s">
        <v>1008</v>
      </c>
      <c r="D179" s="55" t="str">
        <f>VLOOKUP(C179,'3. DB25 Alle koder'!B:C,2,FALSE)</f>
        <v>Fremstilling af musikinstrumenter</v>
      </c>
      <c r="E179" s="96">
        <f t="shared" si="4"/>
        <v>0</v>
      </c>
      <c r="F179" s="96">
        <f t="shared" si="5"/>
        <v>0</v>
      </c>
    </row>
    <row r="180" spans="1:6" x14ac:dyDescent="0.25">
      <c r="A180" s="55" t="s">
        <v>1016</v>
      </c>
      <c r="B180" s="55" t="s">
        <v>1014</v>
      </c>
      <c r="C180" s="55" t="s">
        <v>1016</v>
      </c>
      <c r="D180" s="55" t="str">
        <f>VLOOKUP(C180,'3. DB25 Alle koder'!B:C,2,FALSE)</f>
        <v>Fremstilling af spil og legetøj</v>
      </c>
      <c r="E180" s="96">
        <f t="shared" si="4"/>
        <v>0</v>
      </c>
      <c r="F180" s="96">
        <f t="shared" si="5"/>
        <v>0</v>
      </c>
    </row>
    <row r="181" spans="1:6" x14ac:dyDescent="0.25">
      <c r="A181" s="55" t="s">
        <v>1024</v>
      </c>
      <c r="B181" s="55" t="s">
        <v>1023</v>
      </c>
      <c r="C181" s="55" t="s">
        <v>1024</v>
      </c>
      <c r="D181" s="55" t="str">
        <f>VLOOKUP(C181,'3. DB25 Alle koder'!B:C,2,FALSE)</f>
        <v>Fremstilling af koste og børster</v>
      </c>
      <c r="E181" s="96">
        <f t="shared" si="4"/>
        <v>0</v>
      </c>
      <c r="F181" s="96">
        <f t="shared" si="5"/>
        <v>0</v>
      </c>
    </row>
    <row r="182" spans="1:6" x14ac:dyDescent="0.25">
      <c r="A182" s="55" t="s">
        <v>1038</v>
      </c>
      <c r="B182" s="55" t="s">
        <v>2686</v>
      </c>
      <c r="C182" s="55" t="s">
        <v>1038</v>
      </c>
      <c r="D182" s="55" t="str">
        <f>VLOOKUP(C182,'3. DB25 Alle koder'!B:C,2,FALSE)</f>
        <v>Reparation og vedligeholdelse af elektronisk og optisk udstyr</v>
      </c>
      <c r="E182" s="96">
        <f t="shared" si="4"/>
        <v>0</v>
      </c>
      <c r="F182" s="96">
        <f t="shared" si="5"/>
        <v>1</v>
      </c>
    </row>
    <row r="183" spans="1:6" x14ac:dyDescent="0.25">
      <c r="A183" s="55" t="s">
        <v>1041</v>
      </c>
      <c r="B183" s="55" t="s">
        <v>2687</v>
      </c>
      <c r="C183" s="55" t="s">
        <v>1041</v>
      </c>
      <c r="D183" s="55" t="str">
        <f>VLOOKUP(C183,'3. DB25 Alle koder'!B:C,2,FALSE)</f>
        <v>Reparation og vedligeholdelse af elektrisk udstyr</v>
      </c>
      <c r="E183" s="96">
        <f t="shared" si="4"/>
        <v>0</v>
      </c>
      <c r="F183" s="96">
        <f t="shared" si="5"/>
        <v>1</v>
      </c>
    </row>
    <row r="184" spans="1:6" x14ac:dyDescent="0.25">
      <c r="A184" s="55" t="s">
        <v>1060</v>
      </c>
      <c r="B184" s="55" t="s">
        <v>1058</v>
      </c>
      <c r="C184" s="55" t="s">
        <v>1060</v>
      </c>
      <c r="D184" s="55" t="str">
        <f>VLOOKUP(C184,'3. DB25 Alle koder'!B:C,2,FALSE)</f>
        <v>Installation af industrimaskiner og -udstyr</v>
      </c>
      <c r="E184" s="96">
        <f t="shared" si="4"/>
        <v>0</v>
      </c>
      <c r="F184" s="96">
        <f t="shared" si="5"/>
        <v>0</v>
      </c>
    </row>
    <row r="185" spans="1:6" x14ac:dyDescent="0.25">
      <c r="A185" s="55" t="s">
        <v>1070</v>
      </c>
      <c r="B185" s="55" t="s">
        <v>1072</v>
      </c>
      <c r="C185" s="55" t="s">
        <v>1073</v>
      </c>
      <c r="D185" s="55" t="str">
        <f>VLOOKUP(C185,'3. DB25 Alle koder'!B:C,2,FALSE)</f>
        <v>Transmission af elektricitet</v>
      </c>
      <c r="E185" s="96">
        <f t="shared" si="4"/>
        <v>1</v>
      </c>
      <c r="F185" s="96">
        <f t="shared" si="5"/>
        <v>0</v>
      </c>
    </row>
    <row r="186" spans="1:6" x14ac:dyDescent="0.25">
      <c r="A186" s="55" t="s">
        <v>1073</v>
      </c>
      <c r="B186" s="55" t="s">
        <v>1075</v>
      </c>
      <c r="C186" s="55" t="s">
        <v>1076</v>
      </c>
      <c r="D186" s="55" t="str">
        <f>VLOOKUP(C186,'3. DB25 Alle koder'!B:C,2,FALSE)</f>
        <v>Distribution af elektricitet</v>
      </c>
      <c r="E186" s="96">
        <f t="shared" si="4"/>
        <v>1</v>
      </c>
      <c r="F186" s="96">
        <f t="shared" si="5"/>
        <v>0</v>
      </c>
    </row>
    <row r="187" spans="1:6" x14ac:dyDescent="0.25">
      <c r="A187" s="55" t="s">
        <v>1090</v>
      </c>
      <c r="B187" s="55" t="s">
        <v>2694</v>
      </c>
      <c r="C187" s="55" t="s">
        <v>1090</v>
      </c>
      <c r="D187" s="55" t="str">
        <f>VLOOKUP(C187,'3. DB25 Alle koder'!B:C,2,FALSE)</f>
        <v>Produktion af gas</v>
      </c>
      <c r="E187" s="96">
        <f t="shared" si="4"/>
        <v>0</v>
      </c>
      <c r="F187" s="96">
        <f t="shared" si="5"/>
        <v>1</v>
      </c>
    </row>
    <row r="188" spans="1:6" x14ac:dyDescent="0.25">
      <c r="A188" s="55" t="s">
        <v>1093</v>
      </c>
      <c r="B188" s="55" t="s">
        <v>1092</v>
      </c>
      <c r="C188" s="55" t="s">
        <v>1093</v>
      </c>
      <c r="D188" s="55" t="str">
        <f>VLOOKUP(C188,'3. DB25 Alle koder'!B:C,2,FALSE)</f>
        <v>Distribution af gas</v>
      </c>
      <c r="E188" s="96">
        <f t="shared" si="4"/>
        <v>0</v>
      </c>
      <c r="F188" s="96">
        <f t="shared" si="5"/>
        <v>0</v>
      </c>
    </row>
    <row r="189" spans="1:6" x14ac:dyDescent="0.25">
      <c r="A189" s="55" t="s">
        <v>1103</v>
      </c>
      <c r="B189" s="55" t="s">
        <v>2695</v>
      </c>
      <c r="C189" s="55" t="s">
        <v>1103</v>
      </c>
      <c r="D189" s="55" t="str">
        <f>VLOOKUP(C189,'3. DB25 Alle koder'!B:C,2,FALSE)</f>
        <v>Fjernvarmeforsyning</v>
      </c>
      <c r="E189" s="96">
        <f t="shared" si="4"/>
        <v>0</v>
      </c>
      <c r="F189" s="96">
        <f t="shared" si="5"/>
        <v>1</v>
      </c>
    </row>
    <row r="190" spans="1:6" x14ac:dyDescent="0.25">
      <c r="A190" s="55" t="s">
        <v>1111</v>
      </c>
      <c r="B190" s="55" t="s">
        <v>1108</v>
      </c>
      <c r="C190" s="55" t="s">
        <v>1111</v>
      </c>
      <c r="D190" s="55" t="str">
        <f>VLOOKUP(C190,'3. DB25 Alle koder'!B:C,2,FALSE)</f>
        <v>Vandforsyning</v>
      </c>
      <c r="E190" s="96">
        <f t="shared" si="4"/>
        <v>0</v>
      </c>
      <c r="F190" s="96">
        <f t="shared" si="5"/>
        <v>0</v>
      </c>
    </row>
    <row r="191" spans="1:6" x14ac:dyDescent="0.25">
      <c r="A191" s="55" t="s">
        <v>1115</v>
      </c>
      <c r="B191" s="55" t="s">
        <v>1112</v>
      </c>
      <c r="C191" s="55" t="s">
        <v>1115</v>
      </c>
      <c r="D191" s="55" t="str">
        <f>VLOOKUP(C191,'3. DB25 Alle koder'!B:C,2,FALSE)</f>
        <v>Opsamling og behandling af spildevand</v>
      </c>
      <c r="E191" s="96">
        <f t="shared" si="4"/>
        <v>0</v>
      </c>
      <c r="F191" s="96">
        <f t="shared" si="5"/>
        <v>0</v>
      </c>
    </row>
    <row r="192" spans="1:6" x14ac:dyDescent="0.25">
      <c r="A192" s="71" t="s">
        <v>1121</v>
      </c>
      <c r="B192" s="71" t="s">
        <v>1120</v>
      </c>
      <c r="C192" s="55" t="s">
        <v>1121</v>
      </c>
      <c r="D192" s="55" t="str">
        <f>VLOOKUP(C192,'3. DB25 Alle koder'!B:C,2,FALSE)</f>
        <v>Indsamling af ikke-farligt affald</v>
      </c>
      <c r="E192" s="96">
        <f t="shared" si="4"/>
        <v>0</v>
      </c>
      <c r="F192" s="96">
        <f t="shared" si="5"/>
        <v>0</v>
      </c>
    </row>
    <row r="193" spans="1:6" x14ac:dyDescent="0.25">
      <c r="A193" s="71" t="s">
        <v>1124</v>
      </c>
      <c r="B193" s="71" t="s">
        <v>1123</v>
      </c>
      <c r="C193" s="55" t="s">
        <v>1124</v>
      </c>
      <c r="D193" s="55" t="str">
        <f>VLOOKUP(C193,'3. DB25 Alle koder'!B:C,2,FALSE)</f>
        <v>Indsamling af farligt affald</v>
      </c>
      <c r="E193" s="96">
        <f t="shared" si="4"/>
        <v>0</v>
      </c>
      <c r="F193" s="96">
        <f t="shared" si="5"/>
        <v>0</v>
      </c>
    </row>
    <row r="194" spans="1:6" x14ac:dyDescent="0.25">
      <c r="A194" s="55" t="s">
        <v>1150</v>
      </c>
      <c r="B194" s="55" t="s">
        <v>2704</v>
      </c>
      <c r="C194" s="55" t="s">
        <v>1150</v>
      </c>
      <c r="D194" s="55" t="str">
        <f>VLOOKUP(C194,'3. DB25 Alle koder'!B:C,2,FALSE)</f>
        <v>Rensning af jord og grundvand og anden dekontaminering</v>
      </c>
      <c r="E194" s="96">
        <f t="shared" si="4"/>
        <v>0</v>
      </c>
      <c r="F194" s="96">
        <f t="shared" si="5"/>
        <v>1</v>
      </c>
    </row>
    <row r="195" spans="1:6" x14ac:dyDescent="0.25">
      <c r="A195" s="55" t="s">
        <v>1164</v>
      </c>
      <c r="B195" s="55" t="s">
        <v>1163</v>
      </c>
      <c r="C195" s="55" t="s">
        <v>1164</v>
      </c>
      <c r="D195" s="55" t="str">
        <f>VLOOKUP(C195,'3. DB25 Alle koder'!B:C,2,FALSE)</f>
        <v>Anlæg af jernbaner og undergrundsbaner</v>
      </c>
      <c r="E195" s="96">
        <f t="shared" ref="E195:E258" si="6">IF(A195=C195,0,1)</f>
        <v>0</v>
      </c>
      <c r="F195" s="96">
        <f t="shared" ref="F195:F258" si="7">IF(B195=D195,0,1)</f>
        <v>0</v>
      </c>
    </row>
    <row r="196" spans="1:6" x14ac:dyDescent="0.25">
      <c r="A196" s="55" t="s">
        <v>1167</v>
      </c>
      <c r="B196" s="55" t="s">
        <v>1166</v>
      </c>
      <c r="C196" s="55" t="s">
        <v>1167</v>
      </c>
      <c r="D196" s="55" t="str">
        <f>VLOOKUP(C196,'3. DB25 Alle koder'!B:C,2,FALSE)</f>
        <v>Anlæg af broer og tunneller</v>
      </c>
      <c r="E196" s="96">
        <f t="shared" si="6"/>
        <v>0</v>
      </c>
      <c r="F196" s="96">
        <f t="shared" si="7"/>
        <v>0</v>
      </c>
    </row>
    <row r="197" spans="1:6" x14ac:dyDescent="0.25">
      <c r="A197" s="55" t="s">
        <v>1171</v>
      </c>
      <c r="B197" s="55" t="s">
        <v>1172</v>
      </c>
      <c r="C197" s="55" t="s">
        <v>1171</v>
      </c>
      <c r="D197" s="55" t="str">
        <f>VLOOKUP(C197,'3. DB25 Alle koder'!B:C,2,FALSE)</f>
        <v>Anlæg af ledningsnet til væsker</v>
      </c>
      <c r="E197" s="96">
        <f t="shared" si="6"/>
        <v>0</v>
      </c>
      <c r="F197" s="96">
        <f t="shared" si="7"/>
        <v>0</v>
      </c>
    </row>
    <row r="198" spans="1:6" x14ac:dyDescent="0.25">
      <c r="A198" s="55" t="s">
        <v>1180</v>
      </c>
      <c r="B198" s="55" t="s">
        <v>2710</v>
      </c>
      <c r="C198" s="55" t="s">
        <v>1180</v>
      </c>
      <c r="D198" s="55" t="str">
        <f>VLOOKUP(C198,'3. DB25 Alle koder'!B:C,2,FALSE)</f>
        <v>Anlæg af vandveje, havne, diger, dæmninger mv.</v>
      </c>
      <c r="E198" s="96">
        <f t="shared" si="6"/>
        <v>0</v>
      </c>
      <c r="F198" s="96">
        <f t="shared" si="7"/>
        <v>1</v>
      </c>
    </row>
    <row r="199" spans="1:6" x14ac:dyDescent="0.25">
      <c r="A199" s="55" t="s">
        <v>1188</v>
      </c>
      <c r="B199" s="55" t="s">
        <v>1187</v>
      </c>
      <c r="C199" s="55" t="s">
        <v>1188</v>
      </c>
      <c r="D199" s="55" t="str">
        <f>VLOOKUP(C199,'3. DB25 Alle koder'!B:C,2,FALSE)</f>
        <v>Nedrivning</v>
      </c>
      <c r="E199" s="96">
        <f t="shared" si="6"/>
        <v>0</v>
      </c>
      <c r="F199" s="96">
        <f t="shared" si="7"/>
        <v>0</v>
      </c>
    </row>
    <row r="200" spans="1:6" x14ac:dyDescent="0.25">
      <c r="A200" s="55" t="s">
        <v>1191</v>
      </c>
      <c r="B200" s="55" t="s">
        <v>1190</v>
      </c>
      <c r="C200" s="55" t="s">
        <v>1191</v>
      </c>
      <c r="D200" s="55" t="str">
        <f>VLOOKUP(C200,'3. DB25 Alle koder'!B:C,2,FALSE)</f>
        <v>Forberedende byggepladsarbejder</v>
      </c>
      <c r="E200" s="96">
        <f t="shared" si="6"/>
        <v>0</v>
      </c>
      <c r="F200" s="96">
        <f t="shared" si="7"/>
        <v>0</v>
      </c>
    </row>
    <row r="201" spans="1:6" x14ac:dyDescent="0.25">
      <c r="A201" s="55" t="s">
        <v>1194</v>
      </c>
      <c r="B201" s="55" t="s">
        <v>1193</v>
      </c>
      <c r="C201" s="55" t="s">
        <v>1194</v>
      </c>
      <c r="D201" s="55" t="str">
        <f>VLOOKUP(C201,'3. DB25 Alle koder'!B:C,2,FALSE)</f>
        <v>Funderingsundersøgelser</v>
      </c>
      <c r="E201" s="96">
        <f t="shared" si="6"/>
        <v>0</v>
      </c>
      <c r="F201" s="96">
        <f t="shared" si="7"/>
        <v>0</v>
      </c>
    </row>
    <row r="202" spans="1:6" x14ac:dyDescent="0.25">
      <c r="A202" s="55" t="s">
        <v>1198</v>
      </c>
      <c r="B202" s="55" t="s">
        <v>1197</v>
      </c>
      <c r="C202" s="55" t="s">
        <v>1198</v>
      </c>
      <c r="D202" s="55" t="str">
        <f>VLOOKUP(C202,'3. DB25 Alle koder'!B:C,2,FALSE)</f>
        <v>El-installation</v>
      </c>
      <c r="E202" s="96">
        <f t="shared" si="6"/>
        <v>0</v>
      </c>
      <c r="F202" s="96">
        <f t="shared" si="7"/>
        <v>0</v>
      </c>
    </row>
    <row r="203" spans="1:6" x14ac:dyDescent="0.25">
      <c r="A203" s="55" t="s">
        <v>1200</v>
      </c>
      <c r="B203" s="55" t="s">
        <v>2713</v>
      </c>
      <c r="C203" s="55" t="s">
        <v>1200</v>
      </c>
      <c r="D203" s="55" t="str">
        <f>VLOOKUP(C203,'3. DB25 Alle koder'!B:C,2,FALSE)</f>
        <v>Installation af vvs-, varme- og klimaanlæg</v>
      </c>
      <c r="E203" s="96">
        <f t="shared" si="6"/>
        <v>0</v>
      </c>
      <c r="F203" s="96">
        <f t="shared" si="7"/>
        <v>1</v>
      </c>
    </row>
    <row r="204" spans="1:6" x14ac:dyDescent="0.25">
      <c r="A204" s="55" t="s">
        <v>3325</v>
      </c>
      <c r="B204" s="55" t="s">
        <v>2734</v>
      </c>
      <c r="C204" s="55" t="s">
        <v>3762</v>
      </c>
      <c r="D204" s="55" t="str">
        <f>VLOOKUP(C204,'3. DB25 Alle koder'!B:C,2,FALSE)</f>
        <v>Reparation og vedligeholdelse af motorkøretøjer i.a.n.</v>
      </c>
      <c r="E204" s="96">
        <f t="shared" si="6"/>
        <v>1</v>
      </c>
      <c r="F204" s="96">
        <f t="shared" si="7"/>
        <v>1</v>
      </c>
    </row>
    <row r="205" spans="1:6" x14ac:dyDescent="0.25">
      <c r="A205" s="55" t="s">
        <v>3327</v>
      </c>
      <c r="B205" s="55" t="s">
        <v>2476</v>
      </c>
      <c r="C205" s="57" t="s">
        <v>2473</v>
      </c>
      <c r="D205" s="55" t="str">
        <f>VLOOKUP(C205,'3. DB25 Alle koder'!B:C,2,FALSE)</f>
        <v>Dækservice</v>
      </c>
      <c r="E205" s="96">
        <f t="shared" si="6"/>
        <v>1</v>
      </c>
      <c r="F205" s="96">
        <f t="shared" si="7"/>
        <v>0</v>
      </c>
    </row>
    <row r="206" spans="1:6" x14ac:dyDescent="0.25">
      <c r="A206" s="55" t="s">
        <v>1284</v>
      </c>
      <c r="B206" s="55" t="s">
        <v>1283</v>
      </c>
      <c r="C206" s="55" t="s">
        <v>1284</v>
      </c>
      <c r="D206" s="55" t="str">
        <f>VLOOKUP(C206,'3. DB25 Alle koder'!B:C,2,FALSE)</f>
        <v>Engroshandel med korn, uforarbejdet tobak, såsæd og foderstoffer</v>
      </c>
      <c r="E206" s="96">
        <f t="shared" si="6"/>
        <v>0</v>
      </c>
      <c r="F206" s="96">
        <f t="shared" si="7"/>
        <v>0</v>
      </c>
    </row>
    <row r="207" spans="1:6" x14ac:dyDescent="0.25">
      <c r="A207" s="55" t="s">
        <v>1287</v>
      </c>
      <c r="B207" s="55" t="s">
        <v>1286</v>
      </c>
      <c r="C207" s="55" t="s">
        <v>1287</v>
      </c>
      <c r="D207" s="55" t="str">
        <f>VLOOKUP(C207,'3. DB25 Alle koder'!B:C,2,FALSE)</f>
        <v>Engroshandel med blomster og planter</v>
      </c>
      <c r="E207" s="96">
        <f t="shared" si="6"/>
        <v>0</v>
      </c>
      <c r="F207" s="96">
        <f t="shared" si="7"/>
        <v>0</v>
      </c>
    </row>
    <row r="208" spans="1:6" x14ac:dyDescent="0.25">
      <c r="A208" s="55" t="s">
        <v>1290</v>
      </c>
      <c r="B208" s="55" t="s">
        <v>1289</v>
      </c>
      <c r="C208" s="55" t="s">
        <v>1290</v>
      </c>
      <c r="D208" s="55" t="str">
        <f>VLOOKUP(C208,'3. DB25 Alle koder'!B:C,2,FALSE)</f>
        <v>Engroshandel med levende dyr</v>
      </c>
      <c r="E208" s="96">
        <f t="shared" si="6"/>
        <v>0</v>
      </c>
      <c r="F208" s="96">
        <f t="shared" si="7"/>
        <v>0</v>
      </c>
    </row>
    <row r="209" spans="1:6" x14ac:dyDescent="0.25">
      <c r="A209" s="55" t="s">
        <v>1293</v>
      </c>
      <c r="B209" s="55" t="s">
        <v>1292</v>
      </c>
      <c r="C209" s="55" t="s">
        <v>1293</v>
      </c>
      <c r="D209" s="55" t="str">
        <f>VLOOKUP(C209,'3. DB25 Alle koder'!B:C,2,FALSE)</f>
        <v>Engroshandel med huder, skind og læder</v>
      </c>
      <c r="E209" s="96">
        <f t="shared" si="6"/>
        <v>0</v>
      </c>
      <c r="F209" s="96">
        <f t="shared" si="7"/>
        <v>0</v>
      </c>
    </row>
    <row r="210" spans="1:6" x14ac:dyDescent="0.25">
      <c r="A210" s="55" t="s">
        <v>1298</v>
      </c>
      <c r="B210" s="55" t="s">
        <v>1297</v>
      </c>
      <c r="C210" s="55" t="s">
        <v>1298</v>
      </c>
      <c r="D210" s="55" t="str">
        <f>VLOOKUP(C210,'3. DB25 Alle koder'!B:C,2,FALSE)</f>
        <v>Engroshandel med frugt og grøntsager</v>
      </c>
      <c r="E210" s="96">
        <f t="shared" si="6"/>
        <v>0</v>
      </c>
      <c r="F210" s="96">
        <f t="shared" si="7"/>
        <v>0</v>
      </c>
    </row>
    <row r="211" spans="1:6" x14ac:dyDescent="0.25">
      <c r="A211" s="55" t="s">
        <v>3237</v>
      </c>
      <c r="B211" s="55" t="s">
        <v>1302</v>
      </c>
      <c r="C211" s="55" t="s">
        <v>1301</v>
      </c>
      <c r="D211" s="55" t="str">
        <f>VLOOKUP(C211,'3. DB25 Alle koder'!B:C,2,FALSE)</f>
        <v>Engroshandel med kød og kødprodukter</v>
      </c>
      <c r="E211" s="96">
        <f t="shared" si="6"/>
        <v>1</v>
      </c>
      <c r="F211" s="96">
        <f t="shared" si="7"/>
        <v>0</v>
      </c>
    </row>
    <row r="212" spans="1:6" x14ac:dyDescent="0.25">
      <c r="A212" s="55" t="s">
        <v>1307</v>
      </c>
      <c r="B212" s="55" t="s">
        <v>1306</v>
      </c>
      <c r="C212" s="55" t="s">
        <v>1307</v>
      </c>
      <c r="D212" s="55" t="str">
        <f>VLOOKUP(C212,'3. DB25 Alle koder'!B:C,2,FALSE)</f>
        <v>Engroshandel med mejeriprodukter, æg samt spiselige olier og fedtstoffer</v>
      </c>
      <c r="E212" s="96">
        <f t="shared" si="6"/>
        <v>0</v>
      </c>
      <c r="F212" s="96">
        <f t="shared" si="7"/>
        <v>0</v>
      </c>
    </row>
    <row r="213" spans="1:6" x14ac:dyDescent="0.25">
      <c r="A213" s="55" t="s">
        <v>1310</v>
      </c>
      <c r="B213" s="55" t="s">
        <v>1311</v>
      </c>
      <c r="C213" s="55" t="s">
        <v>1310</v>
      </c>
      <c r="D213" s="55" t="str">
        <f>VLOOKUP(C213,'3. DB25 Alle koder'!B:C,2,FALSE)</f>
        <v>Engroshandel med øl, mineralvand, frugt- og grøntsagssaft</v>
      </c>
      <c r="E213" s="96">
        <f t="shared" si="6"/>
        <v>0</v>
      </c>
      <c r="F213" s="96">
        <f t="shared" si="7"/>
        <v>0</v>
      </c>
    </row>
    <row r="214" spans="1:6" x14ac:dyDescent="0.25">
      <c r="A214" s="55" t="s">
        <v>1312</v>
      </c>
      <c r="B214" s="55" t="s">
        <v>1313</v>
      </c>
      <c r="C214" s="55" t="s">
        <v>1312</v>
      </c>
      <c r="D214" s="55" t="str">
        <f>VLOOKUP(C214,'3. DB25 Alle koder'!B:C,2,FALSE)</f>
        <v>Engroshandel med vin og spiritus</v>
      </c>
      <c r="E214" s="96">
        <f t="shared" si="6"/>
        <v>0</v>
      </c>
      <c r="F214" s="96">
        <f t="shared" si="7"/>
        <v>0</v>
      </c>
    </row>
    <row r="215" spans="1:6" x14ac:dyDescent="0.25">
      <c r="A215" s="55" t="s">
        <v>1316</v>
      </c>
      <c r="B215" s="55" t="s">
        <v>1315</v>
      </c>
      <c r="C215" s="55" t="s">
        <v>1316</v>
      </c>
      <c r="D215" s="55" t="str">
        <f>VLOOKUP(C215,'3. DB25 Alle koder'!B:C,2,FALSE)</f>
        <v>Engroshandel med tobaksvarer</v>
      </c>
      <c r="E215" s="96">
        <f t="shared" si="6"/>
        <v>0</v>
      </c>
      <c r="F215" s="96">
        <f t="shared" si="7"/>
        <v>0</v>
      </c>
    </row>
    <row r="216" spans="1:6" x14ac:dyDescent="0.25">
      <c r="A216" s="55" t="s">
        <v>1319</v>
      </c>
      <c r="B216" s="55" t="s">
        <v>1318</v>
      </c>
      <c r="C216" s="55" t="s">
        <v>1319</v>
      </c>
      <c r="D216" s="55" t="str">
        <f>VLOOKUP(C216,'3. DB25 Alle koder'!B:C,2,FALSE)</f>
        <v>Engroshandel med sukker, chokolade og sukkervarer</v>
      </c>
      <c r="E216" s="96">
        <f t="shared" si="6"/>
        <v>0</v>
      </c>
      <c r="F216" s="96">
        <f t="shared" si="7"/>
        <v>0</v>
      </c>
    </row>
    <row r="217" spans="1:6" x14ac:dyDescent="0.25">
      <c r="A217" s="55" t="s">
        <v>1322</v>
      </c>
      <c r="B217" s="55" t="s">
        <v>1321</v>
      </c>
      <c r="C217" s="55" t="s">
        <v>1322</v>
      </c>
      <c r="D217" s="55" t="str">
        <f>VLOOKUP(C217,'3. DB25 Alle koder'!B:C,2,FALSE)</f>
        <v>Engroshandel med kaffe, te, kakao og krydderier</v>
      </c>
      <c r="E217" s="96">
        <f t="shared" si="6"/>
        <v>0</v>
      </c>
      <c r="F217" s="96">
        <f t="shared" si="7"/>
        <v>0</v>
      </c>
    </row>
    <row r="218" spans="1:6" x14ac:dyDescent="0.25">
      <c r="A218" s="55" t="s">
        <v>3238</v>
      </c>
      <c r="B218" s="55" t="s">
        <v>1304</v>
      </c>
      <c r="C218" s="55" t="s">
        <v>1303</v>
      </c>
      <c r="D218" s="55" t="str">
        <f>VLOOKUP(C218,'3. DB25 Alle koder'!B:C,2,FALSE)</f>
        <v>Engroshandel med fisk og fiskeprodukter</v>
      </c>
      <c r="E218" s="96">
        <f t="shared" si="6"/>
        <v>1</v>
      </c>
      <c r="F218" s="96">
        <f t="shared" si="7"/>
        <v>0</v>
      </c>
    </row>
    <row r="219" spans="1:6" x14ac:dyDescent="0.25">
      <c r="A219" s="55" t="s">
        <v>3239</v>
      </c>
      <c r="B219" s="55" t="s">
        <v>2749</v>
      </c>
      <c r="C219" s="55" t="s">
        <v>1325</v>
      </c>
      <c r="D219" s="55" t="str">
        <f>VLOOKUP(C219,'3. DB25 Alle koder'!B:C,2,FALSE)</f>
        <v>Engroshandel med andre fødevarer</v>
      </c>
      <c r="E219" s="96">
        <f t="shared" si="6"/>
        <v>1</v>
      </c>
      <c r="F219" s="96">
        <f t="shared" si="7"/>
        <v>1</v>
      </c>
    </row>
    <row r="220" spans="1:6" x14ac:dyDescent="0.25">
      <c r="A220" s="55" t="s">
        <v>1328</v>
      </c>
      <c r="B220" s="55" t="s">
        <v>1327</v>
      </c>
      <c r="C220" s="55" t="s">
        <v>1328</v>
      </c>
      <c r="D220" s="55" t="str">
        <f>VLOOKUP(C220,'3. DB25 Alle koder'!B:C,2,FALSE)</f>
        <v>Ikke-specialiseret engroshandel med føde-, drikke- og tobaksvarer</v>
      </c>
      <c r="E220" s="96">
        <f t="shared" si="6"/>
        <v>0</v>
      </c>
      <c r="F220" s="96">
        <f t="shared" si="7"/>
        <v>0</v>
      </c>
    </row>
    <row r="221" spans="1:6" x14ac:dyDescent="0.25">
      <c r="A221" s="55" t="s">
        <v>1333</v>
      </c>
      <c r="B221" s="55" t="s">
        <v>1332</v>
      </c>
      <c r="C221" s="55" t="s">
        <v>1333</v>
      </c>
      <c r="D221" s="55" t="str">
        <f>VLOOKUP(C221,'3. DB25 Alle koder'!B:C,2,FALSE)</f>
        <v>Engroshandel med tekstiler</v>
      </c>
      <c r="E221" s="96">
        <f t="shared" si="6"/>
        <v>0</v>
      </c>
      <c r="F221" s="96">
        <f t="shared" si="7"/>
        <v>0</v>
      </c>
    </row>
    <row r="222" spans="1:6" x14ac:dyDescent="0.25">
      <c r="A222" s="55" t="s">
        <v>1336</v>
      </c>
      <c r="B222" s="55" t="s">
        <v>1337</v>
      </c>
      <c r="C222" s="55" t="s">
        <v>1336</v>
      </c>
      <c r="D222" s="55" t="str">
        <f>VLOOKUP(C222,'3. DB25 Alle koder'!B:C,2,FALSE)</f>
        <v>Engroshandel med beklædning</v>
      </c>
      <c r="E222" s="96">
        <f t="shared" si="6"/>
        <v>0</v>
      </c>
      <c r="F222" s="96">
        <f t="shared" si="7"/>
        <v>0</v>
      </c>
    </row>
    <row r="223" spans="1:6" x14ac:dyDescent="0.25">
      <c r="A223" s="55" t="s">
        <v>1338</v>
      </c>
      <c r="B223" s="55" t="s">
        <v>1339</v>
      </c>
      <c r="C223" s="55" t="s">
        <v>1338</v>
      </c>
      <c r="D223" s="55" t="str">
        <f>VLOOKUP(C223,'3. DB25 Alle koder'!B:C,2,FALSE)</f>
        <v>Engroshandel med fodtøj</v>
      </c>
      <c r="E223" s="96">
        <f t="shared" si="6"/>
        <v>0</v>
      </c>
      <c r="F223" s="96">
        <f t="shared" si="7"/>
        <v>0</v>
      </c>
    </row>
    <row r="224" spans="1:6" x14ac:dyDescent="0.25">
      <c r="A224" s="55" t="s">
        <v>1347</v>
      </c>
      <c r="B224" s="55" t="s">
        <v>1348</v>
      </c>
      <c r="C224" s="55" t="s">
        <v>1347</v>
      </c>
      <c r="D224" s="55" t="str">
        <f>VLOOKUP(C224,'3. DB25 Alle koder'!B:C,2,FALSE)</f>
        <v>Engroshandel med porcelæns- og glasvarer</v>
      </c>
      <c r="E224" s="96">
        <f t="shared" si="6"/>
        <v>0</v>
      </c>
      <c r="F224" s="96">
        <f t="shared" si="7"/>
        <v>0</v>
      </c>
    </row>
    <row r="225" spans="1:6" x14ac:dyDescent="0.25">
      <c r="A225" s="55" t="s">
        <v>1349</v>
      </c>
      <c r="B225" s="55" t="s">
        <v>1350</v>
      </c>
      <c r="C225" s="55" t="s">
        <v>1349</v>
      </c>
      <c r="D225" s="55" t="str">
        <f>VLOOKUP(C225,'3. DB25 Alle koder'!B:C,2,FALSE)</f>
        <v>Engroshandel med rengøringsmidler</v>
      </c>
      <c r="E225" s="96">
        <f t="shared" si="6"/>
        <v>0</v>
      </c>
      <c r="F225" s="96">
        <f t="shared" si="7"/>
        <v>0</v>
      </c>
    </row>
    <row r="226" spans="1:6" x14ac:dyDescent="0.25">
      <c r="A226" s="55" t="s">
        <v>1353</v>
      </c>
      <c r="B226" s="55" t="s">
        <v>1352</v>
      </c>
      <c r="C226" s="55" t="s">
        <v>1353</v>
      </c>
      <c r="D226" s="55" t="str">
        <f>VLOOKUP(C226,'3. DB25 Alle koder'!B:C,2,FALSE)</f>
        <v>Engroshandel med parfumerivarer og kosmetik</v>
      </c>
      <c r="E226" s="96">
        <f t="shared" si="6"/>
        <v>0</v>
      </c>
      <c r="F226" s="96">
        <f t="shared" si="7"/>
        <v>0</v>
      </c>
    </row>
    <row r="227" spans="1:6" x14ac:dyDescent="0.25">
      <c r="A227" s="55" t="s">
        <v>1356</v>
      </c>
      <c r="B227" s="55" t="s">
        <v>1357</v>
      </c>
      <c r="C227" s="55" t="s">
        <v>1356</v>
      </c>
      <c r="D227" s="55" t="str">
        <f>VLOOKUP(C227,'3. DB25 Alle koder'!B:C,2,FALSE)</f>
        <v>Engroshandel med medicinalvarer og sygeplejeartikler</v>
      </c>
      <c r="E227" s="96">
        <f t="shared" si="6"/>
        <v>0</v>
      </c>
      <c r="F227" s="96">
        <f t="shared" si="7"/>
        <v>0</v>
      </c>
    </row>
    <row r="228" spans="1:6" x14ac:dyDescent="0.25">
      <c r="A228" s="55" t="s">
        <v>1358</v>
      </c>
      <c r="B228" s="55" t="s">
        <v>1359</v>
      </c>
      <c r="C228" s="55" t="s">
        <v>1358</v>
      </c>
      <c r="D228" s="55" t="str">
        <f>VLOOKUP(C228,'3. DB25 Alle koder'!B:C,2,FALSE)</f>
        <v>Engroshandel med læge- og hospitalsartikler</v>
      </c>
      <c r="E228" s="96">
        <f t="shared" si="6"/>
        <v>0</v>
      </c>
      <c r="F228" s="96">
        <f t="shared" si="7"/>
        <v>0</v>
      </c>
    </row>
    <row r="229" spans="1:6" x14ac:dyDescent="0.25">
      <c r="A229" s="55" t="s">
        <v>1365</v>
      </c>
      <c r="B229" s="55" t="s">
        <v>2756</v>
      </c>
      <c r="C229" s="55" t="s">
        <v>1365</v>
      </c>
      <c r="D229" s="55" t="str">
        <f>VLOOKUP(C229,'3. DB25 Alle koder'!B:C,2,FALSE)</f>
        <v>Engroshandel med ure og smykker</v>
      </c>
      <c r="E229" s="96">
        <f t="shared" si="6"/>
        <v>0</v>
      </c>
      <c r="F229" s="96">
        <f t="shared" si="7"/>
        <v>1</v>
      </c>
    </row>
    <row r="230" spans="1:6" x14ac:dyDescent="0.25">
      <c r="A230" s="55" t="s">
        <v>1368</v>
      </c>
      <c r="B230" s="55" t="s">
        <v>1369</v>
      </c>
      <c r="C230" s="55" t="s">
        <v>1368</v>
      </c>
      <c r="D230" s="55" t="str">
        <f>VLOOKUP(C230,'3. DB25 Alle koder'!B:C,2,FALSE)</f>
        <v>Engroshandel med cykler, sportsartikler og lystbåde</v>
      </c>
      <c r="E230" s="96">
        <f t="shared" si="6"/>
        <v>0</v>
      </c>
      <c r="F230" s="96">
        <f t="shared" si="7"/>
        <v>0</v>
      </c>
    </row>
    <row r="231" spans="1:6" x14ac:dyDescent="0.25">
      <c r="A231" s="55" t="s">
        <v>1370</v>
      </c>
      <c r="B231" s="55" t="s">
        <v>1371</v>
      </c>
      <c r="C231" s="55" t="s">
        <v>1370</v>
      </c>
      <c r="D231" s="55" t="str">
        <f>VLOOKUP(C231,'3. DB25 Alle koder'!B:C,2,FALSE)</f>
        <v>Engroshandel med bøger, papir og papirvarer</v>
      </c>
      <c r="E231" s="96">
        <f t="shared" si="6"/>
        <v>0</v>
      </c>
      <c r="F231" s="96">
        <f t="shared" si="7"/>
        <v>0</v>
      </c>
    </row>
    <row r="232" spans="1:6" x14ac:dyDescent="0.25">
      <c r="A232" s="55" t="s">
        <v>1372</v>
      </c>
      <c r="B232" s="55" t="s">
        <v>1373</v>
      </c>
      <c r="C232" s="55" t="s">
        <v>1372</v>
      </c>
      <c r="D232" s="55" t="str">
        <f>VLOOKUP(C232,'3. DB25 Alle koder'!B:C,2,FALSE)</f>
        <v>Engroshandel med kufferter og lædervarer</v>
      </c>
      <c r="E232" s="96">
        <f t="shared" si="6"/>
        <v>0</v>
      </c>
      <c r="F232" s="96">
        <f t="shared" si="7"/>
        <v>0</v>
      </c>
    </row>
    <row r="233" spans="1:6" x14ac:dyDescent="0.25">
      <c r="A233" s="55" t="s">
        <v>1383</v>
      </c>
      <c r="B233" s="55" t="s">
        <v>1382</v>
      </c>
      <c r="C233" s="55" t="s">
        <v>1383</v>
      </c>
      <c r="D233" s="55" t="str">
        <f>VLOOKUP(C233,'3. DB25 Alle koder'!B:C,2,FALSE)</f>
        <v>Engroshandel med landbrugsmaskiner, -udstyr og tilbehør hertil</v>
      </c>
      <c r="E233" s="96">
        <f t="shared" si="6"/>
        <v>0</v>
      </c>
      <c r="F233" s="96">
        <f t="shared" si="7"/>
        <v>0</v>
      </c>
    </row>
    <row r="234" spans="1:6" x14ac:dyDescent="0.25">
      <c r="A234" s="55" t="s">
        <v>1386</v>
      </c>
      <c r="B234" s="55" t="s">
        <v>1385</v>
      </c>
      <c r="C234" s="55" t="s">
        <v>1386</v>
      </c>
      <c r="D234" s="55" t="str">
        <f>VLOOKUP(C234,'3. DB25 Alle koder'!B:C,2,FALSE)</f>
        <v>Engroshandel med værktøjsmaskiner</v>
      </c>
      <c r="E234" s="96">
        <f t="shared" si="6"/>
        <v>0</v>
      </c>
      <c r="F234" s="96">
        <f t="shared" si="7"/>
        <v>0</v>
      </c>
    </row>
    <row r="235" spans="1:6" x14ac:dyDescent="0.25">
      <c r="A235" s="55" t="s">
        <v>1389</v>
      </c>
      <c r="B235" s="55" t="s">
        <v>1388</v>
      </c>
      <c r="C235" s="55" t="s">
        <v>1389</v>
      </c>
      <c r="D235" s="55" t="str">
        <f>VLOOKUP(C235,'3. DB25 Alle koder'!B:C,2,FALSE)</f>
        <v>Engroshandel med maskiner til minedrift og bygge- og anlægsaktiviteter</v>
      </c>
      <c r="E235" s="96">
        <f t="shared" si="6"/>
        <v>0</v>
      </c>
      <c r="F235" s="96">
        <f t="shared" si="7"/>
        <v>1</v>
      </c>
    </row>
    <row r="236" spans="1:6" x14ac:dyDescent="0.25">
      <c r="A236" s="55" t="s">
        <v>1397</v>
      </c>
      <c r="B236" s="55" t="s">
        <v>1407</v>
      </c>
      <c r="C236" s="55" t="s">
        <v>1408</v>
      </c>
      <c r="D236" s="55" t="str">
        <f>VLOOKUP(C236,'3. DB25 Alle koder'!B:C,2,FALSE)</f>
        <v>Engroshandel med fast, flydende og luftformigt brændstof og lignende varer</v>
      </c>
      <c r="E236" s="96">
        <f t="shared" si="6"/>
        <v>1</v>
      </c>
      <c r="F236" s="96">
        <f t="shared" si="7"/>
        <v>0</v>
      </c>
    </row>
    <row r="237" spans="1:6" x14ac:dyDescent="0.25">
      <c r="A237" s="55" t="s">
        <v>1400</v>
      </c>
      <c r="B237" s="55" t="s">
        <v>1410</v>
      </c>
      <c r="C237" s="55" t="s">
        <v>1411</v>
      </c>
      <c r="D237" s="55" t="str">
        <f>VLOOKUP(C237,'3. DB25 Alle koder'!B:C,2,FALSE)</f>
        <v>Engroshandel med metaller og metalmalme</v>
      </c>
      <c r="E237" s="96">
        <f t="shared" si="6"/>
        <v>1</v>
      </c>
      <c r="F237" s="96">
        <f t="shared" si="7"/>
        <v>0</v>
      </c>
    </row>
    <row r="238" spans="1:6" x14ac:dyDescent="0.25">
      <c r="A238" s="55" t="s">
        <v>3243</v>
      </c>
      <c r="B238" s="55" t="s">
        <v>1416</v>
      </c>
      <c r="C238" s="55" t="s">
        <v>1417</v>
      </c>
      <c r="D238" s="55" t="str">
        <f>VLOOKUP(C238,'3. DB25 Alle koder'!B:C,2,FALSE)</f>
        <v>Engroshandel med isenkram, varmeanlæg og tilbehør</v>
      </c>
      <c r="E238" s="96">
        <f t="shared" si="6"/>
        <v>1</v>
      </c>
      <c r="F238" s="96">
        <f t="shared" si="7"/>
        <v>0</v>
      </c>
    </row>
    <row r="239" spans="1:6" x14ac:dyDescent="0.25">
      <c r="A239" s="55" t="s">
        <v>3244</v>
      </c>
      <c r="B239" s="55" t="s">
        <v>1419</v>
      </c>
      <c r="C239" s="55" t="s">
        <v>1420</v>
      </c>
      <c r="D239" s="55" t="str">
        <f>VLOOKUP(C239,'3. DB25 Alle koder'!B:C,2,FALSE)</f>
        <v>Engroshandel med kemiske produkter</v>
      </c>
      <c r="E239" s="96">
        <f t="shared" si="6"/>
        <v>1</v>
      </c>
      <c r="F239" s="96">
        <f t="shared" si="7"/>
        <v>0</v>
      </c>
    </row>
    <row r="240" spans="1:6" x14ac:dyDescent="0.25">
      <c r="A240" s="55" t="s">
        <v>3245</v>
      </c>
      <c r="B240" s="55" t="s">
        <v>1422</v>
      </c>
      <c r="C240" s="55" t="s">
        <v>1423</v>
      </c>
      <c r="D240" s="55" t="str">
        <f>VLOOKUP(C240,'3. DB25 Alle koder'!B:C,2,FALSE)</f>
        <v>Engroshandel med andre råvarer og halvfabrikata</v>
      </c>
      <c r="E240" s="96">
        <f t="shared" si="6"/>
        <v>1</v>
      </c>
      <c r="F240" s="96">
        <f t="shared" si="7"/>
        <v>0</v>
      </c>
    </row>
    <row r="241" spans="1:6" x14ac:dyDescent="0.25">
      <c r="A241" s="55" t="s">
        <v>3246</v>
      </c>
      <c r="B241" s="55" t="s">
        <v>1425</v>
      </c>
      <c r="C241" s="55" t="s">
        <v>1426</v>
      </c>
      <c r="D241" s="55" t="str">
        <f>VLOOKUP(C241,'3. DB25 Alle koder'!B:C,2,FALSE)</f>
        <v>Engroshandel med affaldsprodukter</v>
      </c>
      <c r="E241" s="96">
        <f t="shared" si="6"/>
        <v>1</v>
      </c>
      <c r="F241" s="96">
        <f t="shared" si="7"/>
        <v>0</v>
      </c>
    </row>
    <row r="242" spans="1:6" x14ac:dyDescent="0.25">
      <c r="A242" s="55" t="s">
        <v>1472</v>
      </c>
      <c r="B242" s="55" t="s">
        <v>2791</v>
      </c>
      <c r="C242" s="55" t="s">
        <v>1472</v>
      </c>
      <c r="D242" s="55" t="str">
        <f>VLOOKUP(C242,'3. DB25 Alle koder'!B:C,2,FALSE)</f>
        <v>Detailhandel med motorbrændstoffer</v>
      </c>
      <c r="E242" s="96">
        <f t="shared" si="6"/>
        <v>0</v>
      </c>
      <c r="F242" s="96">
        <f t="shared" si="7"/>
        <v>1</v>
      </c>
    </row>
    <row r="243" spans="1:6" x14ac:dyDescent="0.25">
      <c r="A243" s="55" t="s">
        <v>1596</v>
      </c>
      <c r="B243" s="55" t="s">
        <v>1594</v>
      </c>
      <c r="C243" s="55" t="s">
        <v>1596</v>
      </c>
      <c r="D243" s="55" t="str">
        <f>VLOOKUP(C243,'3. DB25 Alle koder'!B:C,2,FALSE)</f>
        <v>Godstransport med tog</v>
      </c>
      <c r="E243" s="96">
        <f t="shared" si="6"/>
        <v>0</v>
      </c>
      <c r="F243" s="96">
        <f t="shared" si="7"/>
        <v>0</v>
      </c>
    </row>
    <row r="244" spans="1:6" x14ac:dyDescent="0.25">
      <c r="A244" s="55" t="s">
        <v>1618</v>
      </c>
      <c r="B244" s="55" t="s">
        <v>2865</v>
      </c>
      <c r="C244" s="55" t="s">
        <v>1618</v>
      </c>
      <c r="D244" s="55" t="str">
        <f>VLOOKUP(C244,'3. DB25 Alle koder'!B:C,2,FALSE)</f>
        <v>Flytteaktiviteter</v>
      </c>
      <c r="E244" s="96">
        <f t="shared" si="6"/>
        <v>0</v>
      </c>
      <c r="F244" s="96">
        <f t="shared" si="7"/>
        <v>1</v>
      </c>
    </row>
    <row r="245" spans="1:6" x14ac:dyDescent="0.25">
      <c r="A245" s="55" t="s">
        <v>1622</v>
      </c>
      <c r="B245" s="55" t="s">
        <v>1620</v>
      </c>
      <c r="C245" s="55" t="s">
        <v>1622</v>
      </c>
      <c r="D245" s="55" t="str">
        <f>VLOOKUP(C245,'3. DB25 Alle koder'!B:C,2,FALSE)</f>
        <v>Rørtransport</v>
      </c>
      <c r="E245" s="96">
        <f t="shared" si="6"/>
        <v>0</v>
      </c>
      <c r="F245" s="96">
        <f t="shared" si="7"/>
        <v>0</v>
      </c>
    </row>
    <row r="246" spans="1:6" x14ac:dyDescent="0.25">
      <c r="A246" s="55" t="s">
        <v>1627</v>
      </c>
      <c r="B246" s="55" t="s">
        <v>1625</v>
      </c>
      <c r="C246" s="55" t="s">
        <v>1627</v>
      </c>
      <c r="D246" s="55" t="str">
        <f>VLOOKUP(C246,'3. DB25 Alle koder'!B:C,2,FALSE)</f>
        <v>Sø- og kysttransport af passagerer</v>
      </c>
      <c r="E246" s="96">
        <f t="shared" si="6"/>
        <v>0</v>
      </c>
      <c r="F246" s="96">
        <f t="shared" si="7"/>
        <v>0</v>
      </c>
    </row>
    <row r="247" spans="1:6" x14ac:dyDescent="0.25">
      <c r="A247" s="55" t="s">
        <v>1631</v>
      </c>
      <c r="B247" s="55" t="s">
        <v>1629</v>
      </c>
      <c r="C247" s="55" t="s">
        <v>1631</v>
      </c>
      <c r="D247" s="55" t="str">
        <f>VLOOKUP(C247,'3. DB25 Alle koder'!B:C,2,FALSE)</f>
        <v>Sø- og kysttransport af gods</v>
      </c>
      <c r="E247" s="96">
        <f t="shared" si="6"/>
        <v>0</v>
      </c>
      <c r="F247" s="96">
        <f t="shared" si="7"/>
        <v>0</v>
      </c>
    </row>
    <row r="248" spans="1:6" x14ac:dyDescent="0.25">
      <c r="A248" s="55" t="s">
        <v>1635</v>
      </c>
      <c r="B248" s="55" t="s">
        <v>1633</v>
      </c>
      <c r="C248" s="55" t="s">
        <v>1635</v>
      </c>
      <c r="D248" s="55" t="str">
        <f>VLOOKUP(C248,'3. DB25 Alle koder'!B:C,2,FALSE)</f>
        <v>Transport af passagerer ad indre vandveje</v>
      </c>
      <c r="E248" s="96">
        <f t="shared" si="6"/>
        <v>0</v>
      </c>
      <c r="F248" s="96">
        <f t="shared" si="7"/>
        <v>0</v>
      </c>
    </row>
    <row r="249" spans="1:6" x14ac:dyDescent="0.25">
      <c r="A249" s="55" t="s">
        <v>1639</v>
      </c>
      <c r="B249" s="55" t="s">
        <v>1637</v>
      </c>
      <c r="C249" s="55" t="s">
        <v>1639</v>
      </c>
      <c r="D249" s="55" t="str">
        <f>VLOOKUP(C249,'3. DB25 Alle koder'!B:C,2,FALSE)</f>
        <v>Transport af gods ad indre vandveje</v>
      </c>
      <c r="E249" s="96">
        <f t="shared" si="6"/>
        <v>0</v>
      </c>
      <c r="F249" s="96">
        <f t="shared" si="7"/>
        <v>0</v>
      </c>
    </row>
    <row r="250" spans="1:6" x14ac:dyDescent="0.25">
      <c r="A250" s="55" t="s">
        <v>1644</v>
      </c>
      <c r="B250" s="55" t="s">
        <v>2866</v>
      </c>
      <c r="C250" s="55" t="s">
        <v>1644</v>
      </c>
      <c r="D250" s="55" t="str">
        <f>VLOOKUP(C250,'3. DB25 Alle koder'!B:C,2,FALSE)</f>
        <v>Passagertransport med rutefly</v>
      </c>
      <c r="E250" s="96">
        <f t="shared" si="6"/>
        <v>0</v>
      </c>
      <c r="F250" s="96">
        <f t="shared" si="7"/>
        <v>1</v>
      </c>
    </row>
    <row r="251" spans="1:6" x14ac:dyDescent="0.25">
      <c r="A251" s="55" t="s">
        <v>1646</v>
      </c>
      <c r="B251" s="55" t="s">
        <v>2867</v>
      </c>
      <c r="C251" s="55" t="s">
        <v>1646</v>
      </c>
      <c r="D251" s="55" t="str">
        <f>VLOOKUP(C251,'3. DB25 Alle koder'!B:C,2,FALSE)</f>
        <v>Passagertransport med charter- og taxifly</v>
      </c>
      <c r="E251" s="96">
        <f t="shared" si="6"/>
        <v>0</v>
      </c>
      <c r="F251" s="96">
        <f t="shared" si="7"/>
        <v>1</v>
      </c>
    </row>
    <row r="252" spans="1:6" x14ac:dyDescent="0.25">
      <c r="A252" s="55" t="s">
        <v>1652</v>
      </c>
      <c r="B252" s="55" t="s">
        <v>1651</v>
      </c>
      <c r="C252" s="55" t="s">
        <v>1652</v>
      </c>
      <c r="D252" s="55" t="str">
        <f>VLOOKUP(C252,'3. DB25 Alle koder'!B:C,2,FALSE)</f>
        <v>Lufttransport af gods</v>
      </c>
      <c r="E252" s="96">
        <f t="shared" si="6"/>
        <v>0</v>
      </c>
      <c r="F252" s="96">
        <f t="shared" si="7"/>
        <v>0</v>
      </c>
    </row>
    <row r="253" spans="1:6" x14ac:dyDescent="0.25">
      <c r="A253" s="55" t="s">
        <v>1655</v>
      </c>
      <c r="B253" s="55" t="s">
        <v>1654</v>
      </c>
      <c r="C253" s="55" t="s">
        <v>1655</v>
      </c>
      <c r="D253" s="55" t="str">
        <f>VLOOKUP(C253,'3. DB25 Alle koder'!B:C,2,FALSE)</f>
        <v>Rumfart</v>
      </c>
      <c r="E253" s="96">
        <f t="shared" si="6"/>
        <v>0</v>
      </c>
      <c r="F253" s="96">
        <f t="shared" si="7"/>
        <v>0</v>
      </c>
    </row>
    <row r="254" spans="1:6" x14ac:dyDescent="0.25">
      <c r="A254" s="55" t="s">
        <v>1663</v>
      </c>
      <c r="B254" s="55" t="s">
        <v>2870</v>
      </c>
      <c r="C254" s="55" t="s">
        <v>1663</v>
      </c>
      <c r="D254" s="55" t="str">
        <f>VLOOKUP(C254,'3. DB25 Alle koder'!B:C,2,FALSE)</f>
        <v>Drift af stationer, godsterminaler mv.</v>
      </c>
      <c r="E254" s="96">
        <f t="shared" si="6"/>
        <v>0</v>
      </c>
      <c r="F254" s="96">
        <f t="shared" si="7"/>
        <v>1</v>
      </c>
    </row>
    <row r="255" spans="1:6" x14ac:dyDescent="0.25">
      <c r="A255" s="55" t="s">
        <v>1665</v>
      </c>
      <c r="B255" s="55" t="s">
        <v>2871</v>
      </c>
      <c r="C255" s="55" t="s">
        <v>1665</v>
      </c>
      <c r="D255" s="55" t="str">
        <f>VLOOKUP(C255,'3. DB25 Alle koder'!B:C,2,FALSE)</f>
        <v>Drift af parkering og vejhjælp mv.</v>
      </c>
      <c r="E255" s="96">
        <f t="shared" si="6"/>
        <v>0</v>
      </c>
      <c r="F255" s="96">
        <f t="shared" si="7"/>
        <v>1</v>
      </c>
    </row>
    <row r="256" spans="1:6" x14ac:dyDescent="0.25">
      <c r="A256" s="55" t="s">
        <v>1667</v>
      </c>
      <c r="B256" s="55" t="s">
        <v>1668</v>
      </c>
      <c r="C256" s="55" t="s">
        <v>1667</v>
      </c>
      <c r="D256" s="55" t="str">
        <f>VLOOKUP(C256,'3. DB25 Alle koder'!B:C,2,FALSE)</f>
        <v>Drift af betalingsveje, -broer og -tunneler</v>
      </c>
      <c r="E256" s="96">
        <f t="shared" si="6"/>
        <v>0</v>
      </c>
      <c r="F256" s="96">
        <f t="shared" si="7"/>
        <v>0</v>
      </c>
    </row>
    <row r="257" spans="1:6" x14ac:dyDescent="0.25">
      <c r="A257" s="55" t="s">
        <v>1671</v>
      </c>
      <c r="B257" s="55" t="s">
        <v>2872</v>
      </c>
      <c r="C257" s="55" t="s">
        <v>1671</v>
      </c>
      <c r="D257" s="55" t="str">
        <f>VLOOKUP(C257,'3. DB25 Alle koder'!B:C,2,FALSE)</f>
        <v>Drift af erhvervshavne</v>
      </c>
      <c r="E257" s="96">
        <f t="shared" si="6"/>
        <v>0</v>
      </c>
      <c r="F257" s="96">
        <f t="shared" si="7"/>
        <v>1</v>
      </c>
    </row>
    <row r="258" spans="1:6" x14ac:dyDescent="0.25">
      <c r="A258" s="55" t="s">
        <v>1673</v>
      </c>
      <c r="B258" s="55" t="s">
        <v>2873</v>
      </c>
      <c r="C258" s="55" t="s">
        <v>1673</v>
      </c>
      <c r="D258" s="55" t="str">
        <f>VLOOKUP(C258,'3. DB25 Alle koder'!B:C,2,FALSE)</f>
        <v>Drift af bugserings-, bjærgnings- og redningsvæsen mv.</v>
      </c>
      <c r="E258" s="96">
        <f t="shared" si="6"/>
        <v>0</v>
      </c>
      <c r="F258" s="96">
        <f t="shared" si="7"/>
        <v>1</v>
      </c>
    </row>
    <row r="259" spans="1:6" x14ac:dyDescent="0.25">
      <c r="A259" s="55" t="s">
        <v>1677</v>
      </c>
      <c r="B259" s="55" t="s">
        <v>1676</v>
      </c>
      <c r="C259" s="55" t="s">
        <v>1677</v>
      </c>
      <c r="D259" s="55" t="str">
        <f>VLOOKUP(C259,'3. DB25 Alle koder'!B:C,2,FALSE)</f>
        <v>Serviceydelser i forbindelse med luftfart</v>
      </c>
      <c r="E259" s="96">
        <f t="shared" ref="E259:E322" si="8">IF(A259=C259,0,1)</f>
        <v>0</v>
      </c>
      <c r="F259" s="96">
        <f t="shared" ref="F259:F322" si="9">IF(B259=D259,0,1)</f>
        <v>0</v>
      </c>
    </row>
    <row r="260" spans="1:6" x14ac:dyDescent="0.25">
      <c r="A260" s="55" t="s">
        <v>1695</v>
      </c>
      <c r="B260" s="55" t="s">
        <v>1693</v>
      </c>
      <c r="C260" s="55" t="s">
        <v>1695</v>
      </c>
      <c r="D260" s="55" t="str">
        <f>VLOOKUP(C260,'3. DB25 Alle koder'!B:C,2,FALSE)</f>
        <v>Postaktiviteter omfattet af forsyningspligten</v>
      </c>
      <c r="E260" s="96">
        <f t="shared" si="8"/>
        <v>0</v>
      </c>
      <c r="F260" s="96">
        <f t="shared" si="9"/>
        <v>1</v>
      </c>
    </row>
    <row r="261" spans="1:6" x14ac:dyDescent="0.25">
      <c r="A261" s="55" t="s">
        <v>1711</v>
      </c>
      <c r="B261" s="55" t="s">
        <v>2882</v>
      </c>
      <c r="C261" s="55" t="s">
        <v>1711</v>
      </c>
      <c r="D261" s="55" t="str">
        <f>VLOOKUP(C261,'3. DB25 Alle koder'!B:C,2,FALSE)</f>
        <v>Drift af ferieboliger og andre overnatningsfaciliteter til kortvarige ophold</v>
      </c>
      <c r="E261" s="96">
        <f t="shared" si="8"/>
        <v>0</v>
      </c>
      <c r="F261" s="96">
        <f t="shared" si="9"/>
        <v>1</v>
      </c>
    </row>
    <row r="262" spans="1:6" x14ac:dyDescent="0.25">
      <c r="A262" s="55" t="s">
        <v>1715</v>
      </c>
      <c r="B262" s="55" t="s">
        <v>2883</v>
      </c>
      <c r="C262" s="55" t="s">
        <v>1715</v>
      </c>
      <c r="D262" s="55" t="str">
        <f>VLOOKUP(C262,'3. DB25 Alle koder'!B:C,2,FALSE)</f>
        <v>Drift af campingpladser</v>
      </c>
      <c r="E262" s="96">
        <f t="shared" si="8"/>
        <v>0</v>
      </c>
      <c r="F262" s="96">
        <f t="shared" si="9"/>
        <v>1</v>
      </c>
    </row>
    <row r="263" spans="1:6" x14ac:dyDescent="0.25">
      <c r="A263" s="55" t="s">
        <v>3268</v>
      </c>
      <c r="B263" s="55" t="s">
        <v>2886</v>
      </c>
      <c r="C263" s="55" t="s">
        <v>1728</v>
      </c>
      <c r="D263" s="55" t="str">
        <f>VLOOKUP(C263,'3. DB25 Alle koder'!B:C,2,FALSE)</f>
        <v>Servering af mad i restauranter og caféer</v>
      </c>
      <c r="E263" s="96">
        <f t="shared" si="8"/>
        <v>1</v>
      </c>
      <c r="F263" s="96">
        <f t="shared" si="9"/>
        <v>1</v>
      </c>
    </row>
    <row r="264" spans="1:6" x14ac:dyDescent="0.25">
      <c r="A264" s="55" t="s">
        <v>1738</v>
      </c>
      <c r="B264" s="55" t="s">
        <v>1737</v>
      </c>
      <c r="C264" s="55" t="s">
        <v>1738</v>
      </c>
      <c r="D264" s="55" t="str">
        <f>VLOOKUP(C264,'3. DB25 Alle koder'!B:C,2,FALSE)</f>
        <v>Event catering</v>
      </c>
      <c r="E264" s="96">
        <f t="shared" si="8"/>
        <v>0</v>
      </c>
      <c r="F264" s="96">
        <f t="shared" si="9"/>
        <v>0</v>
      </c>
    </row>
    <row r="265" spans="1:6" x14ac:dyDescent="0.25">
      <c r="A265" s="55" t="s">
        <v>3270</v>
      </c>
      <c r="B265" s="55" t="s">
        <v>2890</v>
      </c>
      <c r="C265" s="55" t="s">
        <v>1740</v>
      </c>
      <c r="D265" s="55" t="str">
        <f>VLOOKUP(C265,'3. DB25 Alle koder'!B:C,2,FALSE)</f>
        <v>Catering på kontrakt og andre restaurationsaktiviteter</v>
      </c>
      <c r="E265" s="96">
        <f t="shared" si="8"/>
        <v>1</v>
      </c>
      <c r="F265" s="96">
        <f t="shared" si="9"/>
        <v>1</v>
      </c>
    </row>
    <row r="266" spans="1:6" x14ac:dyDescent="0.25">
      <c r="A266" s="55" t="s">
        <v>1756</v>
      </c>
      <c r="B266" s="55" t="s">
        <v>1755</v>
      </c>
      <c r="C266" s="55" t="s">
        <v>1756</v>
      </c>
      <c r="D266" s="55" t="str">
        <f>VLOOKUP(C266,'3. DB25 Alle koder'!B:C,2,FALSE)</f>
        <v>Udgivelse af bøger</v>
      </c>
      <c r="E266" s="96">
        <f t="shared" si="8"/>
        <v>0</v>
      </c>
      <c r="F266" s="96">
        <f t="shared" si="9"/>
        <v>0</v>
      </c>
    </row>
    <row r="267" spans="1:6" x14ac:dyDescent="0.25">
      <c r="A267" s="55" t="s">
        <v>1762</v>
      </c>
      <c r="B267" s="55" t="s">
        <v>1758</v>
      </c>
      <c r="C267" s="55" t="s">
        <v>1759</v>
      </c>
      <c r="D267" s="55" t="str">
        <f>VLOOKUP(C267,'3. DB25 Alle koder'!B:C,2,FALSE)</f>
        <v>Udgivelse af aviser og dagblade</v>
      </c>
      <c r="E267" s="96">
        <f t="shared" si="8"/>
        <v>1</v>
      </c>
      <c r="F267" s="96">
        <f t="shared" si="9"/>
        <v>0</v>
      </c>
    </row>
    <row r="268" spans="1:6" x14ac:dyDescent="0.25">
      <c r="A268" s="55" t="s">
        <v>1769</v>
      </c>
      <c r="B268" s="55" t="s">
        <v>2897</v>
      </c>
      <c r="C268" s="55" t="s">
        <v>1769</v>
      </c>
      <c r="D268" s="55" t="str">
        <f>VLOOKUP(C268,'3. DB25 Alle koder'!B:C,2,FALSE)</f>
        <v>Udgivelse af videospil</v>
      </c>
      <c r="E268" s="96">
        <f t="shared" si="8"/>
        <v>0</v>
      </c>
      <c r="F268" s="96">
        <f t="shared" si="9"/>
        <v>1</v>
      </c>
    </row>
    <row r="269" spans="1:6" x14ac:dyDescent="0.25">
      <c r="A269" s="55" t="s">
        <v>1772</v>
      </c>
      <c r="B269" s="55" t="s">
        <v>1771</v>
      </c>
      <c r="C269" s="55" t="s">
        <v>1772</v>
      </c>
      <c r="D269" s="55" t="str">
        <f>VLOOKUP(C269,'3. DB25 Alle koder'!B:C,2,FALSE)</f>
        <v>Anden udgivelse af software</v>
      </c>
      <c r="E269" s="96">
        <f t="shared" si="8"/>
        <v>0</v>
      </c>
      <c r="F269" s="96">
        <f t="shared" si="9"/>
        <v>0</v>
      </c>
    </row>
    <row r="270" spans="1:6" x14ac:dyDescent="0.25">
      <c r="A270" s="55" t="s">
        <v>1779</v>
      </c>
      <c r="B270" s="55" t="s">
        <v>2900</v>
      </c>
      <c r="C270" s="55" t="s">
        <v>1779</v>
      </c>
      <c r="D270" s="55" t="str">
        <f>VLOOKUP(C270,'3. DB25 Alle koder'!B:C,2,FALSE)</f>
        <v>Aktiviteter efter produktion af film, videoer og TV-programmer</v>
      </c>
      <c r="E270" s="96">
        <f t="shared" si="8"/>
        <v>0</v>
      </c>
      <c r="F270" s="96">
        <f t="shared" si="9"/>
        <v>1</v>
      </c>
    </row>
    <row r="271" spans="1:6" x14ac:dyDescent="0.25">
      <c r="A271" s="55" t="s">
        <v>1784</v>
      </c>
      <c r="B271" s="55" t="s">
        <v>2902</v>
      </c>
      <c r="C271" s="55" t="s">
        <v>1784</v>
      </c>
      <c r="D271" s="55" t="str">
        <f>VLOOKUP(C271,'3. DB25 Alle koder'!B:C,2,FALSE)</f>
        <v>Fremvisning af film og andre billedmedier</v>
      </c>
      <c r="E271" s="96">
        <f t="shared" si="8"/>
        <v>0</v>
      </c>
      <c r="F271" s="96">
        <f t="shared" si="9"/>
        <v>1</v>
      </c>
    </row>
    <row r="272" spans="1:6" x14ac:dyDescent="0.25">
      <c r="A272" s="55" t="s">
        <v>3275</v>
      </c>
      <c r="B272" s="55" t="s">
        <v>1817</v>
      </c>
      <c r="C272" s="55" t="s">
        <v>1819</v>
      </c>
      <c r="D272" s="55" t="str">
        <f>VLOOKUP(C272,'3. DB25 Alle koder'!B:C,2,FALSE)</f>
        <v>Computerprogrammering</v>
      </c>
      <c r="E272" s="96">
        <f t="shared" si="8"/>
        <v>1</v>
      </c>
      <c r="F272" s="96">
        <f t="shared" si="9"/>
        <v>0</v>
      </c>
    </row>
    <row r="273" spans="1:6" x14ac:dyDescent="0.25">
      <c r="A273" s="55" t="s">
        <v>3277</v>
      </c>
      <c r="B273" s="55" t="s">
        <v>1824</v>
      </c>
      <c r="C273" s="55" t="s">
        <v>1826</v>
      </c>
      <c r="D273" s="55" t="str">
        <f>VLOOKUP(C273,'3. DB25 Alle koder'!B:C,2,FALSE)</f>
        <v>Andre IT- og computerserviceaktiviteter</v>
      </c>
      <c r="E273" s="96">
        <f t="shared" si="8"/>
        <v>1</v>
      </c>
      <c r="F273" s="96">
        <f t="shared" si="9"/>
        <v>1</v>
      </c>
    </row>
    <row r="274" spans="1:6" x14ac:dyDescent="0.25">
      <c r="A274" s="55" t="s">
        <v>1833</v>
      </c>
      <c r="B274" s="55" t="s">
        <v>2926</v>
      </c>
      <c r="C274" s="55" t="s">
        <v>1798</v>
      </c>
      <c r="D274" s="55" t="str">
        <f>VLOOKUP(C274,'3. DB25 Alle koder'!B:C,2,FALSE)</f>
        <v>Nyhedsbureauers aktiviteter</v>
      </c>
      <c r="E274" s="96">
        <f t="shared" si="8"/>
        <v>1</v>
      </c>
      <c r="F274" s="96">
        <f t="shared" si="9"/>
        <v>1</v>
      </c>
    </row>
    <row r="275" spans="1:6" x14ac:dyDescent="0.25">
      <c r="A275" s="55" t="s">
        <v>3278</v>
      </c>
      <c r="B275" s="55" t="s">
        <v>2928</v>
      </c>
      <c r="C275" s="55" t="s">
        <v>1835</v>
      </c>
      <c r="D275" s="55" t="str">
        <f>VLOOKUP(C275,'3. DB25 Alle koder'!B:C,2,FALSE)</f>
        <v>Andre informationsaktiviteter</v>
      </c>
      <c r="E275" s="96">
        <f t="shared" si="8"/>
        <v>1</v>
      </c>
      <c r="F275" s="96">
        <f t="shared" si="9"/>
        <v>1</v>
      </c>
    </row>
    <row r="276" spans="1:6" x14ac:dyDescent="0.25">
      <c r="A276" s="55" t="s">
        <v>1840</v>
      </c>
      <c r="B276" s="55" t="s">
        <v>2930</v>
      </c>
      <c r="C276" s="55" t="s">
        <v>1840</v>
      </c>
      <c r="D276" s="55" t="str">
        <f>VLOOKUP(C276,'3. DB25 Alle koder'!B:C,2,FALSE)</f>
        <v>Centralbankers aktiviteter</v>
      </c>
      <c r="E276" s="96">
        <f t="shared" si="8"/>
        <v>0</v>
      </c>
      <c r="F276" s="96">
        <f t="shared" si="9"/>
        <v>1</v>
      </c>
    </row>
    <row r="277" spans="1:6" x14ac:dyDescent="0.25">
      <c r="A277" s="55" t="s">
        <v>1843</v>
      </c>
      <c r="B277" s="55" t="s">
        <v>2931</v>
      </c>
      <c r="C277" s="55" t="s">
        <v>1843</v>
      </c>
      <c r="D277" s="55" t="str">
        <f>VLOOKUP(C277,'3. DB25 Alle koder'!B:C,2,FALSE)</f>
        <v>Andre pengeinstitutters aktiviteter</v>
      </c>
      <c r="E277" s="96">
        <f t="shared" si="8"/>
        <v>0</v>
      </c>
      <c r="F277" s="96">
        <f t="shared" si="9"/>
        <v>1</v>
      </c>
    </row>
    <row r="278" spans="1:6" x14ac:dyDescent="0.25">
      <c r="A278" s="55" t="s">
        <v>3283</v>
      </c>
      <c r="B278" s="55" t="s">
        <v>2935</v>
      </c>
      <c r="C278" s="81" t="s">
        <v>1858</v>
      </c>
      <c r="D278" s="55" t="str">
        <f>VLOOKUP(C278,'3. DB25 Alle koder'!B:C,2,FALSE)</f>
        <v>Andre investeringsfondes aktiviteter</v>
      </c>
      <c r="E278" s="96">
        <f t="shared" si="8"/>
        <v>1</v>
      </c>
      <c r="F278" s="96">
        <f t="shared" si="9"/>
        <v>1</v>
      </c>
    </row>
    <row r="279" spans="1:6" x14ac:dyDescent="0.25">
      <c r="A279" s="55" t="s">
        <v>3284</v>
      </c>
      <c r="B279" s="55" t="s">
        <v>2936</v>
      </c>
      <c r="C279" s="81" t="s">
        <v>1857</v>
      </c>
      <c r="D279" s="55" t="str">
        <f>VLOOKUP(C279,'3. DB25 Alle koder'!B:C,2,FALSE)</f>
        <v>Pengemarkedsfondes aktiviteter</v>
      </c>
      <c r="E279" s="96">
        <f t="shared" si="8"/>
        <v>1</v>
      </c>
      <c r="F279" s="96">
        <f t="shared" si="9"/>
        <v>1</v>
      </c>
    </row>
    <row r="280" spans="1:6" x14ac:dyDescent="0.25">
      <c r="A280" s="55" t="s">
        <v>1865</v>
      </c>
      <c r="B280" s="55" t="s">
        <v>1864</v>
      </c>
      <c r="C280" s="55" t="s">
        <v>1865</v>
      </c>
      <c r="D280" s="55" t="str">
        <f>VLOOKUP(C280,'3. DB25 Alle koder'!B:C,2,FALSE)</f>
        <v>Finansiel leasing</v>
      </c>
      <c r="E280" s="96">
        <f t="shared" si="8"/>
        <v>0</v>
      </c>
      <c r="F280" s="96">
        <f t="shared" si="9"/>
        <v>0</v>
      </c>
    </row>
    <row r="281" spans="1:6" x14ac:dyDescent="0.25">
      <c r="A281" s="55" t="s">
        <v>1868</v>
      </c>
      <c r="B281" s="55" t="s">
        <v>2939</v>
      </c>
      <c r="C281" s="55" t="s">
        <v>1868</v>
      </c>
      <c r="D281" s="55" t="str">
        <f>VLOOKUP(C281,'3. DB25 Alle koder'!B:C,2,FALSE)</f>
        <v>Realkreditinstitutters aktiviteter</v>
      </c>
      <c r="E281" s="96">
        <f t="shared" si="8"/>
        <v>0</v>
      </c>
      <c r="F281" s="96">
        <f t="shared" si="9"/>
        <v>1</v>
      </c>
    </row>
    <row r="282" spans="1:6" x14ac:dyDescent="0.25">
      <c r="A282" s="55" t="s">
        <v>1879</v>
      </c>
      <c r="B282" s="55" t="s">
        <v>1878</v>
      </c>
      <c r="C282" s="55" t="s">
        <v>1879</v>
      </c>
      <c r="D282" s="55" t="str">
        <f>VLOOKUP(C282,'3. DB25 Alle koder'!B:C,2,FALSE)</f>
        <v>Livsforsikring</v>
      </c>
      <c r="E282" s="96">
        <f t="shared" si="8"/>
        <v>0</v>
      </c>
      <c r="F282" s="96">
        <f t="shared" si="9"/>
        <v>0</v>
      </c>
    </row>
    <row r="283" spans="1:6" x14ac:dyDescent="0.25">
      <c r="A283" s="55" t="s">
        <v>1882</v>
      </c>
      <c r="B283" s="55" t="s">
        <v>1881</v>
      </c>
      <c r="C283" s="55" t="s">
        <v>1882</v>
      </c>
      <c r="D283" s="55" t="str">
        <f>VLOOKUP(C283,'3. DB25 Alle koder'!B:C,2,FALSE)</f>
        <v>Anden forsikring</v>
      </c>
      <c r="E283" s="96">
        <f t="shared" si="8"/>
        <v>0</v>
      </c>
      <c r="F283" s="96">
        <f t="shared" si="9"/>
        <v>0</v>
      </c>
    </row>
    <row r="284" spans="1:6" x14ac:dyDescent="0.25">
      <c r="A284" s="55" t="s">
        <v>1886</v>
      </c>
      <c r="B284" s="55" t="s">
        <v>1884</v>
      </c>
      <c r="C284" s="55" t="s">
        <v>1886</v>
      </c>
      <c r="D284" s="55" t="str">
        <f>VLOOKUP(C284,'3. DB25 Alle koder'!B:C,2,FALSE)</f>
        <v>Genforsikring</v>
      </c>
      <c r="E284" s="96">
        <f t="shared" si="8"/>
        <v>0</v>
      </c>
      <c r="F284" s="96">
        <f t="shared" si="9"/>
        <v>0</v>
      </c>
    </row>
    <row r="285" spans="1:6" x14ac:dyDescent="0.25">
      <c r="A285" s="55" t="s">
        <v>1890</v>
      </c>
      <c r="B285" s="55" t="s">
        <v>2945</v>
      </c>
      <c r="C285" s="55" t="s">
        <v>1890</v>
      </c>
      <c r="D285" s="55" t="str">
        <f>VLOOKUP(C285,'3. DB25 Alle koder'!B:C,2,FALSE)</f>
        <v>Pensionskassers aktiviteter</v>
      </c>
      <c r="E285" s="96">
        <f t="shared" si="8"/>
        <v>0</v>
      </c>
      <c r="F285" s="96">
        <f t="shared" si="9"/>
        <v>1</v>
      </c>
    </row>
    <row r="286" spans="1:6" x14ac:dyDescent="0.25">
      <c r="A286" s="55" t="s">
        <v>1891</v>
      </c>
      <c r="B286" s="55" t="s">
        <v>2946</v>
      </c>
      <c r="C286" s="55" t="s">
        <v>1891</v>
      </c>
      <c r="D286" s="55" t="str">
        <f>VLOOKUP(C286,'3. DB25 Alle koder'!B:C,2,FALSE)</f>
        <v>Anden pensionsforsikring</v>
      </c>
      <c r="E286" s="96">
        <f t="shared" si="8"/>
        <v>0</v>
      </c>
      <c r="F286" s="96">
        <f t="shared" si="9"/>
        <v>0</v>
      </c>
    </row>
    <row r="287" spans="1:6" x14ac:dyDescent="0.25">
      <c r="A287" s="55" t="s">
        <v>1896</v>
      </c>
      <c r="B287" s="55" t="s">
        <v>1895</v>
      </c>
      <c r="C287" s="55" t="s">
        <v>1896</v>
      </c>
      <c r="D287" s="55" t="str">
        <f>VLOOKUP(C287,'3. DB25 Alle koder'!B:C,2,FALSE)</f>
        <v>Forvaltning af kapitalmarkeder</v>
      </c>
      <c r="E287" s="96">
        <f t="shared" si="8"/>
        <v>0</v>
      </c>
      <c r="F287" s="96">
        <f t="shared" si="9"/>
        <v>0</v>
      </c>
    </row>
    <row r="288" spans="1:6" x14ac:dyDescent="0.25">
      <c r="A288" s="55" t="s">
        <v>1899</v>
      </c>
      <c r="B288" s="55" t="s">
        <v>1898</v>
      </c>
      <c r="C288" s="55" t="s">
        <v>1899</v>
      </c>
      <c r="D288" s="55" t="str">
        <f>VLOOKUP(C288,'3. DB25 Alle koder'!B:C,2,FALSE)</f>
        <v>Værdipapir- og varemægling</v>
      </c>
      <c r="E288" s="96">
        <f t="shared" si="8"/>
        <v>0</v>
      </c>
      <c r="F288" s="96">
        <f t="shared" si="9"/>
        <v>0</v>
      </c>
    </row>
    <row r="289" spans="1:6" x14ac:dyDescent="0.25">
      <c r="A289" s="55" t="s">
        <v>1905</v>
      </c>
      <c r="B289" s="55" t="s">
        <v>1904</v>
      </c>
      <c r="C289" s="55" t="s">
        <v>1905</v>
      </c>
      <c r="D289" s="55" t="str">
        <f>VLOOKUP(C289,'3. DB25 Alle koder'!B:C,2,FALSE)</f>
        <v>Risiko- og skadesvurdering</v>
      </c>
      <c r="E289" s="96">
        <f t="shared" si="8"/>
        <v>0</v>
      </c>
      <c r="F289" s="96">
        <f t="shared" si="9"/>
        <v>0</v>
      </c>
    </row>
    <row r="290" spans="1:6" x14ac:dyDescent="0.25">
      <c r="A290" s="55" t="s">
        <v>1908</v>
      </c>
      <c r="B290" s="55" t="s">
        <v>1907</v>
      </c>
      <c r="C290" s="55" t="s">
        <v>1908</v>
      </c>
      <c r="D290" s="55" t="str">
        <f>VLOOKUP(C290,'3. DB25 Alle koder'!B:C,2,FALSE)</f>
        <v>Forsikringsagenters og forsikringsmægleres aktiviteter</v>
      </c>
      <c r="E290" s="96">
        <f t="shared" si="8"/>
        <v>0</v>
      </c>
      <c r="F290" s="96">
        <f t="shared" si="9"/>
        <v>1</v>
      </c>
    </row>
    <row r="291" spans="1:6" x14ac:dyDescent="0.25">
      <c r="A291" s="55" t="s">
        <v>1910</v>
      </c>
      <c r="B291" s="55" t="s">
        <v>2951</v>
      </c>
      <c r="C291" s="55" t="s">
        <v>1910</v>
      </c>
      <c r="D291" s="55" t="str">
        <f>VLOOKUP(C291,'3. DB25 Alle koder'!B:C,2,FALSE)</f>
        <v>Aktiviteter i forbindelse med forsikring og pensionsforsikring i.a.n.</v>
      </c>
      <c r="E291" s="96">
        <f t="shared" si="8"/>
        <v>0</v>
      </c>
      <c r="F291" s="96">
        <f t="shared" si="9"/>
        <v>1</v>
      </c>
    </row>
    <row r="292" spans="1:6" x14ac:dyDescent="0.25">
      <c r="A292" s="55" t="s">
        <v>3286</v>
      </c>
      <c r="B292" s="55" t="s">
        <v>1918</v>
      </c>
      <c r="C292" s="55" t="s">
        <v>1919</v>
      </c>
      <c r="D292" s="55" t="str">
        <f>VLOOKUP(C292,'3. DB25 Alle koder'!B:C,2,FALSE)</f>
        <v>Køb og salg af egen fast ejendom</v>
      </c>
      <c r="E292" s="96">
        <f t="shared" si="8"/>
        <v>1</v>
      </c>
      <c r="F292" s="96">
        <f t="shared" si="9"/>
        <v>0</v>
      </c>
    </row>
    <row r="293" spans="1:6" x14ac:dyDescent="0.25">
      <c r="A293" s="55" t="s">
        <v>1926</v>
      </c>
      <c r="B293" s="55" t="s">
        <v>2954</v>
      </c>
      <c r="C293" s="55" t="s">
        <v>1926</v>
      </c>
      <c r="D293" s="55" t="str">
        <f>VLOOKUP(C293,'3. DB25 Alle koder'!B:C,2,FALSE)</f>
        <v>Udlejning af almennyttige boliger</v>
      </c>
      <c r="E293" s="96">
        <f t="shared" si="8"/>
        <v>0</v>
      </c>
      <c r="F293" s="96">
        <f t="shared" si="9"/>
        <v>1</v>
      </c>
    </row>
    <row r="294" spans="1:6" x14ac:dyDescent="0.25">
      <c r="A294" s="55" t="s">
        <v>1928</v>
      </c>
      <c r="B294" s="55" t="s">
        <v>2955</v>
      </c>
      <c r="C294" s="55" t="s">
        <v>1928</v>
      </c>
      <c r="D294" s="55" t="str">
        <f>VLOOKUP(C294,'3. DB25 Alle koder'!B:C,2,FALSE)</f>
        <v>Udlejning af private andelsboliger</v>
      </c>
      <c r="E294" s="96">
        <f t="shared" si="8"/>
        <v>0</v>
      </c>
      <c r="F294" s="96">
        <f t="shared" si="9"/>
        <v>1</v>
      </c>
    </row>
    <row r="295" spans="1:6" x14ac:dyDescent="0.25">
      <c r="A295" s="55" t="s">
        <v>1932</v>
      </c>
      <c r="B295" s="55" t="s">
        <v>1933</v>
      </c>
      <c r="C295" s="55" t="s">
        <v>1932</v>
      </c>
      <c r="D295" s="55" t="str">
        <f>VLOOKUP(C295,'3. DB25 Alle koder'!B:C,2,FALSE)</f>
        <v>Udlejning af erhvervsejendomme</v>
      </c>
      <c r="E295" s="96">
        <f t="shared" si="8"/>
        <v>0</v>
      </c>
      <c r="F295" s="96">
        <f t="shared" si="9"/>
        <v>0</v>
      </c>
    </row>
    <row r="296" spans="1:6" x14ac:dyDescent="0.25">
      <c r="A296" s="55" t="s">
        <v>1943</v>
      </c>
      <c r="B296" s="55" t="s">
        <v>2960</v>
      </c>
      <c r="C296" s="55" t="s">
        <v>1943</v>
      </c>
      <c r="D296" s="55" t="str">
        <f>VLOOKUP(C296,'3. DB25 Alle koder'!B:C,2,FALSE)</f>
        <v>Drift af ejerforeninger</v>
      </c>
      <c r="E296" s="96">
        <f t="shared" si="8"/>
        <v>0</v>
      </c>
      <c r="F296" s="96">
        <f t="shared" si="9"/>
        <v>1</v>
      </c>
    </row>
    <row r="297" spans="1:6" x14ac:dyDescent="0.25">
      <c r="A297" s="55" t="s">
        <v>1948</v>
      </c>
      <c r="B297" s="55" t="s">
        <v>2962</v>
      </c>
      <c r="C297" s="55" t="s">
        <v>1948</v>
      </c>
      <c r="D297" s="55" t="str">
        <f>VLOOKUP(C297,'3. DB25 Alle koder'!B:C,2,FALSE)</f>
        <v>Juridiske aktiviteter</v>
      </c>
      <c r="E297" s="96">
        <f t="shared" si="8"/>
        <v>0</v>
      </c>
      <c r="F297" s="96">
        <f t="shared" si="9"/>
        <v>1</v>
      </c>
    </row>
    <row r="298" spans="1:6" x14ac:dyDescent="0.25">
      <c r="A298" s="55" t="s">
        <v>1952</v>
      </c>
      <c r="B298" s="55" t="s">
        <v>1950</v>
      </c>
      <c r="C298" s="55" t="s">
        <v>1952</v>
      </c>
      <c r="D298" s="55" t="str">
        <f>VLOOKUP(C298,'3. DB25 Alle koder'!B:C,2,FALSE)</f>
        <v>Bogføring og revision; skatterådgivning</v>
      </c>
      <c r="E298" s="96">
        <f t="shared" si="8"/>
        <v>0</v>
      </c>
      <c r="F298" s="96">
        <f t="shared" si="9"/>
        <v>0</v>
      </c>
    </row>
    <row r="299" spans="1:6" x14ac:dyDescent="0.25">
      <c r="A299" s="55" t="s">
        <v>1956</v>
      </c>
      <c r="B299" s="55" t="s">
        <v>1957</v>
      </c>
      <c r="C299" s="55" t="s">
        <v>1956</v>
      </c>
      <c r="D299" s="55" t="str">
        <f>VLOOKUP(C299,'3. DB25 Alle koder'!B:C,2,FALSE)</f>
        <v>Ikke-finansielle hovedsæders aktiviteter</v>
      </c>
      <c r="E299" s="96">
        <f t="shared" si="8"/>
        <v>0</v>
      </c>
      <c r="F299" s="96">
        <f t="shared" si="9"/>
        <v>1</v>
      </c>
    </row>
    <row r="300" spans="1:6" x14ac:dyDescent="0.25">
      <c r="A300" s="55" t="s">
        <v>1958</v>
      </c>
      <c r="B300" s="55" t="s">
        <v>1959</v>
      </c>
      <c r="C300" s="55" t="s">
        <v>1958</v>
      </c>
      <c r="D300" s="55" t="str">
        <f>VLOOKUP(C300,'3. DB25 Alle koder'!B:C,2,FALSE)</f>
        <v>Finansielle hovedsæders aktiviteter</v>
      </c>
      <c r="E300" s="96">
        <f t="shared" si="8"/>
        <v>0</v>
      </c>
      <c r="F300" s="96">
        <f t="shared" si="9"/>
        <v>1</v>
      </c>
    </row>
    <row r="301" spans="1:6" x14ac:dyDescent="0.25">
      <c r="A301" s="55" t="s">
        <v>3290</v>
      </c>
      <c r="B301" s="55" t="s">
        <v>2013</v>
      </c>
      <c r="C301" s="55" t="s">
        <v>2015</v>
      </c>
      <c r="D301" s="55" t="str">
        <f>VLOOKUP(C301,'3. DB25 Alle koder'!B:C,2,FALSE)</f>
        <v>Public relations og kommunikation</v>
      </c>
      <c r="E301" s="96">
        <f t="shared" si="8"/>
        <v>1</v>
      </c>
      <c r="F301" s="96">
        <f t="shared" si="9"/>
        <v>0</v>
      </c>
    </row>
    <row r="302" spans="1:6" x14ac:dyDescent="0.25">
      <c r="A302" s="55" t="s">
        <v>3288</v>
      </c>
      <c r="B302" s="55" t="s">
        <v>1961</v>
      </c>
      <c r="C302" s="55" t="s">
        <v>1963</v>
      </c>
      <c r="D302" s="55" t="str">
        <f>VLOOKUP(C302,'3. DB25 Alle koder'!B:C,2,FALSE)</f>
        <v>Virksomhedsrådgivning og anden ledelsesrådgivning</v>
      </c>
      <c r="E302" s="96">
        <f t="shared" si="8"/>
        <v>1</v>
      </c>
      <c r="F302" s="96">
        <f t="shared" si="9"/>
        <v>1</v>
      </c>
    </row>
    <row r="303" spans="1:6" x14ac:dyDescent="0.25">
      <c r="A303" s="55" t="s">
        <v>1969</v>
      </c>
      <c r="B303" s="55" t="s">
        <v>1968</v>
      </c>
      <c r="C303" s="55" t="s">
        <v>1969</v>
      </c>
      <c r="D303" s="55" t="str">
        <f>VLOOKUP(C303,'3. DB25 Alle koder'!B:C,2,FALSE)</f>
        <v>Arkitektaktiviteter</v>
      </c>
      <c r="E303" s="96">
        <f t="shared" si="8"/>
        <v>0</v>
      </c>
      <c r="F303" s="96">
        <f t="shared" si="9"/>
        <v>1</v>
      </c>
    </row>
    <row r="304" spans="1:6" x14ac:dyDescent="0.25">
      <c r="A304" s="55" t="s">
        <v>1972</v>
      </c>
      <c r="B304" s="55" t="s">
        <v>1973</v>
      </c>
      <c r="C304" s="55" t="s">
        <v>1972</v>
      </c>
      <c r="D304" s="55" t="str">
        <f>VLOOKUP(C304,'3. DB25 Alle koder'!B:C,2,FALSE)</f>
        <v>Rådgivende ingeniøraktiviteter inden for byggeri og anlægsarbejder</v>
      </c>
      <c r="E304" s="96">
        <f t="shared" si="8"/>
        <v>0</v>
      </c>
      <c r="F304" s="96">
        <f t="shared" si="9"/>
        <v>1</v>
      </c>
    </row>
    <row r="305" spans="1:6" x14ac:dyDescent="0.25">
      <c r="A305" s="55" t="s">
        <v>1974</v>
      </c>
      <c r="B305" s="55" t="s">
        <v>1975</v>
      </c>
      <c r="C305" s="55" t="s">
        <v>1974</v>
      </c>
      <c r="D305" s="55" t="str">
        <f>VLOOKUP(C305,'3. DB25 Alle koder'!B:C,2,FALSE)</f>
        <v>Rådgivende ingeniøraktiviteter inden for produktions- og maskinteknik</v>
      </c>
      <c r="E305" s="96">
        <f t="shared" si="8"/>
        <v>0</v>
      </c>
      <c r="F305" s="96">
        <f t="shared" si="9"/>
        <v>1</v>
      </c>
    </row>
    <row r="306" spans="1:6" x14ac:dyDescent="0.25">
      <c r="A306" s="55" t="s">
        <v>1976</v>
      </c>
      <c r="B306" s="55" t="s">
        <v>1977</v>
      </c>
      <c r="C306" s="55" t="s">
        <v>1976</v>
      </c>
      <c r="D306" s="55" t="str">
        <f>VLOOKUP(C306,'3. DB25 Alle koder'!B:C,2,FALSE)</f>
        <v>Rådgivende ingeniøraktiviteter inden for færdige fabriksanlæg</v>
      </c>
      <c r="E306" s="96">
        <f t="shared" si="8"/>
        <v>0</v>
      </c>
      <c r="F306" s="96">
        <f t="shared" si="9"/>
        <v>1</v>
      </c>
    </row>
    <row r="307" spans="1:6" x14ac:dyDescent="0.25">
      <c r="A307" s="55" t="s">
        <v>1978</v>
      </c>
      <c r="B307" s="55" t="s">
        <v>1979</v>
      </c>
      <c r="C307" s="55" t="s">
        <v>1978</v>
      </c>
      <c r="D307" s="55" t="str">
        <f>VLOOKUP(C307,'3. DB25 Alle koder'!B:C,2,FALSE)</f>
        <v>Geologiske undersøgelser og prospektering, landinspektører mv.</v>
      </c>
      <c r="E307" s="96">
        <f t="shared" si="8"/>
        <v>0</v>
      </c>
      <c r="F307" s="96">
        <f t="shared" si="9"/>
        <v>0</v>
      </c>
    </row>
    <row r="308" spans="1:6" x14ac:dyDescent="0.25">
      <c r="A308" s="55" t="s">
        <v>1980</v>
      </c>
      <c r="B308" s="55" t="s">
        <v>1981</v>
      </c>
      <c r="C308" s="55" t="s">
        <v>1980</v>
      </c>
      <c r="D308" s="55" t="str">
        <f>VLOOKUP(C308,'3. DB25 Alle koder'!B:C,2,FALSE)</f>
        <v>Anden teknisk rådgivning</v>
      </c>
      <c r="E308" s="96">
        <f t="shared" si="8"/>
        <v>0</v>
      </c>
      <c r="F308" s="96">
        <f t="shared" si="9"/>
        <v>0</v>
      </c>
    </row>
    <row r="309" spans="1:6" x14ac:dyDescent="0.25">
      <c r="A309" s="55" t="s">
        <v>1985</v>
      </c>
      <c r="B309" s="55" t="s">
        <v>1986</v>
      </c>
      <c r="C309" s="55" t="s">
        <v>1985</v>
      </c>
      <c r="D309" s="55" t="str">
        <f>VLOOKUP(C309,'3. DB25 Alle koder'!B:C,2,FALSE)</f>
        <v>Kontrol af levnedsmidler</v>
      </c>
      <c r="E309" s="96">
        <f t="shared" si="8"/>
        <v>0</v>
      </c>
      <c r="F309" s="96">
        <f t="shared" si="9"/>
        <v>0</v>
      </c>
    </row>
    <row r="310" spans="1:6" x14ac:dyDescent="0.25">
      <c r="A310" s="55" t="s">
        <v>1987</v>
      </c>
      <c r="B310" s="55" t="s">
        <v>1988</v>
      </c>
      <c r="C310" s="55" t="s">
        <v>1987</v>
      </c>
      <c r="D310" s="55" t="str">
        <f>VLOOKUP(C310,'3. DB25 Alle koder'!B:C,2,FALSE)</f>
        <v>Teknisk afprøvning og kontrol</v>
      </c>
      <c r="E310" s="96">
        <f t="shared" si="8"/>
        <v>0</v>
      </c>
      <c r="F310" s="96">
        <f t="shared" si="9"/>
        <v>0</v>
      </c>
    </row>
    <row r="311" spans="1:6" x14ac:dyDescent="0.25">
      <c r="A311" s="55" t="s">
        <v>1989</v>
      </c>
      <c r="B311" s="55" t="s">
        <v>1990</v>
      </c>
      <c r="C311" s="55" t="s">
        <v>1989</v>
      </c>
      <c r="D311" s="55" t="str">
        <f>VLOOKUP(C311,'3. DB25 Alle koder'!B:C,2,FALSE)</f>
        <v>Anden måling og teknisk analyse</v>
      </c>
      <c r="E311" s="96">
        <f t="shared" si="8"/>
        <v>0</v>
      </c>
      <c r="F311" s="96">
        <f t="shared" si="9"/>
        <v>0</v>
      </c>
    </row>
    <row r="312" spans="1:6" ht="30" x14ac:dyDescent="0.25">
      <c r="A312" s="55" t="s">
        <v>1999</v>
      </c>
      <c r="B312" s="55" t="s">
        <v>1997</v>
      </c>
      <c r="C312" s="55" t="s">
        <v>1999</v>
      </c>
      <c r="D312" s="55" t="str">
        <f>VLOOKUP(C312,'3. DB25 Alle koder'!B:C,2,FALSE)</f>
        <v>Forskning og eksperimentel udvikling inden for samfundsvidenskab og humanistiske videnskaber</v>
      </c>
      <c r="E312" s="96">
        <f t="shared" si="8"/>
        <v>0</v>
      </c>
      <c r="F312" s="96">
        <f t="shared" si="9"/>
        <v>0</v>
      </c>
    </row>
    <row r="313" spans="1:6" x14ac:dyDescent="0.25">
      <c r="A313" s="55" t="s">
        <v>2002</v>
      </c>
      <c r="B313" s="55" t="s">
        <v>2974</v>
      </c>
      <c r="C313" s="55" t="s">
        <v>2002</v>
      </c>
      <c r="D313" s="55" t="str">
        <f>VLOOKUP(C313,'3. DB25 Alle koder'!B:C,2,FALSE)</f>
        <v>Planlægning og design af reklamekampagner</v>
      </c>
      <c r="E313" s="96">
        <f t="shared" si="8"/>
        <v>0</v>
      </c>
      <c r="F313" s="96">
        <f t="shared" si="9"/>
        <v>1</v>
      </c>
    </row>
    <row r="314" spans="1:6" x14ac:dyDescent="0.25">
      <c r="A314" s="55" t="s">
        <v>2003</v>
      </c>
      <c r="B314" s="55" t="s">
        <v>2004</v>
      </c>
      <c r="C314" s="55" t="s">
        <v>2003</v>
      </c>
      <c r="D314" s="55" t="str">
        <f>VLOOKUP(C314,'3. DB25 Alle koder'!B:C,2,FALSE)</f>
        <v>Andre reklameaktiviteter</v>
      </c>
      <c r="E314" s="96">
        <f t="shared" si="8"/>
        <v>0</v>
      </c>
      <c r="F314" s="96">
        <f t="shared" si="9"/>
        <v>1</v>
      </c>
    </row>
    <row r="315" spans="1:6" x14ac:dyDescent="0.25">
      <c r="A315" s="55" t="s">
        <v>2007</v>
      </c>
      <c r="B315" s="55" t="s">
        <v>2975</v>
      </c>
      <c r="C315" s="55" t="s">
        <v>2007</v>
      </c>
      <c r="D315" s="55" t="str">
        <f>VLOOKUP(C315,'3. DB25 Alle koder'!B:C,2,FALSE)</f>
        <v>Indrykning af reklamer i medier</v>
      </c>
      <c r="E315" s="96">
        <f t="shared" si="8"/>
        <v>0</v>
      </c>
      <c r="F315" s="96">
        <f t="shared" si="9"/>
        <v>1</v>
      </c>
    </row>
    <row r="316" spans="1:6" x14ac:dyDescent="0.25">
      <c r="A316" s="55" t="s">
        <v>2011</v>
      </c>
      <c r="B316" s="55" t="s">
        <v>2009</v>
      </c>
      <c r="C316" s="55" t="s">
        <v>2011</v>
      </c>
      <c r="D316" s="55" t="str">
        <f>VLOOKUP(C316,'3. DB25 Alle koder'!B:C,2,FALSE)</f>
        <v>Markedsanalyse og offentlig meningsmåling</v>
      </c>
      <c r="E316" s="96">
        <f t="shared" si="8"/>
        <v>0</v>
      </c>
      <c r="F316" s="96">
        <f t="shared" si="9"/>
        <v>0</v>
      </c>
    </row>
    <row r="317" spans="1:6" x14ac:dyDescent="0.25">
      <c r="A317" s="55" t="s">
        <v>2038</v>
      </c>
      <c r="B317" s="55" t="s">
        <v>2036</v>
      </c>
      <c r="C317" s="55" t="s">
        <v>2038</v>
      </c>
      <c r="D317" s="55" t="str">
        <f>VLOOKUP(C317,'3. DB25 Alle koder'!B:C,2,FALSE)</f>
        <v>Oversættelse og tolkning</v>
      </c>
      <c r="E317" s="96">
        <f t="shared" si="8"/>
        <v>0</v>
      </c>
      <c r="F317" s="96">
        <f t="shared" si="9"/>
        <v>0</v>
      </c>
    </row>
    <row r="318" spans="1:6" x14ac:dyDescent="0.25">
      <c r="A318" s="55" t="s">
        <v>3296</v>
      </c>
      <c r="B318" s="55" t="s">
        <v>2982</v>
      </c>
      <c r="C318" s="55" t="s">
        <v>2043</v>
      </c>
      <c r="D318" s="55" t="str">
        <f>VLOOKUP(C318,'3. DB25 Alle koder'!B:C,2,FALSE)</f>
        <v>Landbrugskonsulenters aktiviteter</v>
      </c>
      <c r="E318" s="96">
        <f t="shared" si="8"/>
        <v>1</v>
      </c>
      <c r="F318" s="96">
        <f t="shared" si="9"/>
        <v>1</v>
      </c>
    </row>
    <row r="319" spans="1:6" x14ac:dyDescent="0.25">
      <c r="A319" s="55" t="s">
        <v>2048</v>
      </c>
      <c r="B319" s="55" t="s">
        <v>2983</v>
      </c>
      <c r="C319" s="55" t="s">
        <v>2048</v>
      </c>
      <c r="D319" s="55" t="str">
        <f>VLOOKUP(C319,'3. DB25 Alle koder'!B:C,2,FALSE)</f>
        <v>Dyrlægeaktiviteter</v>
      </c>
      <c r="E319" s="96">
        <f t="shared" si="8"/>
        <v>0</v>
      </c>
      <c r="F319" s="96">
        <f t="shared" si="9"/>
        <v>1</v>
      </c>
    </row>
    <row r="320" spans="1:6" x14ac:dyDescent="0.25">
      <c r="A320" s="55" t="s">
        <v>2063</v>
      </c>
      <c r="B320" s="55" t="s">
        <v>2062</v>
      </c>
      <c r="C320" s="55" t="s">
        <v>2063</v>
      </c>
      <c r="D320" s="55" t="str">
        <f>VLOOKUP(C320,'3. DB25 Alle koder'!B:C,2,FALSE)</f>
        <v>Udlejning og leasing af varer til fritid og sport</v>
      </c>
      <c r="E320" s="96">
        <f t="shared" si="8"/>
        <v>0</v>
      </c>
      <c r="F320" s="96">
        <f t="shared" si="9"/>
        <v>0</v>
      </c>
    </row>
    <row r="321" spans="1:6" x14ac:dyDescent="0.25">
      <c r="A321" s="55" t="s">
        <v>2071</v>
      </c>
      <c r="B321" s="55" t="s">
        <v>2070</v>
      </c>
      <c r="C321" s="55" t="s">
        <v>2071</v>
      </c>
      <c r="D321" s="55" t="str">
        <f>VLOOKUP(C321,'3. DB25 Alle koder'!B:C,2,FALSE)</f>
        <v>Udlejning og leasing af landbrugsmaskiner og -udstyr</v>
      </c>
      <c r="E321" s="96">
        <f t="shared" si="8"/>
        <v>0</v>
      </c>
      <c r="F321" s="96">
        <f t="shared" si="9"/>
        <v>0</v>
      </c>
    </row>
    <row r="322" spans="1:6" x14ac:dyDescent="0.25">
      <c r="A322" s="55" t="s">
        <v>2074</v>
      </c>
      <c r="B322" s="55" t="s">
        <v>2073</v>
      </c>
      <c r="C322" s="55" t="s">
        <v>2074</v>
      </c>
      <c r="D322" s="55" t="str">
        <f>VLOOKUP(C322,'3. DB25 Alle koder'!B:C,2,FALSE)</f>
        <v>Udlejning og leasing af entreprenørmateriel</v>
      </c>
      <c r="E322" s="96">
        <f t="shared" si="8"/>
        <v>0</v>
      </c>
      <c r="F322" s="96">
        <f t="shared" si="9"/>
        <v>0</v>
      </c>
    </row>
    <row r="323" spans="1:6" x14ac:dyDescent="0.25">
      <c r="A323" s="55" t="s">
        <v>2077</v>
      </c>
      <c r="B323" s="55" t="s">
        <v>2988</v>
      </c>
      <c r="C323" s="55" t="s">
        <v>2077</v>
      </c>
      <c r="D323" s="55" t="str">
        <f>VLOOKUP(C323,'3. DB25 Alle koder'!B:C,2,FALSE)</f>
        <v>Udlejning og leasing af kontormaskiner og -udstyr og computere</v>
      </c>
      <c r="E323" s="96">
        <f t="shared" ref="E323:E386" si="10">IF(A323=C323,0,1)</f>
        <v>0</v>
      </c>
      <c r="F323" s="96">
        <f t="shared" ref="F323:F386" si="11">IF(B323=D323,0,1)</f>
        <v>1</v>
      </c>
    </row>
    <row r="324" spans="1:6" x14ac:dyDescent="0.25">
      <c r="A324" s="55" t="s">
        <v>2080</v>
      </c>
      <c r="B324" s="55" t="s">
        <v>2079</v>
      </c>
      <c r="C324" s="55" t="s">
        <v>2080</v>
      </c>
      <c r="D324" s="55" t="str">
        <f>VLOOKUP(C324,'3. DB25 Alle koder'!B:C,2,FALSE)</f>
        <v>Udlejning og leasing af skibe og både</v>
      </c>
      <c r="E324" s="96">
        <f t="shared" si="10"/>
        <v>0</v>
      </c>
      <c r="F324" s="96">
        <f t="shared" si="11"/>
        <v>0</v>
      </c>
    </row>
    <row r="325" spans="1:6" x14ac:dyDescent="0.25">
      <c r="A325" s="55" t="s">
        <v>2083</v>
      </c>
      <c r="B325" s="55" t="s">
        <v>2082</v>
      </c>
      <c r="C325" s="55" t="s">
        <v>2083</v>
      </c>
      <c r="D325" s="55" t="str">
        <f>VLOOKUP(C325,'3. DB25 Alle koder'!B:C,2,FALSE)</f>
        <v>Udlejning og leasing af luftfartøjer</v>
      </c>
      <c r="E325" s="96">
        <f t="shared" si="10"/>
        <v>0</v>
      </c>
      <c r="F325" s="96">
        <f t="shared" si="11"/>
        <v>0</v>
      </c>
    </row>
    <row r="326" spans="1:6" ht="30" x14ac:dyDescent="0.25">
      <c r="A326" s="55" t="s">
        <v>2091</v>
      </c>
      <c r="B326" s="55" t="s">
        <v>2990</v>
      </c>
      <c r="C326" s="55" t="s">
        <v>2091</v>
      </c>
      <c r="D326" s="55" t="str">
        <f>VLOOKUP(C326,'3. DB25 Alle koder'!B:C,2,FALSE)</f>
        <v>Leasing af intellektuelle ejendomsrettigheder og lignende produkter, dog ikke ophavsretsbeskyttede værker</v>
      </c>
      <c r="E326" s="96">
        <f t="shared" si="10"/>
        <v>0</v>
      </c>
      <c r="F326" s="96">
        <f t="shared" si="11"/>
        <v>1</v>
      </c>
    </row>
    <row r="327" spans="1:6" x14ac:dyDescent="0.25">
      <c r="A327" s="55" t="s">
        <v>2100</v>
      </c>
      <c r="B327" s="55" t="s">
        <v>2991</v>
      </c>
      <c r="C327" s="55" t="s">
        <v>2100</v>
      </c>
      <c r="D327" s="55" t="str">
        <f>VLOOKUP(C327,'3. DB25 Alle koder'!B:C,2,FALSE)</f>
        <v>Arbejdsformidlingskontorers aktiviteter</v>
      </c>
      <c r="E327" s="96">
        <f t="shared" si="10"/>
        <v>0</v>
      </c>
      <c r="F327" s="96">
        <f t="shared" si="11"/>
        <v>1</v>
      </c>
    </row>
    <row r="328" spans="1:6" x14ac:dyDescent="0.25">
      <c r="A328" s="55" t="s">
        <v>2108</v>
      </c>
      <c r="B328" s="55" t="s">
        <v>2999</v>
      </c>
      <c r="C328" s="55" t="s">
        <v>2108</v>
      </c>
      <c r="D328" s="55" t="str">
        <f>VLOOKUP(C328,'3. DB25 Alle koder'!B:C,2,FALSE)</f>
        <v>Rejsearrangørers aktiviteter</v>
      </c>
      <c r="E328" s="96">
        <f t="shared" si="10"/>
        <v>0</v>
      </c>
      <c r="F328" s="96">
        <f t="shared" si="11"/>
        <v>1</v>
      </c>
    </row>
    <row r="329" spans="1:6" x14ac:dyDescent="0.25">
      <c r="A329" s="55" t="s">
        <v>2122</v>
      </c>
      <c r="B329" s="55" t="s">
        <v>3010</v>
      </c>
      <c r="C329" s="55" t="s">
        <v>2122</v>
      </c>
      <c r="D329" s="55" t="str">
        <f>VLOOKUP(C329,'3. DB25 Alle koder'!B:C,2,FALSE)</f>
        <v>Levering af kombinerede hjælpetjenester i forbindelse med drift af fast ejendom</v>
      </c>
      <c r="E329" s="96">
        <f t="shared" si="10"/>
        <v>0</v>
      </c>
      <c r="F329" s="96">
        <f t="shared" si="11"/>
        <v>1</v>
      </c>
    </row>
    <row r="330" spans="1:6" x14ac:dyDescent="0.25">
      <c r="A330" s="55" t="s">
        <v>2130</v>
      </c>
      <c r="B330" s="55" t="s">
        <v>2131</v>
      </c>
      <c r="C330" s="55" t="s">
        <v>2130</v>
      </c>
      <c r="D330" s="55" t="str">
        <f>VLOOKUP(C330,'3. DB25 Alle koder'!B:C,2,FALSE)</f>
        <v>Vinduespolering</v>
      </c>
      <c r="E330" s="96">
        <f t="shared" si="10"/>
        <v>0</v>
      </c>
      <c r="F330" s="96">
        <f t="shared" si="11"/>
        <v>0</v>
      </c>
    </row>
    <row r="331" spans="1:6" x14ac:dyDescent="0.25">
      <c r="A331" s="55" t="s">
        <v>2132</v>
      </c>
      <c r="B331" s="55" t="s">
        <v>2133</v>
      </c>
      <c r="C331" s="55" t="s">
        <v>2132</v>
      </c>
      <c r="D331" s="55" t="str">
        <f>VLOOKUP(C331,'3. DB25 Alle koder'!B:C,2,FALSE)</f>
        <v>Skorstensfejning</v>
      </c>
      <c r="E331" s="96">
        <f t="shared" si="10"/>
        <v>0</v>
      </c>
      <c r="F331" s="96">
        <f t="shared" si="11"/>
        <v>0</v>
      </c>
    </row>
    <row r="332" spans="1:6" x14ac:dyDescent="0.25">
      <c r="A332" s="55" t="s">
        <v>3300</v>
      </c>
      <c r="B332" s="55" t="s">
        <v>3013</v>
      </c>
      <c r="C332" s="55" t="s">
        <v>2137</v>
      </c>
      <c r="D332" s="55" t="str">
        <f>VLOOKUP(C332,'3. DB25 Alle koder'!B:C,2,FALSE)</f>
        <v>Anden rengøring</v>
      </c>
      <c r="E332" s="96">
        <f t="shared" si="10"/>
        <v>1</v>
      </c>
      <c r="F332" s="96">
        <f t="shared" si="11"/>
        <v>1</v>
      </c>
    </row>
    <row r="333" spans="1:6" x14ac:dyDescent="0.25">
      <c r="A333" s="55" t="s">
        <v>2141</v>
      </c>
      <c r="B333" s="55" t="s">
        <v>2139</v>
      </c>
      <c r="C333" s="55" t="s">
        <v>2141</v>
      </c>
      <c r="D333" s="55" t="str">
        <f>VLOOKUP(C333,'3. DB25 Alle koder'!B:C,2,FALSE)</f>
        <v>Landskabspleje</v>
      </c>
      <c r="E333" s="96">
        <f t="shared" si="10"/>
        <v>0</v>
      </c>
      <c r="F333" s="96">
        <f t="shared" si="11"/>
        <v>0</v>
      </c>
    </row>
    <row r="334" spans="1:6" x14ac:dyDescent="0.25">
      <c r="A334" s="55" t="s">
        <v>2148</v>
      </c>
      <c r="B334" s="55" t="s">
        <v>3020</v>
      </c>
      <c r="C334" s="55" t="s">
        <v>2148</v>
      </c>
      <c r="D334" s="55" t="str">
        <f>VLOOKUP(C334,'3. DB25 Alle koder'!B:C,2,FALSE)</f>
        <v>Drift af callcentre</v>
      </c>
      <c r="E334" s="96">
        <f t="shared" si="10"/>
        <v>0</v>
      </c>
      <c r="F334" s="96">
        <f t="shared" si="11"/>
        <v>1</v>
      </c>
    </row>
    <row r="335" spans="1:6" x14ac:dyDescent="0.25">
      <c r="A335" s="55" t="s">
        <v>2161</v>
      </c>
      <c r="B335" s="55" t="s">
        <v>3022</v>
      </c>
      <c r="C335" s="55" t="s">
        <v>2161</v>
      </c>
      <c r="D335" s="55" t="str">
        <f>VLOOKUP(C335,'3. DB25 Alle koder'!B:C,2,FALSE)</f>
        <v>Pakkeriaktiviteter</v>
      </c>
      <c r="E335" s="96">
        <f t="shared" si="10"/>
        <v>0</v>
      </c>
      <c r="F335" s="96">
        <f t="shared" si="11"/>
        <v>1</v>
      </c>
    </row>
    <row r="336" spans="1:6" x14ac:dyDescent="0.25">
      <c r="A336" s="55" t="s">
        <v>2170</v>
      </c>
      <c r="B336" s="55" t="s">
        <v>3025</v>
      </c>
      <c r="C336" s="55" t="s">
        <v>2170</v>
      </c>
      <c r="D336" s="55" t="str">
        <f>VLOOKUP(C336,'3. DB25 Alle koder'!B:C,2,FALSE)</f>
        <v>Generelle offentlige forvaltningsaktiviteter</v>
      </c>
      <c r="E336" s="96">
        <f t="shared" si="10"/>
        <v>0</v>
      </c>
      <c r="F336" s="96">
        <f t="shared" si="11"/>
        <v>1</v>
      </c>
    </row>
    <row r="337" spans="1:6" ht="30" x14ac:dyDescent="0.25">
      <c r="A337" s="55" t="s">
        <v>2173</v>
      </c>
      <c r="B337" s="55" t="s">
        <v>3026</v>
      </c>
      <c r="C337" s="55" t="s">
        <v>2173</v>
      </c>
      <c r="D337" s="55" t="str">
        <f>VLOOKUP(C337,'3. DB25 Alle koder'!B:C,2,FALSE)</f>
        <v>Administration af sundhedsvæsen, undervisning, kultur og sociale forhold</v>
      </c>
      <c r="E337" s="96">
        <f t="shared" si="10"/>
        <v>0</v>
      </c>
      <c r="F337" s="96">
        <f t="shared" si="11"/>
        <v>1</v>
      </c>
    </row>
    <row r="338" spans="1:6" x14ac:dyDescent="0.25">
      <c r="A338" s="55" t="s">
        <v>2176</v>
      </c>
      <c r="B338" s="55" t="s">
        <v>2175</v>
      </c>
      <c r="C338" s="55" t="s">
        <v>2176</v>
      </c>
      <c r="D338" s="55" t="str">
        <f>VLOOKUP(C338,'3. DB25 Alle koder'!B:C,2,FALSE)</f>
        <v>Administration af og bidrag til erhvervsfremme</v>
      </c>
      <c r="E338" s="96">
        <f t="shared" si="10"/>
        <v>0</v>
      </c>
      <c r="F338" s="96">
        <f t="shared" si="11"/>
        <v>0</v>
      </c>
    </row>
    <row r="339" spans="1:6" x14ac:dyDescent="0.25">
      <c r="A339" s="55" t="s">
        <v>2181</v>
      </c>
      <c r="B339" s="55" t="s">
        <v>2180</v>
      </c>
      <c r="C339" s="55" t="s">
        <v>2181</v>
      </c>
      <c r="D339" s="55" t="str">
        <f>VLOOKUP(C339,'3. DB25 Alle koder'!B:C,2,FALSE)</f>
        <v>Udenrigsanliggender</v>
      </c>
      <c r="E339" s="96">
        <f t="shared" si="10"/>
        <v>0</v>
      </c>
      <c r="F339" s="96">
        <f t="shared" si="11"/>
        <v>0</v>
      </c>
    </row>
    <row r="340" spans="1:6" x14ac:dyDescent="0.25">
      <c r="A340" s="55" t="s">
        <v>2184</v>
      </c>
      <c r="B340" s="55" t="s">
        <v>2183</v>
      </c>
      <c r="C340" s="55" t="s">
        <v>2184</v>
      </c>
      <c r="D340" s="55" t="str">
        <f>VLOOKUP(C340,'3. DB25 Alle koder'!B:C,2,FALSE)</f>
        <v>Aktiviteter inden for forsvar</v>
      </c>
      <c r="E340" s="96">
        <f t="shared" si="10"/>
        <v>0</v>
      </c>
      <c r="F340" s="96">
        <f t="shared" si="11"/>
        <v>1</v>
      </c>
    </row>
    <row r="341" spans="1:6" x14ac:dyDescent="0.25">
      <c r="A341" s="55" t="s">
        <v>2186</v>
      </c>
      <c r="B341" s="55" t="s">
        <v>3028</v>
      </c>
      <c r="C341" s="55" t="s">
        <v>2186</v>
      </c>
      <c r="D341" s="55" t="str">
        <f>VLOOKUP(C341,'3. DB25 Alle koder'!B:C,2,FALSE)</f>
        <v>Aktiviteter inden for retsvæsen</v>
      </c>
      <c r="E341" s="96">
        <f t="shared" si="10"/>
        <v>0</v>
      </c>
      <c r="F341" s="96">
        <f t="shared" si="11"/>
        <v>1</v>
      </c>
    </row>
    <row r="342" spans="1:6" x14ac:dyDescent="0.25">
      <c r="A342" s="55" t="s">
        <v>2188</v>
      </c>
      <c r="B342" s="55" t="s">
        <v>3029</v>
      </c>
      <c r="C342" s="55" t="s">
        <v>2188</v>
      </c>
      <c r="D342" s="55" t="str">
        <f>VLOOKUP(C342,'3. DB25 Alle koder'!B:C,2,FALSE)</f>
        <v>Aktiviteter inden for offentlig sikkerhed og orden</v>
      </c>
      <c r="E342" s="96">
        <f t="shared" si="10"/>
        <v>0</v>
      </c>
      <c r="F342" s="96">
        <f t="shared" si="11"/>
        <v>1</v>
      </c>
    </row>
    <row r="343" spans="1:6" x14ac:dyDescent="0.25">
      <c r="A343" s="55" t="s">
        <v>2193</v>
      </c>
      <c r="B343" s="55" t="s">
        <v>3031</v>
      </c>
      <c r="C343" s="55" t="s">
        <v>2193</v>
      </c>
      <c r="D343" s="55" t="str">
        <f>VLOOKUP(C343,'3. DB25 Alle koder'!B:C,2,FALSE)</f>
        <v>Aktiviteter inden for lovpligtig socialsikring</v>
      </c>
      <c r="E343" s="96">
        <f t="shared" si="10"/>
        <v>0</v>
      </c>
      <c r="F343" s="96">
        <f t="shared" si="11"/>
        <v>1</v>
      </c>
    </row>
    <row r="344" spans="1:6" x14ac:dyDescent="0.25">
      <c r="A344" s="55" t="s">
        <v>2199</v>
      </c>
      <c r="B344" s="55" t="s">
        <v>2197</v>
      </c>
      <c r="C344" s="55" t="s">
        <v>2199</v>
      </c>
      <c r="D344" s="55" t="str">
        <f>VLOOKUP(C344,'3. DB25 Alle koder'!B:C,2,FALSE)</f>
        <v>Førskoleundervisning</v>
      </c>
      <c r="E344" s="96">
        <f t="shared" si="10"/>
        <v>0</v>
      </c>
      <c r="F344" s="96">
        <f t="shared" si="11"/>
        <v>0</v>
      </c>
    </row>
    <row r="345" spans="1:6" x14ac:dyDescent="0.25">
      <c r="A345" s="55" t="s">
        <v>2203</v>
      </c>
      <c r="B345" s="55" t="s">
        <v>3033</v>
      </c>
      <c r="C345" s="55" t="s">
        <v>2203</v>
      </c>
      <c r="D345" s="55" t="str">
        <f>VLOOKUP(C345,'3. DB25 Alle koder'!B:C,2,FALSE)</f>
        <v>Undervisning på almene grundskoler</v>
      </c>
      <c r="E345" s="96">
        <f t="shared" si="10"/>
        <v>0</v>
      </c>
      <c r="F345" s="96">
        <f t="shared" si="11"/>
        <v>1</v>
      </c>
    </row>
    <row r="346" spans="1:6" x14ac:dyDescent="0.25">
      <c r="A346" s="55" t="s">
        <v>2205</v>
      </c>
      <c r="B346" s="55" t="s">
        <v>3034</v>
      </c>
      <c r="C346" s="55" t="s">
        <v>2205</v>
      </c>
      <c r="D346" s="55" t="str">
        <f>VLOOKUP(C346,'3. DB25 Alle koder'!B:C,2,FALSE)</f>
        <v>Undervisning på specialskoler for børn med funktionsnedsættelser</v>
      </c>
      <c r="E346" s="96">
        <f t="shared" si="10"/>
        <v>0</v>
      </c>
      <c r="F346" s="96">
        <f t="shared" si="11"/>
        <v>1</v>
      </c>
    </row>
    <row r="347" spans="1:6" x14ac:dyDescent="0.25">
      <c r="A347" s="55" t="s">
        <v>2211</v>
      </c>
      <c r="B347" s="55" t="s">
        <v>3037</v>
      </c>
      <c r="C347" s="55" t="s">
        <v>2211</v>
      </c>
      <c r="D347" s="55" t="str">
        <f>VLOOKUP(C347,'3. DB25 Alle koder'!B:C,2,FALSE)</f>
        <v>Undervisning på ungdoms- og efterskoler</v>
      </c>
      <c r="E347" s="96">
        <f t="shared" si="10"/>
        <v>0</v>
      </c>
      <c r="F347" s="96">
        <f t="shared" si="11"/>
        <v>1</v>
      </c>
    </row>
    <row r="348" spans="1:6" x14ac:dyDescent="0.25">
      <c r="A348" s="55" t="s">
        <v>2213</v>
      </c>
      <c r="B348" s="55" t="s">
        <v>3038</v>
      </c>
      <c r="C348" s="55" t="s">
        <v>2213</v>
      </c>
      <c r="D348" s="55" t="str">
        <f>VLOOKUP(C348,'3. DB25 Alle koder'!B:C,2,FALSE)</f>
        <v>Undervisning på gymnasier, studenter- og HF-kurser</v>
      </c>
      <c r="E348" s="96">
        <f t="shared" si="10"/>
        <v>0</v>
      </c>
      <c r="F348" s="96">
        <f t="shared" si="11"/>
        <v>1</v>
      </c>
    </row>
    <row r="349" spans="1:6" x14ac:dyDescent="0.25">
      <c r="A349" s="55" t="s">
        <v>2217</v>
      </c>
      <c r="B349" s="55" t="s">
        <v>3039</v>
      </c>
      <c r="C349" s="55" t="s">
        <v>2217</v>
      </c>
      <c r="D349" s="55" t="str">
        <f>VLOOKUP(C349,'3. DB25 Alle koder'!B:C,2,FALSE)</f>
        <v>Undervisning på erhvervsfaglige skoler</v>
      </c>
      <c r="E349" s="96">
        <f t="shared" si="10"/>
        <v>0</v>
      </c>
      <c r="F349" s="96">
        <f t="shared" si="11"/>
        <v>1</v>
      </c>
    </row>
    <row r="350" spans="1:6" x14ac:dyDescent="0.25">
      <c r="A350" s="55" t="s">
        <v>3302</v>
      </c>
      <c r="B350" s="55" t="s">
        <v>3042</v>
      </c>
      <c r="C350" s="55" t="s">
        <v>2220</v>
      </c>
      <c r="D350" s="55" t="str">
        <f>VLOOKUP(C350,'3. DB25 Alle koder'!B:C,2,FALSE)</f>
        <v>Videregående uddannelse, ikke på universitetsniveau</v>
      </c>
      <c r="E350" s="96">
        <f t="shared" si="10"/>
        <v>1</v>
      </c>
      <c r="F350" s="96">
        <f t="shared" si="11"/>
        <v>1</v>
      </c>
    </row>
    <row r="351" spans="1:6" x14ac:dyDescent="0.25">
      <c r="A351" s="55" t="s">
        <v>3303</v>
      </c>
      <c r="B351" s="55" t="s">
        <v>3044</v>
      </c>
      <c r="C351" s="55" t="s">
        <v>2224</v>
      </c>
      <c r="D351" s="55" t="str">
        <f>VLOOKUP(C351,'3. DB25 Alle koder'!B:C,2,FALSE)</f>
        <v>Videregående uddannelse på universitetsniveau</v>
      </c>
      <c r="E351" s="96">
        <f t="shared" si="10"/>
        <v>1</v>
      </c>
      <c r="F351" s="96">
        <f t="shared" si="11"/>
        <v>1</v>
      </c>
    </row>
    <row r="352" spans="1:6" x14ac:dyDescent="0.25">
      <c r="A352" s="55" t="s">
        <v>2232</v>
      </c>
      <c r="B352" s="55" t="s">
        <v>2231</v>
      </c>
      <c r="C352" s="55" t="s">
        <v>2232</v>
      </c>
      <c r="D352" s="55" t="str">
        <f>VLOOKUP(C352,'3. DB25 Alle koder'!B:C,2,FALSE)</f>
        <v>Undervisning i kulturelle discipliner</v>
      </c>
      <c r="E352" s="96">
        <f t="shared" si="10"/>
        <v>0</v>
      </c>
      <c r="F352" s="96">
        <f t="shared" si="11"/>
        <v>0</v>
      </c>
    </row>
    <row r="353" spans="1:6" x14ac:dyDescent="0.25">
      <c r="A353" s="55" t="s">
        <v>2235</v>
      </c>
      <c r="B353" s="55" t="s">
        <v>3045</v>
      </c>
      <c r="C353" s="55" t="s">
        <v>2235</v>
      </c>
      <c r="D353" s="55" t="str">
        <f>VLOOKUP(C353,'3. DB25 Alle koder'!B:C,2,FALSE)</f>
        <v>Drift af køreskoler</v>
      </c>
      <c r="E353" s="96">
        <f t="shared" si="10"/>
        <v>0</v>
      </c>
      <c r="F353" s="96">
        <f t="shared" si="11"/>
        <v>1</v>
      </c>
    </row>
    <row r="354" spans="1:6" x14ac:dyDescent="0.25">
      <c r="A354" s="55" t="s">
        <v>2237</v>
      </c>
      <c r="B354" s="55" t="s">
        <v>3046</v>
      </c>
      <c r="C354" s="55" t="s">
        <v>2237</v>
      </c>
      <c r="D354" s="55" t="str">
        <f>VLOOKUP(C354,'3. DB25 Alle koder'!B:C,2,FALSE)</f>
        <v>Anden undervisning i.a.n.</v>
      </c>
      <c r="E354" s="96">
        <f t="shared" si="10"/>
        <v>0</v>
      </c>
      <c r="F354" s="96">
        <f t="shared" si="11"/>
        <v>0</v>
      </c>
    </row>
    <row r="355" spans="1:6" x14ac:dyDescent="0.25">
      <c r="A355" s="55" t="s">
        <v>3304</v>
      </c>
      <c r="B355" s="55" t="s">
        <v>3047</v>
      </c>
      <c r="C355" s="55" t="s">
        <v>2243</v>
      </c>
      <c r="D355" s="55" t="str">
        <f>VLOOKUP(C355,'3. DB25 Alle koder'!B:C,2,FALSE)</f>
        <v>Levering af hjælpeydelser i forbindelse med undervisning i.a.n.</v>
      </c>
      <c r="E355" s="96">
        <f t="shared" si="10"/>
        <v>1</v>
      </c>
      <c r="F355" s="96">
        <f t="shared" si="11"/>
        <v>1</v>
      </c>
    </row>
    <row r="356" spans="1:6" x14ac:dyDescent="0.25">
      <c r="A356" s="55" t="s">
        <v>2247</v>
      </c>
      <c r="B356" s="55" t="s">
        <v>3050</v>
      </c>
      <c r="C356" s="55" t="s">
        <v>2247</v>
      </c>
      <c r="D356" s="55" t="str">
        <f>VLOOKUP(C356,'3. DB25 Alle koder'!B:C,2,FALSE)</f>
        <v>Aktiviteter inden for hospitalsvæsen</v>
      </c>
      <c r="E356" s="96">
        <f t="shared" si="10"/>
        <v>0</v>
      </c>
      <c r="F356" s="96">
        <f t="shared" si="11"/>
        <v>1</v>
      </c>
    </row>
    <row r="357" spans="1:6" x14ac:dyDescent="0.25">
      <c r="A357" s="55" t="s">
        <v>2250</v>
      </c>
      <c r="B357" s="55" t="s">
        <v>3052</v>
      </c>
      <c r="C357" s="55" t="s">
        <v>2250</v>
      </c>
      <c r="D357" s="55" t="str">
        <f>VLOOKUP(C357,'3. DB25 Alle koder'!B:C,2,FALSE)</f>
        <v>Alment praktiserende lægers aktiviteter</v>
      </c>
      <c r="E357" s="96">
        <f t="shared" si="10"/>
        <v>0</v>
      </c>
      <c r="F357" s="96">
        <f t="shared" si="11"/>
        <v>1</v>
      </c>
    </row>
    <row r="358" spans="1:6" x14ac:dyDescent="0.25">
      <c r="A358" s="55" t="s">
        <v>2252</v>
      </c>
      <c r="B358" s="55" t="s">
        <v>3053</v>
      </c>
      <c r="C358" s="55" t="s">
        <v>2252</v>
      </c>
      <c r="D358" s="55" t="str">
        <f>VLOOKUP(C358,'3. DB25 Alle koder'!B:C,2,FALSE)</f>
        <v>Speciallægers aktiviteter</v>
      </c>
      <c r="E358" s="96">
        <f t="shared" si="10"/>
        <v>0</v>
      </c>
      <c r="F358" s="96">
        <f t="shared" si="11"/>
        <v>1</v>
      </c>
    </row>
    <row r="359" spans="1:6" x14ac:dyDescent="0.25">
      <c r="A359" s="55" t="s">
        <v>2254</v>
      </c>
      <c r="B359" s="55" t="s">
        <v>3054</v>
      </c>
      <c r="C359" s="55" t="s">
        <v>2254</v>
      </c>
      <c r="D359" s="55" t="str">
        <f>VLOOKUP(C359,'3. DB25 Alle koder'!B:C,2,FALSE)</f>
        <v>Tandlægers aktiviteter</v>
      </c>
      <c r="E359" s="96">
        <f t="shared" si="10"/>
        <v>0</v>
      </c>
      <c r="F359" s="96">
        <f t="shared" si="11"/>
        <v>1</v>
      </c>
    </row>
    <row r="360" spans="1:6" x14ac:dyDescent="0.25">
      <c r="A360" s="55" t="s">
        <v>3307</v>
      </c>
      <c r="B360" s="55" t="s">
        <v>3057</v>
      </c>
      <c r="C360" s="55" t="s">
        <v>2265</v>
      </c>
      <c r="D360" s="55" t="str">
        <f>VLOOKUP(C360,'3. DB25 Alle koder'!B:C,2,FALSE)</f>
        <v>Sundhedspleje, hjemmesygepleje, jordemoderaktiviteter mv.</v>
      </c>
      <c r="E360" s="96">
        <f t="shared" si="10"/>
        <v>1</v>
      </c>
      <c r="F360" s="96">
        <f t="shared" si="11"/>
        <v>1</v>
      </c>
    </row>
    <row r="361" spans="1:6" x14ac:dyDescent="0.25">
      <c r="A361" s="55" t="s">
        <v>3308</v>
      </c>
      <c r="B361" s="55" t="s">
        <v>3058</v>
      </c>
      <c r="C361" s="55" t="s">
        <v>2268</v>
      </c>
      <c r="D361" s="55" t="str">
        <f>VLOOKUP(C361,'3. DB25 Alle koder'!B:C,2,FALSE)</f>
        <v>Fysio- og ergoterapi</v>
      </c>
      <c r="E361" s="96">
        <f t="shared" si="10"/>
        <v>1</v>
      </c>
      <c r="F361" s="96">
        <f t="shared" si="11"/>
        <v>1</v>
      </c>
    </row>
    <row r="362" spans="1:6" x14ac:dyDescent="0.25">
      <c r="A362" s="55" t="s">
        <v>3306</v>
      </c>
      <c r="B362" s="55" t="s">
        <v>3059</v>
      </c>
      <c r="C362" s="55" t="s">
        <v>2263</v>
      </c>
      <c r="D362" s="55" t="str">
        <f>VLOOKUP(C362,'3. DB25 Alle koder'!B:C,2,FALSE)</f>
        <v>Psykologisk og psykoterapeutisk rådgivning</v>
      </c>
      <c r="E362" s="96">
        <f t="shared" si="10"/>
        <v>1</v>
      </c>
      <c r="F362" s="96">
        <f t="shared" si="11"/>
        <v>1</v>
      </c>
    </row>
    <row r="363" spans="1:6" x14ac:dyDescent="0.25">
      <c r="A363" s="55" t="s">
        <v>2280</v>
      </c>
      <c r="B363" s="55" t="s">
        <v>3064</v>
      </c>
      <c r="C363" s="55" t="s">
        <v>2280</v>
      </c>
      <c r="D363" s="55" t="str">
        <f>VLOOKUP(C363,'3. DB25 Alle koder'!B:C,2,FALSE)</f>
        <v>Drift af plejehjem</v>
      </c>
      <c r="E363" s="96">
        <f t="shared" si="10"/>
        <v>0</v>
      </c>
      <c r="F363" s="96">
        <f t="shared" si="11"/>
        <v>1</v>
      </c>
    </row>
    <row r="364" spans="1:6" x14ac:dyDescent="0.25">
      <c r="A364" s="55" t="s">
        <v>2282</v>
      </c>
      <c r="B364" s="55" t="s">
        <v>2283</v>
      </c>
      <c r="C364" s="55" t="s">
        <v>2282</v>
      </c>
      <c r="D364" s="55" t="str">
        <f>VLOOKUP(C364,'3. DB25 Alle koder'!B:C,2,FALSE)</f>
        <v>Institutionsophold med sygepleje i.a.n.</v>
      </c>
      <c r="E364" s="96">
        <f t="shared" si="10"/>
        <v>0</v>
      </c>
      <c r="F364" s="96">
        <f t="shared" si="11"/>
        <v>0</v>
      </c>
    </row>
    <row r="365" spans="1:6" x14ac:dyDescent="0.25">
      <c r="A365" s="55" t="s">
        <v>2287</v>
      </c>
      <c r="B365" s="55" t="s">
        <v>3066</v>
      </c>
      <c r="C365" s="55" t="s">
        <v>2287</v>
      </c>
      <c r="D365" s="55" t="str">
        <f>VLOOKUP(C365,'3. DB25 Alle koder'!B:C,2,FALSE)</f>
        <v>Drift af døgninstitutioner for personer med psykiske handicap</v>
      </c>
      <c r="E365" s="96">
        <f t="shared" si="10"/>
        <v>0</v>
      </c>
      <c r="F365" s="96">
        <f t="shared" si="11"/>
        <v>1</v>
      </c>
    </row>
    <row r="366" spans="1:6" x14ac:dyDescent="0.25">
      <c r="A366" s="55" t="s">
        <v>2289</v>
      </c>
      <c r="B366" s="55" t="s">
        <v>3067</v>
      </c>
      <c r="C366" s="55" t="s">
        <v>2289</v>
      </c>
      <c r="D366" s="55" t="str">
        <f>VLOOKUP(C366,'3. DB25 Alle koder'!B:C,2,FALSE)</f>
        <v>Drift af behandlingshjem for stofmisbrugere og alkoholskadede</v>
      </c>
      <c r="E366" s="96">
        <f t="shared" si="10"/>
        <v>0</v>
      </c>
      <c r="F366" s="96">
        <f t="shared" si="11"/>
        <v>1</v>
      </c>
    </row>
    <row r="367" spans="1:6" x14ac:dyDescent="0.25">
      <c r="A367" s="55" t="s">
        <v>2294</v>
      </c>
      <c r="B367" s="55" t="s">
        <v>3069</v>
      </c>
      <c r="C367" s="55" t="s">
        <v>2294</v>
      </c>
      <c r="D367" s="55" t="str">
        <f>VLOOKUP(C367,'3. DB25 Alle koder'!B:C,2,FALSE)</f>
        <v>Drift af døgninstitutioner for personer med fysisk handicap</v>
      </c>
      <c r="E367" s="96">
        <f t="shared" si="10"/>
        <v>0</v>
      </c>
      <c r="F367" s="96">
        <f t="shared" si="11"/>
        <v>1</v>
      </c>
    </row>
    <row r="368" spans="1:6" x14ac:dyDescent="0.25">
      <c r="A368" s="55" t="s">
        <v>2296</v>
      </c>
      <c r="B368" s="55" t="s">
        <v>3070</v>
      </c>
      <c r="C368" s="55" t="s">
        <v>2296</v>
      </c>
      <c r="D368" s="55" t="str">
        <f>VLOOKUP(C368,'3. DB25 Alle koder'!B:C,2,FALSE)</f>
        <v>Drift af beskyttede boliger o. lign.</v>
      </c>
      <c r="E368" s="96">
        <f t="shared" si="10"/>
        <v>0</v>
      </c>
      <c r="F368" s="96">
        <f t="shared" si="11"/>
        <v>1</v>
      </c>
    </row>
    <row r="369" spans="1:6" x14ac:dyDescent="0.25">
      <c r="A369" s="55" t="s">
        <v>3310</v>
      </c>
      <c r="B369" s="55" t="s">
        <v>3073</v>
      </c>
      <c r="C369" s="55" t="s">
        <v>2303</v>
      </c>
      <c r="D369" s="55" t="str">
        <f>VLOOKUP(C369,'3. DB25 Alle koder'!B:C,2,FALSE)</f>
        <v>Drift af døgninstitutioner for børn og unge</v>
      </c>
      <c r="E369" s="96">
        <f t="shared" si="10"/>
        <v>1</v>
      </c>
      <c r="F369" s="96">
        <f t="shared" si="11"/>
        <v>1</v>
      </c>
    </row>
    <row r="370" spans="1:6" x14ac:dyDescent="0.25">
      <c r="A370" s="55" t="s">
        <v>3311</v>
      </c>
      <c r="B370" s="55" t="s">
        <v>2306</v>
      </c>
      <c r="C370" s="55" t="s">
        <v>2305</v>
      </c>
      <c r="D370" s="55" t="str">
        <f>VLOOKUP(C370,'3. DB25 Alle koder'!B:C,2,FALSE)</f>
        <v>Familiepleje</v>
      </c>
      <c r="E370" s="96">
        <f t="shared" si="10"/>
        <v>1</v>
      </c>
      <c r="F370" s="96">
        <f t="shared" si="11"/>
        <v>0</v>
      </c>
    </row>
    <row r="371" spans="1:6" x14ac:dyDescent="0.25">
      <c r="A371" s="55" t="s">
        <v>3312</v>
      </c>
      <c r="B371" s="55" t="s">
        <v>3071</v>
      </c>
      <c r="C371" s="55" t="s">
        <v>2309</v>
      </c>
      <c r="D371" s="55" t="str">
        <f>VLOOKUP(C371,'3. DB25 Alle koder'!B:C,2,FALSE)</f>
        <v>Drift af andre former for institutionsophold</v>
      </c>
      <c r="E371" s="96">
        <f t="shared" si="10"/>
        <v>1</v>
      </c>
      <c r="F371" s="96">
        <f t="shared" si="11"/>
        <v>1</v>
      </c>
    </row>
    <row r="372" spans="1:6" x14ac:dyDescent="0.25">
      <c r="A372" s="55" t="s">
        <v>2313</v>
      </c>
      <c r="B372" s="55" t="s">
        <v>3076</v>
      </c>
      <c r="C372" s="55" t="s">
        <v>2313</v>
      </c>
      <c r="D372" s="55" t="str">
        <f>VLOOKUP(C372,'3. DB25 Alle koder'!B:C,2,FALSE)</f>
        <v>Drift af hjemmehjælp</v>
      </c>
      <c r="E372" s="96">
        <f t="shared" si="10"/>
        <v>0</v>
      </c>
      <c r="F372" s="96">
        <f t="shared" si="11"/>
        <v>1</v>
      </c>
    </row>
    <row r="373" spans="1:6" x14ac:dyDescent="0.25">
      <c r="A373" s="55" t="s">
        <v>2315</v>
      </c>
      <c r="B373" s="55" t="s">
        <v>3077</v>
      </c>
      <c r="C373" s="55" t="s">
        <v>2315</v>
      </c>
      <c r="D373" s="55" t="str">
        <f>VLOOKUP(C373,'3. DB25 Alle koder'!B:C,2,FALSE)</f>
        <v>Drift af dagcentre mv.</v>
      </c>
      <c r="E373" s="96">
        <f t="shared" si="10"/>
        <v>0</v>
      </c>
      <c r="F373" s="96">
        <f t="shared" si="11"/>
        <v>1</v>
      </c>
    </row>
    <row r="374" spans="1:6" x14ac:dyDescent="0.25">
      <c r="A374" s="55" t="s">
        <v>2317</v>
      </c>
      <c r="B374" s="55" t="s">
        <v>3078</v>
      </c>
      <c r="C374" s="55" t="s">
        <v>2317</v>
      </c>
      <c r="D374" s="55" t="str">
        <f>VLOOKUP(C374,'3. DB25 Alle koder'!B:C,2,FALSE)</f>
        <v>Drift af revalideringsinstitutioner</v>
      </c>
      <c r="E374" s="96">
        <f t="shared" si="10"/>
        <v>0</v>
      </c>
      <c r="F374" s="96">
        <f t="shared" si="11"/>
        <v>1</v>
      </c>
    </row>
    <row r="375" spans="1:6" x14ac:dyDescent="0.25">
      <c r="A375" s="55" t="s">
        <v>2322</v>
      </c>
      <c r="B375" s="55" t="s">
        <v>3080</v>
      </c>
      <c r="C375" s="55" t="s">
        <v>2322</v>
      </c>
      <c r="D375" s="55" t="str">
        <f>VLOOKUP(C375,'3. DB25 Alle koder'!B:C,2,FALSE)</f>
        <v>Drift af dagpleje</v>
      </c>
      <c r="E375" s="96">
        <f t="shared" si="10"/>
        <v>0</v>
      </c>
      <c r="F375" s="96">
        <f t="shared" si="11"/>
        <v>1</v>
      </c>
    </row>
    <row r="376" spans="1:6" x14ac:dyDescent="0.25">
      <c r="A376" s="55" t="s">
        <v>2324</v>
      </c>
      <c r="B376" s="55" t="s">
        <v>3081</v>
      </c>
      <c r="C376" s="55" t="s">
        <v>2324</v>
      </c>
      <c r="D376" s="55" t="str">
        <f>VLOOKUP(C376,'3. DB25 Alle koder'!B:C,2,FALSE)</f>
        <v>Drift af vuggestuer</v>
      </c>
      <c r="E376" s="96">
        <f t="shared" si="10"/>
        <v>0</v>
      </c>
      <c r="F376" s="96">
        <f t="shared" si="11"/>
        <v>1</v>
      </c>
    </row>
    <row r="377" spans="1:6" x14ac:dyDescent="0.25">
      <c r="A377" s="55" t="s">
        <v>2326</v>
      </c>
      <c r="B377" s="55" t="s">
        <v>3082</v>
      </c>
      <c r="C377" s="55" t="s">
        <v>2326</v>
      </c>
      <c r="D377" s="55" t="str">
        <f>VLOOKUP(C377,'3. DB25 Alle koder'!B:C,2,FALSE)</f>
        <v>Drift af børnehaver</v>
      </c>
      <c r="E377" s="96">
        <f t="shared" si="10"/>
        <v>0</v>
      </c>
      <c r="F377" s="96">
        <f t="shared" si="11"/>
        <v>1</v>
      </c>
    </row>
    <row r="378" spans="1:6" x14ac:dyDescent="0.25">
      <c r="A378" s="55" t="s">
        <v>2328</v>
      </c>
      <c r="B378" s="55" t="s">
        <v>3083</v>
      </c>
      <c r="C378" s="55" t="s">
        <v>2328</v>
      </c>
      <c r="D378" s="55" t="str">
        <f>VLOOKUP(C378,'3. DB25 Alle koder'!B:C,2,FALSE)</f>
        <v>Drift af skolefritidsordninger og fritidshjem</v>
      </c>
      <c r="E378" s="96">
        <f t="shared" si="10"/>
        <v>0</v>
      </c>
      <c r="F378" s="96">
        <f t="shared" si="11"/>
        <v>1</v>
      </c>
    </row>
    <row r="379" spans="1:6" x14ac:dyDescent="0.25">
      <c r="A379" s="55" t="s">
        <v>2330</v>
      </c>
      <c r="B379" s="55" t="s">
        <v>3084</v>
      </c>
      <c r="C379" s="55" t="s">
        <v>2330</v>
      </c>
      <c r="D379" s="55" t="str">
        <f>VLOOKUP(C379,'3. DB25 Alle koder'!B:C,2,FALSE)</f>
        <v>Drift af aldersintegrerede institutioner</v>
      </c>
      <c r="E379" s="96">
        <f t="shared" si="10"/>
        <v>0</v>
      </c>
      <c r="F379" s="96">
        <f t="shared" si="11"/>
        <v>1</v>
      </c>
    </row>
    <row r="380" spans="1:6" x14ac:dyDescent="0.25">
      <c r="A380" s="55" t="s">
        <v>2332</v>
      </c>
      <c r="B380" s="55" t="s">
        <v>3085</v>
      </c>
      <c r="C380" s="55" t="s">
        <v>2332</v>
      </c>
      <c r="D380" s="55" t="str">
        <f>VLOOKUP(C380,'3. DB25 Alle koder'!B:C,2,FALSE)</f>
        <v>Drift af fritids- og ungdomsklubber</v>
      </c>
      <c r="E380" s="96">
        <f t="shared" si="10"/>
        <v>0</v>
      </c>
      <c r="F380" s="96">
        <f t="shared" si="11"/>
        <v>1</v>
      </c>
    </row>
    <row r="381" spans="1:6" x14ac:dyDescent="0.25">
      <c r="A381" s="55" t="s">
        <v>2335</v>
      </c>
      <c r="B381" s="55" t="s">
        <v>3086</v>
      </c>
      <c r="C381" s="55" t="s">
        <v>2335</v>
      </c>
      <c r="D381" s="55" t="str">
        <f>VLOOKUP(C381,'3. DB25 Alle koder'!B:C,2,FALSE)</f>
        <v>Støtteaktiviteter relateret til sygdomsbekæmpende, sociale og velgørende formål</v>
      </c>
      <c r="E381" s="96">
        <f t="shared" si="10"/>
        <v>0</v>
      </c>
      <c r="F381" s="96">
        <f t="shared" si="11"/>
        <v>1</v>
      </c>
    </row>
    <row r="382" spans="1:6" x14ac:dyDescent="0.25">
      <c r="A382" s="55" t="s">
        <v>2338</v>
      </c>
      <c r="B382" s="55" t="s">
        <v>2339</v>
      </c>
      <c r="C382" s="55" t="s">
        <v>2338</v>
      </c>
      <c r="D382" s="55" t="str">
        <f>VLOOKUP(C382,'3. DB25 Alle koder'!B:C,2,FALSE)</f>
        <v>Andre sociale støtte- og rådgivningsaktiviteter uden institutionsophold</v>
      </c>
      <c r="E382" s="96">
        <f t="shared" si="10"/>
        <v>0</v>
      </c>
      <c r="F382" s="96">
        <f t="shared" si="11"/>
        <v>1</v>
      </c>
    </row>
    <row r="383" spans="1:6" x14ac:dyDescent="0.25">
      <c r="A383" s="55" t="s">
        <v>3314</v>
      </c>
      <c r="B383" s="55" t="s">
        <v>3092</v>
      </c>
      <c r="C383" s="55" t="s">
        <v>2356</v>
      </c>
      <c r="D383" s="55" t="str">
        <f>VLOOKUP(C383,'3. DB25 Alle koder'!B:C,2,FALSE)</f>
        <v>Teater- og koncertproduktioner</v>
      </c>
      <c r="E383" s="96">
        <f t="shared" si="10"/>
        <v>1</v>
      </c>
      <c r="F383" s="96">
        <f t="shared" si="11"/>
        <v>1</v>
      </c>
    </row>
    <row r="384" spans="1:6" x14ac:dyDescent="0.25">
      <c r="A384" s="55" t="s">
        <v>3315</v>
      </c>
      <c r="B384" s="55" t="s">
        <v>2359</v>
      </c>
      <c r="C384" s="55" t="s">
        <v>2358</v>
      </c>
      <c r="D384" s="55" t="str">
        <f>VLOOKUP(C384,'3. DB25 Alle koder'!B:C,2,FALSE)</f>
        <v>Selvstændigt udøvende scenekunstnere</v>
      </c>
      <c r="E384" s="96">
        <f t="shared" si="10"/>
        <v>1</v>
      </c>
      <c r="F384" s="96">
        <f t="shared" si="11"/>
        <v>0</v>
      </c>
    </row>
    <row r="385" spans="1:6" x14ac:dyDescent="0.25">
      <c r="A385" s="55" t="s">
        <v>3316</v>
      </c>
      <c r="B385" s="55" t="s">
        <v>2362</v>
      </c>
      <c r="C385" s="55" t="s">
        <v>2363</v>
      </c>
      <c r="D385" s="55" t="str">
        <f>VLOOKUP(C385,'3. DB25 Alle koder'!B:C,2,FALSE)</f>
        <v>Drift af teater- og koncertsale, kulturhuse mv.</v>
      </c>
      <c r="E385" s="96">
        <f t="shared" si="10"/>
        <v>1</v>
      </c>
      <c r="F385" s="96">
        <f t="shared" si="11"/>
        <v>0</v>
      </c>
    </row>
    <row r="386" spans="1:6" x14ac:dyDescent="0.25">
      <c r="A386" s="55" t="s">
        <v>3318</v>
      </c>
      <c r="B386" s="55" t="s">
        <v>3101</v>
      </c>
      <c r="C386" s="55" t="s">
        <v>2372</v>
      </c>
      <c r="D386" s="55" t="str">
        <f>VLOOKUP(C386,'3. DB25 Alle koder'!B:C,2,FALSE)</f>
        <v>Biblioteksaktiviteter</v>
      </c>
      <c r="E386" s="96">
        <f t="shared" si="10"/>
        <v>1</v>
      </c>
      <c r="F386" s="96">
        <f t="shared" si="11"/>
        <v>1</v>
      </c>
    </row>
    <row r="387" spans="1:6" x14ac:dyDescent="0.25">
      <c r="A387" s="55" t="s">
        <v>3319</v>
      </c>
      <c r="B387" s="55" t="s">
        <v>3102</v>
      </c>
      <c r="C387" s="55" t="s">
        <v>2374</v>
      </c>
      <c r="D387" s="55" t="str">
        <f>VLOOKUP(C387,'3. DB25 Alle koder'!B:C,2,FALSE)</f>
        <v>Arkivaktiviteter</v>
      </c>
      <c r="E387" s="96">
        <f t="shared" ref="E387:E406" si="12">IF(A387=C387,0,1)</f>
        <v>1</v>
      </c>
      <c r="F387" s="96">
        <f t="shared" ref="F387:F406" si="13">IF(B387=D387,0,1)</f>
        <v>1</v>
      </c>
    </row>
    <row r="388" spans="1:6" x14ac:dyDescent="0.25">
      <c r="A388" s="55" t="s">
        <v>3320</v>
      </c>
      <c r="B388" s="55" t="s">
        <v>3104</v>
      </c>
      <c r="C388" s="55" t="s">
        <v>2377</v>
      </c>
      <c r="D388" s="55" t="str">
        <f>VLOOKUP(C388,'3. DB25 Alle koder'!B:C,2,FALSE)</f>
        <v>Museumsaktiviteter og aktiviteter i forbindelse med samlinger</v>
      </c>
      <c r="E388" s="96">
        <f t="shared" si="12"/>
        <v>1</v>
      </c>
      <c r="F388" s="96">
        <f t="shared" si="13"/>
        <v>1</v>
      </c>
    </row>
    <row r="389" spans="1:6" x14ac:dyDescent="0.25">
      <c r="A389" s="55" t="s">
        <v>3321</v>
      </c>
      <c r="B389" s="55" t="s">
        <v>3106</v>
      </c>
      <c r="C389" s="55" t="s">
        <v>2380</v>
      </c>
      <c r="D389" s="55" t="str">
        <f>VLOOKUP(C389,'3. DB25 Alle koder'!B:C,2,FALSE)</f>
        <v>Drift og bevarelse af fortidsminder, mindesmærker mv.</v>
      </c>
      <c r="E389" s="96">
        <f t="shared" si="12"/>
        <v>1</v>
      </c>
      <c r="F389" s="96">
        <f t="shared" si="13"/>
        <v>1</v>
      </c>
    </row>
    <row r="390" spans="1:6" x14ac:dyDescent="0.25">
      <c r="A390" s="55" t="s">
        <v>2396</v>
      </c>
      <c r="B390" s="55" t="s">
        <v>2393</v>
      </c>
      <c r="C390" s="55" t="s">
        <v>2396</v>
      </c>
      <c r="D390" s="55" t="str">
        <f>VLOOKUP(C390,'3. DB25 Alle koder'!B:C,2,FALSE)</f>
        <v>Lotteri- og andre spilleaktiviteter</v>
      </c>
      <c r="E390" s="96">
        <f t="shared" si="12"/>
        <v>0</v>
      </c>
      <c r="F390" s="96">
        <f t="shared" si="13"/>
        <v>1</v>
      </c>
    </row>
    <row r="391" spans="1:6" x14ac:dyDescent="0.25">
      <c r="A391" s="55" t="s">
        <v>2427</v>
      </c>
      <c r="B391" s="55" t="s">
        <v>3119</v>
      </c>
      <c r="C391" s="55" t="s">
        <v>2427</v>
      </c>
      <c r="D391" s="55" t="str">
        <f>VLOOKUP(C391,'3. DB25 Alle koder'!B:C,2,FALSE)</f>
        <v>Erhvervs- og arbejdsgiverorganisationers aktiviteter</v>
      </c>
      <c r="E391" s="96">
        <f t="shared" si="12"/>
        <v>0</v>
      </c>
      <c r="F391" s="96">
        <f t="shared" si="13"/>
        <v>1</v>
      </c>
    </row>
    <row r="392" spans="1:6" x14ac:dyDescent="0.25">
      <c r="A392" s="55" t="s">
        <v>2430</v>
      </c>
      <c r="B392" s="55" t="s">
        <v>3120</v>
      </c>
      <c r="C392" s="55" t="s">
        <v>2430</v>
      </c>
      <c r="D392" s="55" t="str">
        <f>VLOOKUP(C392,'3. DB25 Alle koder'!B:C,2,FALSE)</f>
        <v>Faglige sammenslutningers aktiviteter</v>
      </c>
      <c r="E392" s="96">
        <f t="shared" si="12"/>
        <v>0</v>
      </c>
      <c r="F392" s="96">
        <f t="shared" si="13"/>
        <v>1</v>
      </c>
    </row>
    <row r="393" spans="1:6" x14ac:dyDescent="0.25">
      <c r="A393" s="55" t="s">
        <v>2434</v>
      </c>
      <c r="B393" s="55" t="s">
        <v>3121</v>
      </c>
      <c r="C393" s="55" t="s">
        <v>2434</v>
      </c>
      <c r="D393" s="55" t="str">
        <f>VLOOKUP(C393,'3. DB25 Alle koder'!B:C,2,FALSE)</f>
        <v>Fagforeningers aktiviteter</v>
      </c>
      <c r="E393" s="96">
        <f t="shared" si="12"/>
        <v>0</v>
      </c>
      <c r="F393" s="96">
        <f t="shared" si="13"/>
        <v>1</v>
      </c>
    </row>
    <row r="394" spans="1:6" x14ac:dyDescent="0.25">
      <c r="A394" s="55" t="s">
        <v>2439</v>
      </c>
      <c r="B394" s="55" t="s">
        <v>3123</v>
      </c>
      <c r="C394" s="55" t="s">
        <v>2439</v>
      </c>
      <c r="D394" s="55" t="str">
        <f>VLOOKUP(C394,'3. DB25 Alle koder'!B:C,2,FALSE)</f>
        <v>Religiøse institutioners og foreningers aktiviteter</v>
      </c>
      <c r="E394" s="96">
        <f t="shared" si="12"/>
        <v>0</v>
      </c>
      <c r="F394" s="96">
        <f t="shared" si="13"/>
        <v>1</v>
      </c>
    </row>
    <row r="395" spans="1:6" x14ac:dyDescent="0.25">
      <c r="A395" s="55" t="s">
        <v>2442</v>
      </c>
      <c r="B395" s="55" t="s">
        <v>3124</v>
      </c>
      <c r="C395" s="55" t="s">
        <v>2442</v>
      </c>
      <c r="D395" s="55" t="str">
        <f>VLOOKUP(C395,'3. DB25 Alle koder'!B:C,2,FALSE)</f>
        <v>Politiske partiers aktiviteter</v>
      </c>
      <c r="E395" s="96">
        <f t="shared" si="12"/>
        <v>0</v>
      </c>
      <c r="F395" s="96">
        <f t="shared" si="13"/>
        <v>1</v>
      </c>
    </row>
    <row r="396" spans="1:6" x14ac:dyDescent="0.25">
      <c r="A396" s="55" t="s">
        <v>2444</v>
      </c>
      <c r="B396" s="55" t="s">
        <v>3125</v>
      </c>
      <c r="C396" s="55" t="s">
        <v>2444</v>
      </c>
      <c r="D396" s="55" t="str">
        <f>VLOOKUP(C396,'3. DB25 Alle koder'!B:C,2,FALSE)</f>
        <v>Andre organisationers og foreningers aktiviteter i.a.n.</v>
      </c>
      <c r="E396" s="96">
        <f t="shared" si="12"/>
        <v>0</v>
      </c>
      <c r="F396" s="96">
        <f t="shared" si="13"/>
        <v>1</v>
      </c>
    </row>
    <row r="397" spans="1:6" x14ac:dyDescent="0.25">
      <c r="A397" s="55" t="s">
        <v>2454</v>
      </c>
      <c r="B397" s="55" t="s">
        <v>3133</v>
      </c>
      <c r="C397" s="55" t="s">
        <v>2454</v>
      </c>
      <c r="D397" s="55" t="str">
        <f>VLOOKUP(C397,'3. DB25 Alle koder'!B:C,2,FALSE)</f>
        <v>Reparation og vedligeholdelse af forbrugerelektronik</v>
      </c>
      <c r="E397" s="96">
        <f t="shared" si="12"/>
        <v>0</v>
      </c>
      <c r="F397" s="96">
        <f t="shared" si="13"/>
        <v>1</v>
      </c>
    </row>
    <row r="398" spans="1:6" ht="30" x14ac:dyDescent="0.25">
      <c r="A398" s="55" t="s">
        <v>2457</v>
      </c>
      <c r="B398" s="55" t="s">
        <v>3134</v>
      </c>
      <c r="C398" s="55" t="s">
        <v>2457</v>
      </c>
      <c r="D398" s="55" t="str">
        <f>VLOOKUP(C398,'3. DB25 Alle koder'!B:C,2,FALSE)</f>
        <v>Reparation og vedligeholdelse af husholdningsapparater og redskaber til hus og have</v>
      </c>
      <c r="E398" s="96">
        <f t="shared" si="12"/>
        <v>0</v>
      </c>
      <c r="F398" s="96">
        <f t="shared" si="13"/>
        <v>1</v>
      </c>
    </row>
    <row r="399" spans="1:6" x14ac:dyDescent="0.25">
      <c r="A399" s="55" t="s">
        <v>2460</v>
      </c>
      <c r="B399" s="55" t="s">
        <v>3135</v>
      </c>
      <c r="C399" s="55" t="s">
        <v>2460</v>
      </c>
      <c r="D399" s="55" t="str">
        <f>VLOOKUP(C399,'3. DB25 Alle koder'!B:C,2,FALSE)</f>
        <v>Reparation og vedligeholdelse af fodtøj og lædervarer</v>
      </c>
      <c r="E399" s="96">
        <f t="shared" si="12"/>
        <v>0</v>
      </c>
      <c r="F399" s="96">
        <f t="shared" si="13"/>
        <v>1</v>
      </c>
    </row>
    <row r="400" spans="1:6" x14ac:dyDescent="0.25">
      <c r="A400" s="55" t="s">
        <v>2463</v>
      </c>
      <c r="B400" s="55" t="s">
        <v>3136</v>
      </c>
      <c r="C400" s="55" t="s">
        <v>2463</v>
      </c>
      <c r="D400" s="55" t="str">
        <f>VLOOKUP(C400,'3. DB25 Alle koder'!B:C,2,FALSE)</f>
        <v>Reparation og vedligeholdelse af møbler og boligudstyr</v>
      </c>
      <c r="E400" s="96">
        <f t="shared" si="12"/>
        <v>0</v>
      </c>
      <c r="F400" s="96">
        <f t="shared" si="13"/>
        <v>1</v>
      </c>
    </row>
    <row r="401" spans="1:6" x14ac:dyDescent="0.25">
      <c r="A401" s="55" t="s">
        <v>2466</v>
      </c>
      <c r="B401" s="55" t="s">
        <v>3137</v>
      </c>
      <c r="C401" s="55" t="s">
        <v>2466</v>
      </c>
      <c r="D401" s="55" t="str">
        <f>VLOOKUP(C401,'3. DB25 Alle koder'!B:C,2,FALSE)</f>
        <v>Reparation og vedligeholdelse af ure og smykker</v>
      </c>
      <c r="E401" s="96">
        <f t="shared" si="12"/>
        <v>0</v>
      </c>
      <c r="F401" s="96">
        <f t="shared" si="13"/>
        <v>1</v>
      </c>
    </row>
    <row r="402" spans="1:6" x14ac:dyDescent="0.25">
      <c r="A402" s="55" t="s">
        <v>3330</v>
      </c>
      <c r="B402" s="55" t="s">
        <v>3146</v>
      </c>
      <c r="C402" s="55" t="s">
        <v>2495</v>
      </c>
      <c r="D402" s="55" t="str">
        <f>VLOOKUP(C402,'3. DB25 Alle koder'!B:C,2,FALSE)</f>
        <v>Drift af frisør- og barbersaloner</v>
      </c>
      <c r="E402" s="96">
        <f t="shared" si="12"/>
        <v>1</v>
      </c>
      <c r="F402" s="96">
        <f t="shared" si="13"/>
        <v>1</v>
      </c>
    </row>
    <row r="403" spans="1:6" x14ac:dyDescent="0.25">
      <c r="A403" s="55" t="s">
        <v>3333</v>
      </c>
      <c r="B403" s="55" t="s">
        <v>3149</v>
      </c>
      <c r="C403" s="55" t="s">
        <v>2505</v>
      </c>
      <c r="D403" s="55" t="str">
        <f>VLOOKUP(C403,'3. DB25 Alle koder'!B:C,2,FALSE)</f>
        <v>Drift af bedemandsforretninger og begravelsesvæsen</v>
      </c>
      <c r="E403" s="96">
        <f t="shared" si="12"/>
        <v>1</v>
      </c>
      <c r="F403" s="96">
        <f t="shared" si="13"/>
        <v>1</v>
      </c>
    </row>
    <row r="404" spans="1:6" x14ac:dyDescent="0.25">
      <c r="A404" s="55" t="s">
        <v>3332</v>
      </c>
      <c r="B404" s="55" t="s">
        <v>3151</v>
      </c>
      <c r="C404" s="55" t="s">
        <v>2501</v>
      </c>
      <c r="D404" s="55" t="str">
        <f>VLOOKUP(C404,'3. DB25 Alle koder'!B:C,2,FALSE)</f>
        <v>Drift af dagspa, saunaer og dampbade</v>
      </c>
      <c r="E404" s="96">
        <f t="shared" si="12"/>
        <v>1</v>
      </c>
      <c r="F404" s="96">
        <f t="shared" si="13"/>
        <v>1</v>
      </c>
    </row>
    <row r="405" spans="1:6" x14ac:dyDescent="0.25">
      <c r="A405" s="55" t="s">
        <v>2520</v>
      </c>
      <c r="B405" s="55" t="s">
        <v>3154</v>
      </c>
      <c r="C405" s="55" t="s">
        <v>2520</v>
      </c>
      <c r="D405" s="55" t="str">
        <f>VLOOKUP(C405,'3. DB25 Alle koder'!B:C,2,FALSE)</f>
        <v>Aktiviteter i husholdninger med ansat medhjælp</v>
      </c>
      <c r="E405" s="96">
        <f t="shared" si="12"/>
        <v>0</v>
      </c>
      <c r="F405" s="96">
        <f t="shared" si="13"/>
        <v>1</v>
      </c>
    </row>
    <row r="406" spans="1:6" x14ac:dyDescent="0.25">
      <c r="A406" s="55" t="s">
        <v>2523</v>
      </c>
      <c r="B406" s="55" t="s">
        <v>3156</v>
      </c>
      <c r="C406" s="55" t="s">
        <v>2523</v>
      </c>
      <c r="D406" s="55" t="str">
        <f>VLOOKUP(C406,'3. DB25 Alle koder'!B:C,2,FALSE)</f>
        <v>Private husholdningers produktion af udifferentierede varer til eget brug</v>
      </c>
      <c r="E406" s="96">
        <f t="shared" si="12"/>
        <v>0</v>
      </c>
      <c r="F406" s="96">
        <f t="shared" si="13"/>
        <v>1</v>
      </c>
    </row>
    <row r="407" spans="1:6" x14ac:dyDescent="0.25">
      <c r="A407" s="55" t="s">
        <v>2526</v>
      </c>
      <c r="B407" s="55" t="s">
        <v>3157</v>
      </c>
      <c r="C407" s="55" t="s">
        <v>2526</v>
      </c>
      <c r="D407" s="55" t="str">
        <f>VLOOKUP(C407,'3. DB25 Alle koder'!B:C,2,FALSE)</f>
        <v>Private husholdningers produktion af udifferentierede tjenesteydelser til eget brug</v>
      </c>
      <c r="E407" s="96">
        <f t="shared" ref="E407" si="14">IF(A407=C407,0,1)</f>
        <v>0</v>
      </c>
      <c r="F407" s="96">
        <f t="shared" ref="F407" si="15">IF(B407=D407,0,1)</f>
        <v>1</v>
      </c>
    </row>
  </sheetData>
  <autoFilter ref="A1:F406"/>
  <conditionalFormatting sqref="A2:A407">
    <cfRule type="duplicateValues" dxfId="21" priority="2"/>
  </conditionalFormatting>
  <conditionalFormatting sqref="C2:C407">
    <cfRule type="duplicateValues" dxfId="20" priority="1"/>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4"/>
  <dimension ref="A1:M1153"/>
  <sheetViews>
    <sheetView zoomScaleNormal="100" workbookViewId="0">
      <pane ySplit="1" topLeftCell="A2" activePane="bottomLeft" state="frozen"/>
      <selection pane="bottomLeft"/>
    </sheetView>
  </sheetViews>
  <sheetFormatPr defaultColWidth="15.5703125" defaultRowHeight="15" x14ac:dyDescent="0.25"/>
  <cols>
    <col min="2" max="2" width="8.140625" bestFit="1" customWidth="1"/>
    <col min="3" max="3" width="61.42578125" style="117" customWidth="1"/>
    <col min="4" max="4" width="13.42578125" customWidth="1"/>
    <col min="7" max="7" width="8.140625" bestFit="1" customWidth="1"/>
    <col min="8" max="8" width="64.42578125" style="117" customWidth="1"/>
    <col min="9" max="9" width="13.140625" customWidth="1"/>
  </cols>
  <sheetData>
    <row r="1" spans="1:13" x14ac:dyDescent="0.25">
      <c r="A1" s="52" t="s">
        <v>3506</v>
      </c>
      <c r="B1" s="52" t="s">
        <v>3515</v>
      </c>
      <c r="C1" s="116" t="s">
        <v>3516</v>
      </c>
      <c r="D1" s="52" t="s">
        <v>3517</v>
      </c>
      <c r="E1" s="52" t="s">
        <v>3518</v>
      </c>
      <c r="F1" s="52" t="s">
        <v>3505</v>
      </c>
      <c r="G1" s="52" t="s">
        <v>3519</v>
      </c>
      <c r="H1" s="116" t="s">
        <v>3520</v>
      </c>
      <c r="I1" s="52" t="s">
        <v>3521</v>
      </c>
      <c r="J1" s="54" t="s">
        <v>3522</v>
      </c>
      <c r="K1" s="91" t="s">
        <v>4068</v>
      </c>
      <c r="L1" s="108" t="s">
        <v>4154</v>
      </c>
      <c r="M1" s="35" t="s">
        <v>4070</v>
      </c>
    </row>
    <row r="2" spans="1:13" x14ac:dyDescent="0.25">
      <c r="A2" s="55" t="s">
        <v>5</v>
      </c>
      <c r="B2" s="55" t="s">
        <v>12</v>
      </c>
      <c r="C2" s="55" t="s">
        <v>11</v>
      </c>
      <c r="D2" s="56">
        <f>COUNTIF(B:B,B2)</f>
        <v>1</v>
      </c>
      <c r="E2" s="57" t="s">
        <v>3523</v>
      </c>
      <c r="F2" s="55" t="s">
        <v>5</v>
      </c>
      <c r="G2" s="55" t="s">
        <v>12</v>
      </c>
      <c r="H2" s="55" t="str">
        <f>VLOOKUP(G2,'3. DB25 Alle koder'!B:C,2,FALSE)</f>
        <v>Dyrkning af korn (undtagen ris), bælgfrugter og olieholdige frø</v>
      </c>
      <c r="I2" s="56">
        <f>COUNTIF(G:G,G2)</f>
        <v>1</v>
      </c>
      <c r="J2" s="57" t="s">
        <v>3523</v>
      </c>
      <c r="K2" s="92"/>
      <c r="L2" s="92"/>
      <c r="M2" s="37" t="str">
        <f t="shared" ref="M2:M65" si="0">CONCATENATE(D2,":",I2)</f>
        <v>1:1</v>
      </c>
    </row>
    <row r="3" spans="1:13" x14ac:dyDescent="0.25">
      <c r="A3" s="55" t="s">
        <v>5</v>
      </c>
      <c r="B3" s="55" t="s">
        <v>15</v>
      </c>
      <c r="C3" s="55" t="s">
        <v>14</v>
      </c>
      <c r="D3" s="56">
        <f>COUNTIF(B:B,B3)</f>
        <v>1</v>
      </c>
      <c r="E3" s="57" t="s">
        <v>3523</v>
      </c>
      <c r="F3" s="55" t="s">
        <v>5</v>
      </c>
      <c r="G3" s="55" t="s">
        <v>15</v>
      </c>
      <c r="H3" s="55" t="str">
        <f>VLOOKUP(G3,'3. DB25 Alle koder'!B:C,2,FALSE)</f>
        <v>Dyrkning af ris</v>
      </c>
      <c r="I3" s="56">
        <f>COUNTIF(G:G,G3)</f>
        <v>1</v>
      </c>
      <c r="J3" s="57" t="s">
        <v>3523</v>
      </c>
      <c r="K3" s="92"/>
      <c r="L3" s="92"/>
      <c r="M3" s="37" t="str">
        <f t="shared" si="0"/>
        <v>1:1</v>
      </c>
    </row>
    <row r="4" spans="1:13" x14ac:dyDescent="0.25">
      <c r="A4" s="55" t="s">
        <v>5</v>
      </c>
      <c r="B4" s="55" t="s">
        <v>18</v>
      </c>
      <c r="C4" s="55" t="s">
        <v>17</v>
      </c>
      <c r="D4" s="56">
        <f>COUNTIF(B:B,B4)</f>
        <v>1</v>
      </c>
      <c r="E4" s="57" t="s">
        <v>3523</v>
      </c>
      <c r="F4" s="55" t="s">
        <v>5</v>
      </c>
      <c r="G4" s="55" t="s">
        <v>18</v>
      </c>
      <c r="H4" s="55" t="str">
        <f>VLOOKUP(G4,'3. DB25 Alle koder'!B:C,2,FALSE)</f>
        <v>Dyrkning af grøntsager og meloner, rødder og rodknolde</v>
      </c>
      <c r="I4" s="56">
        <f>COUNTIF(G:G,G4)</f>
        <v>3</v>
      </c>
      <c r="J4" s="57" t="s">
        <v>3523</v>
      </c>
      <c r="K4" s="92"/>
      <c r="L4" s="92"/>
      <c r="M4" s="37" t="str">
        <f t="shared" si="0"/>
        <v>1:3</v>
      </c>
    </row>
    <row r="5" spans="1:13" x14ac:dyDescent="0.25">
      <c r="A5" s="55" t="s">
        <v>5</v>
      </c>
      <c r="B5" s="55" t="s">
        <v>21</v>
      </c>
      <c r="C5" s="55" t="s">
        <v>20</v>
      </c>
      <c r="D5" s="56">
        <f>COUNTIF(B:B,B5)</f>
        <v>1</v>
      </c>
      <c r="E5" s="57" t="s">
        <v>3523</v>
      </c>
      <c r="F5" s="55" t="s">
        <v>5</v>
      </c>
      <c r="G5" s="55" t="s">
        <v>21</v>
      </c>
      <c r="H5" s="55" t="str">
        <f>VLOOKUP(G5,'3. DB25 Alle koder'!B:C,2,FALSE)</f>
        <v>Dyrkning af sukkerrør</v>
      </c>
      <c r="I5" s="56">
        <f>COUNTIF(G:G,G5)</f>
        <v>1</v>
      </c>
      <c r="J5" s="57" t="s">
        <v>3523</v>
      </c>
      <c r="K5" s="92"/>
      <c r="L5" s="92"/>
      <c r="M5" s="37" t="str">
        <f t="shared" si="0"/>
        <v>1:1</v>
      </c>
    </row>
    <row r="6" spans="1:13" x14ac:dyDescent="0.25">
      <c r="A6" s="55" t="s">
        <v>5</v>
      </c>
      <c r="B6" s="55" t="s">
        <v>24</v>
      </c>
      <c r="C6" s="55" t="s">
        <v>23</v>
      </c>
      <c r="D6" s="56">
        <f>COUNTIF(B:B,B6)</f>
        <v>1</v>
      </c>
      <c r="E6" s="57" t="s">
        <v>3523</v>
      </c>
      <c r="F6" s="55" t="s">
        <v>5</v>
      </c>
      <c r="G6" s="55" t="s">
        <v>24</v>
      </c>
      <c r="H6" s="55" t="str">
        <f>VLOOKUP(G6,'3. DB25 Alle koder'!B:C,2,FALSE)</f>
        <v>Dyrkning af tobak</v>
      </c>
      <c r="I6" s="56">
        <f>COUNTIF(G:G,G6)</f>
        <v>1</v>
      </c>
      <c r="J6" s="57" t="s">
        <v>3523</v>
      </c>
      <c r="K6" s="92"/>
      <c r="L6" s="92"/>
      <c r="M6" s="37" t="str">
        <f t="shared" si="0"/>
        <v>1:1</v>
      </c>
    </row>
    <row r="7" spans="1:13" ht="45" x14ac:dyDescent="0.25">
      <c r="A7" s="55" t="s">
        <v>5</v>
      </c>
      <c r="B7" s="55" t="s">
        <v>27</v>
      </c>
      <c r="C7" s="55" t="s">
        <v>26</v>
      </c>
      <c r="D7" s="56">
        <f>COUNTIF(B:B,B7)</f>
        <v>1</v>
      </c>
      <c r="E7" s="57" t="s">
        <v>3523</v>
      </c>
      <c r="F7" s="55" t="s">
        <v>5</v>
      </c>
      <c r="G7" s="55" t="s">
        <v>27</v>
      </c>
      <c r="H7" s="55" t="str">
        <f>VLOOKUP(G7,'3. DB25 Alle koder'!B:C,2,FALSE)</f>
        <v>Dyrkning af tekstilplanter</v>
      </c>
      <c r="I7" s="56">
        <f>COUNTIF(G:G,G7)</f>
        <v>1</v>
      </c>
      <c r="J7" s="57" t="s">
        <v>3523</v>
      </c>
      <c r="K7" s="92" t="s">
        <v>3995</v>
      </c>
      <c r="L7" s="92"/>
      <c r="M7" s="37" t="str">
        <f t="shared" si="0"/>
        <v>1:1</v>
      </c>
    </row>
    <row r="8" spans="1:13" ht="90" x14ac:dyDescent="0.25">
      <c r="A8" s="55" t="s">
        <v>5</v>
      </c>
      <c r="B8" s="55" t="s">
        <v>30</v>
      </c>
      <c r="C8" s="55" t="s">
        <v>29</v>
      </c>
      <c r="D8" s="56">
        <f>COUNTIF(B:B,B8)</f>
        <v>2</v>
      </c>
      <c r="E8" s="57" t="s">
        <v>3524</v>
      </c>
      <c r="F8" s="55" t="s">
        <v>5</v>
      </c>
      <c r="G8" s="55" t="s">
        <v>18</v>
      </c>
      <c r="H8" s="55" t="str">
        <f>VLOOKUP(G8,'3. DB25 Alle koder'!B:C,2,FALSE)</f>
        <v>Dyrkning af grøntsager og meloner, rødder og rodknolde</v>
      </c>
      <c r="I8" s="56">
        <f>COUNTIF(G:G,G8)</f>
        <v>3</v>
      </c>
      <c r="J8" s="57" t="s">
        <v>3525</v>
      </c>
      <c r="K8" s="92"/>
      <c r="L8" s="92"/>
      <c r="M8" s="37" t="str">
        <f t="shared" si="0"/>
        <v>2:3</v>
      </c>
    </row>
    <row r="9" spans="1:13" x14ac:dyDescent="0.25">
      <c r="A9" s="55" t="s">
        <v>5</v>
      </c>
      <c r="B9" s="55" t="s">
        <v>30</v>
      </c>
      <c r="C9" s="55" t="s">
        <v>29</v>
      </c>
      <c r="D9" s="56">
        <f>COUNTIF(B:B,B9)</f>
        <v>2</v>
      </c>
      <c r="E9" s="58" t="s">
        <v>3523</v>
      </c>
      <c r="F9" s="55" t="s">
        <v>5</v>
      </c>
      <c r="G9" s="55" t="s">
        <v>30</v>
      </c>
      <c r="H9" s="55" t="str">
        <f>VLOOKUP(G9,'3. DB25 Alle koder'!B:C,2,FALSE)</f>
        <v>Dyrkning af andre etårige afgrøder</v>
      </c>
      <c r="I9" s="56">
        <f>COUNTIF(G:G,G9)</f>
        <v>1</v>
      </c>
      <c r="J9" s="58" t="s">
        <v>3523</v>
      </c>
      <c r="K9" s="92"/>
      <c r="L9" s="92"/>
      <c r="M9" s="37" t="str">
        <f t="shared" si="0"/>
        <v>2:1</v>
      </c>
    </row>
    <row r="10" spans="1:13" x14ac:dyDescent="0.25">
      <c r="A10" s="55" t="s">
        <v>5</v>
      </c>
      <c r="B10" s="55" t="s">
        <v>35</v>
      </c>
      <c r="C10" s="55" t="s">
        <v>34</v>
      </c>
      <c r="D10" s="56">
        <f>COUNTIF(B:B,B10)</f>
        <v>1</v>
      </c>
      <c r="E10" s="59" t="s">
        <v>3523</v>
      </c>
      <c r="F10" s="55" t="s">
        <v>5</v>
      </c>
      <c r="G10" s="55" t="s">
        <v>35</v>
      </c>
      <c r="H10" s="55" t="str">
        <f>VLOOKUP(G10,'3. DB25 Alle koder'!B:C,2,FALSE)</f>
        <v>Dyrkning af druer</v>
      </c>
      <c r="I10" s="56">
        <f>COUNTIF(G:G,G10)</f>
        <v>1</v>
      </c>
      <c r="J10" s="59" t="s">
        <v>3523</v>
      </c>
      <c r="K10" s="92"/>
      <c r="L10" s="92"/>
      <c r="M10" s="37" t="str">
        <f t="shared" si="0"/>
        <v>1:1</v>
      </c>
    </row>
    <row r="11" spans="1:13" x14ac:dyDescent="0.25">
      <c r="A11" s="55" t="s">
        <v>5</v>
      </c>
      <c r="B11" s="55" t="s">
        <v>38</v>
      </c>
      <c r="C11" s="55" t="s">
        <v>37</v>
      </c>
      <c r="D11" s="56">
        <f>COUNTIF(B:B,B11)</f>
        <v>1</v>
      </c>
      <c r="E11" s="57" t="s">
        <v>3523</v>
      </c>
      <c r="F11" s="55" t="s">
        <v>5</v>
      </c>
      <c r="G11" s="55" t="s">
        <v>38</v>
      </c>
      <c r="H11" s="55" t="str">
        <f>VLOOKUP(G11,'3. DB25 Alle koder'!B:C,2,FALSE)</f>
        <v>Dyrkning af tropiske og subtropiske frugter</v>
      </c>
      <c r="I11" s="56">
        <f>COUNTIF(G:G,G11)</f>
        <v>1</v>
      </c>
      <c r="J11" s="57" t="s">
        <v>3523</v>
      </c>
      <c r="K11" s="92"/>
      <c r="L11" s="92"/>
      <c r="M11" s="37" t="str">
        <f t="shared" si="0"/>
        <v>1:1</v>
      </c>
    </row>
    <row r="12" spans="1:13" x14ac:dyDescent="0.25">
      <c r="A12" s="55" t="s">
        <v>5</v>
      </c>
      <c r="B12" s="55" t="s">
        <v>41</v>
      </c>
      <c r="C12" s="55" t="s">
        <v>40</v>
      </c>
      <c r="D12" s="56">
        <f>COUNTIF(B:B,B12)</f>
        <v>1</v>
      </c>
      <c r="E12" s="57" t="s">
        <v>3523</v>
      </c>
      <c r="F12" s="55" t="s">
        <v>5</v>
      </c>
      <c r="G12" s="55" t="s">
        <v>41</v>
      </c>
      <c r="H12" s="55" t="str">
        <f>VLOOKUP(G12,'3. DB25 Alle koder'!B:C,2,FALSE)</f>
        <v>Dyrkning af citrusfrugter</v>
      </c>
      <c r="I12" s="56">
        <f>COUNTIF(G:G,G12)</f>
        <v>1</v>
      </c>
      <c r="J12" s="57" t="s">
        <v>3523</v>
      </c>
      <c r="K12" s="92"/>
      <c r="L12" s="92"/>
      <c r="M12" s="37" t="str">
        <f t="shared" si="0"/>
        <v>1:1</v>
      </c>
    </row>
    <row r="13" spans="1:13" x14ac:dyDescent="0.25">
      <c r="A13" s="55" t="s">
        <v>5</v>
      </c>
      <c r="B13" s="55" t="s">
        <v>44</v>
      </c>
      <c r="C13" s="55" t="s">
        <v>43</v>
      </c>
      <c r="D13" s="56">
        <f>COUNTIF(B:B,B13)</f>
        <v>1</v>
      </c>
      <c r="E13" s="57" t="s">
        <v>3523</v>
      </c>
      <c r="F13" s="55" t="s">
        <v>5</v>
      </c>
      <c r="G13" s="55" t="s">
        <v>44</v>
      </c>
      <c r="H13" s="55" t="str">
        <f>VLOOKUP(G13,'3. DB25 Alle koder'!B:C,2,FALSE)</f>
        <v>Dyrkning af kernefrugter og stenfrugter</v>
      </c>
      <c r="I13" s="56">
        <f>COUNTIF(G:G,G13)</f>
        <v>1</v>
      </c>
      <c r="J13" s="57" t="s">
        <v>3523</v>
      </c>
      <c r="K13" s="92"/>
      <c r="L13" s="92"/>
      <c r="M13" s="37" t="str">
        <f t="shared" si="0"/>
        <v>1:1</v>
      </c>
    </row>
    <row r="14" spans="1:13" x14ac:dyDescent="0.25">
      <c r="A14" s="55" t="s">
        <v>5</v>
      </c>
      <c r="B14" s="55" t="s">
        <v>47</v>
      </c>
      <c r="C14" s="55" t="s">
        <v>46</v>
      </c>
      <c r="D14" s="56">
        <f>COUNTIF(B:B,B14)</f>
        <v>1</v>
      </c>
      <c r="E14" s="57" t="s">
        <v>3523</v>
      </c>
      <c r="F14" s="55" t="s">
        <v>5</v>
      </c>
      <c r="G14" s="55" t="s">
        <v>47</v>
      </c>
      <c r="H14" s="55" t="str">
        <f>VLOOKUP(G14,'3. DB25 Alle koder'!B:C,2,FALSE)</f>
        <v>Dyrkning af andre træfrugter, bær og nødder</v>
      </c>
      <c r="I14" s="56">
        <f>COUNTIF(G:G,G14)</f>
        <v>1</v>
      </c>
      <c r="J14" s="57" t="s">
        <v>3523</v>
      </c>
      <c r="K14" s="92"/>
      <c r="L14" s="92"/>
      <c r="M14" s="37" t="str">
        <f t="shared" si="0"/>
        <v>1:1</v>
      </c>
    </row>
    <row r="15" spans="1:13" x14ac:dyDescent="0.25">
      <c r="A15" s="55" t="s">
        <v>5</v>
      </c>
      <c r="B15" s="55" t="s">
        <v>50</v>
      </c>
      <c r="C15" s="55" t="s">
        <v>49</v>
      </c>
      <c r="D15" s="56">
        <f>COUNTIF(B:B,B15)</f>
        <v>1</v>
      </c>
      <c r="E15" s="57" t="s">
        <v>3523</v>
      </c>
      <c r="F15" s="55" t="s">
        <v>5</v>
      </c>
      <c r="G15" s="55" t="s">
        <v>50</v>
      </c>
      <c r="H15" s="55" t="str">
        <f>VLOOKUP(G15,'3. DB25 Alle koder'!B:C,2,FALSE)</f>
        <v>Dyrkning af olieholdige frugter</v>
      </c>
      <c r="I15" s="56">
        <f>COUNTIF(G:G,G15)</f>
        <v>1</v>
      </c>
      <c r="J15" s="57" t="s">
        <v>3523</v>
      </c>
      <c r="K15" s="92"/>
      <c r="L15" s="92"/>
      <c r="M15" s="37" t="str">
        <f t="shared" si="0"/>
        <v>1:1</v>
      </c>
    </row>
    <row r="16" spans="1:13" x14ac:dyDescent="0.25">
      <c r="A16" s="55" t="s">
        <v>5</v>
      </c>
      <c r="B16" s="55" t="s">
        <v>53</v>
      </c>
      <c r="C16" s="55" t="s">
        <v>52</v>
      </c>
      <c r="D16" s="56">
        <f>COUNTIF(B:B,B16)</f>
        <v>1</v>
      </c>
      <c r="E16" s="57" t="s">
        <v>3523</v>
      </c>
      <c r="F16" s="55" t="s">
        <v>5</v>
      </c>
      <c r="G16" s="55" t="s">
        <v>53</v>
      </c>
      <c r="H16" s="55" t="str">
        <f>VLOOKUP(G16,'3. DB25 Alle koder'!B:C,2,FALSE)</f>
        <v>Dyrkning af planter til fremstilling af drikkevarer</v>
      </c>
      <c r="I16" s="56">
        <f>COUNTIF(G:G,G16)</f>
        <v>1</v>
      </c>
      <c r="J16" s="57" t="s">
        <v>3523</v>
      </c>
      <c r="K16" s="92"/>
      <c r="L16" s="92"/>
      <c r="M16" s="37" t="str">
        <f t="shared" si="0"/>
        <v>1:1</v>
      </c>
    </row>
    <row r="17" spans="1:13" ht="75" x14ac:dyDescent="0.25">
      <c r="A17" s="55" t="s">
        <v>5</v>
      </c>
      <c r="B17" s="55" t="s">
        <v>56</v>
      </c>
      <c r="C17" s="55" t="s">
        <v>55</v>
      </c>
      <c r="D17" s="56">
        <f>COUNTIF(B:B,B17)</f>
        <v>2</v>
      </c>
      <c r="E17" s="60" t="s">
        <v>3526</v>
      </c>
      <c r="F17" s="55" t="s">
        <v>5</v>
      </c>
      <c r="G17" s="55" t="s">
        <v>18</v>
      </c>
      <c r="H17" s="55" t="str">
        <f>VLOOKUP(G17,'3. DB25 Alle koder'!B:C,2,FALSE)</f>
        <v>Dyrkning af grøntsager og meloner, rødder og rodknolde</v>
      </c>
      <c r="I17" s="56">
        <f>COUNTIF(G:G,G17)</f>
        <v>3</v>
      </c>
      <c r="J17" s="60" t="s">
        <v>3527</v>
      </c>
      <c r="K17" s="92"/>
      <c r="L17" s="92"/>
      <c r="M17" s="37" t="str">
        <f t="shared" si="0"/>
        <v>2:3</v>
      </c>
    </row>
    <row r="18" spans="1:13" ht="45" x14ac:dyDescent="0.25">
      <c r="A18" s="55" t="s">
        <v>5</v>
      </c>
      <c r="B18" s="55" t="s">
        <v>56</v>
      </c>
      <c r="C18" s="55" t="s">
        <v>55</v>
      </c>
      <c r="D18" s="56">
        <f>COUNTIF(B:B,B18)</f>
        <v>2</v>
      </c>
      <c r="E18" s="61" t="s">
        <v>3523</v>
      </c>
      <c r="F18" s="55" t="s">
        <v>5</v>
      </c>
      <c r="G18" s="55" t="s">
        <v>56</v>
      </c>
      <c r="H18" s="55" t="str">
        <f>VLOOKUP(G18,'3. DB25 Alle koder'!B:C,2,FALSE)</f>
        <v>Dyrkning af krydderiplanter, aromaplanter og lægeplanter</v>
      </c>
      <c r="I18" s="56">
        <f>COUNTIF(G:G,G18)</f>
        <v>1</v>
      </c>
      <c r="J18" s="61" t="s">
        <v>3523</v>
      </c>
      <c r="K18" s="92" t="s">
        <v>3995</v>
      </c>
      <c r="L18" s="92"/>
      <c r="M18" s="37" t="str">
        <f t="shared" si="0"/>
        <v>2:1</v>
      </c>
    </row>
    <row r="19" spans="1:13" x14ac:dyDescent="0.25">
      <c r="A19" s="55" t="s">
        <v>5</v>
      </c>
      <c r="B19" s="55" t="s">
        <v>59</v>
      </c>
      <c r="C19" s="55" t="s">
        <v>58</v>
      </c>
      <c r="D19" s="56">
        <f>COUNTIF(B:B,B19)</f>
        <v>1</v>
      </c>
      <c r="E19" s="60" t="s">
        <v>3523</v>
      </c>
      <c r="F19" s="55" t="s">
        <v>5</v>
      </c>
      <c r="G19" s="55" t="s">
        <v>59</v>
      </c>
      <c r="H19" s="55" t="str">
        <f>VLOOKUP(G19,'3. DB25 Alle koder'!B:C,2,FALSE)</f>
        <v>Dyrkning af andre flerårige afgrøder</v>
      </c>
      <c r="I19" s="56">
        <f>COUNTIF(G:G,G19)</f>
        <v>1</v>
      </c>
      <c r="J19" s="60" t="s">
        <v>3523</v>
      </c>
      <c r="K19" s="92"/>
      <c r="L19" s="92"/>
      <c r="M19" s="37" t="str">
        <f t="shared" si="0"/>
        <v>1:1</v>
      </c>
    </row>
    <row r="20" spans="1:13" x14ac:dyDescent="0.25">
      <c r="A20" s="55" t="s">
        <v>5</v>
      </c>
      <c r="B20" s="55" t="s">
        <v>63</v>
      </c>
      <c r="C20" s="55" t="s">
        <v>61</v>
      </c>
      <c r="D20" s="56">
        <f>COUNTIF(B:B,B20)</f>
        <v>1</v>
      </c>
      <c r="E20" s="57" t="s">
        <v>3523</v>
      </c>
      <c r="F20" s="55" t="s">
        <v>5</v>
      </c>
      <c r="G20" s="55" t="s">
        <v>63</v>
      </c>
      <c r="H20" s="55" t="str">
        <f>VLOOKUP(G20,'3. DB25 Alle koder'!B:C,2,FALSE)</f>
        <v>Planteformering</v>
      </c>
      <c r="I20" s="56">
        <f>COUNTIF(G:G,G20)</f>
        <v>1</v>
      </c>
      <c r="J20" s="57" t="s">
        <v>3523</v>
      </c>
      <c r="K20" s="92"/>
      <c r="L20" s="92"/>
      <c r="M20" s="37" t="str">
        <f t="shared" si="0"/>
        <v>1:1</v>
      </c>
    </row>
    <row r="21" spans="1:13" x14ac:dyDescent="0.25">
      <c r="A21" s="55" t="s">
        <v>5</v>
      </c>
      <c r="B21" s="55" t="s">
        <v>68</v>
      </c>
      <c r="C21" s="55" t="s">
        <v>67</v>
      </c>
      <c r="D21" s="56">
        <f>COUNTIF(B:B,B21)</f>
        <v>1</v>
      </c>
      <c r="E21" s="57" t="s">
        <v>3523</v>
      </c>
      <c r="F21" s="55" t="s">
        <v>5</v>
      </c>
      <c r="G21" s="55" t="s">
        <v>68</v>
      </c>
      <c r="H21" s="55" t="str">
        <f>VLOOKUP(G21,'3. DB25 Alle koder'!B:C,2,FALSE)</f>
        <v>Avl af malkekvæg</v>
      </c>
      <c r="I21" s="56">
        <f>COUNTIF(G:G,G21)</f>
        <v>2</v>
      </c>
      <c r="J21" s="57" t="s">
        <v>3523</v>
      </c>
      <c r="K21" s="92"/>
      <c r="L21" s="92"/>
      <c r="M21" s="37" t="str">
        <f t="shared" si="0"/>
        <v>1:2</v>
      </c>
    </row>
    <row r="22" spans="1:13" ht="45" x14ac:dyDescent="0.25">
      <c r="A22" s="55" t="s">
        <v>5</v>
      </c>
      <c r="B22" s="55" t="s">
        <v>71</v>
      </c>
      <c r="C22" s="55" t="s">
        <v>70</v>
      </c>
      <c r="D22" s="56">
        <f>COUNTIF(B:B,B22)</f>
        <v>2</v>
      </c>
      <c r="E22" s="62" t="s">
        <v>3528</v>
      </c>
      <c r="F22" s="55" t="s">
        <v>5</v>
      </c>
      <c r="G22" s="55" t="s">
        <v>68</v>
      </c>
      <c r="H22" s="55" t="str">
        <f>VLOOKUP(G22,'3. DB25 Alle koder'!B:C,2,FALSE)</f>
        <v>Avl af malkekvæg</v>
      </c>
      <c r="I22" s="56">
        <f>COUNTIF(G:G,G22)</f>
        <v>2</v>
      </c>
      <c r="J22" s="62" t="s">
        <v>3528</v>
      </c>
      <c r="K22" s="92"/>
      <c r="L22" s="92"/>
      <c r="M22" s="37" t="str">
        <f t="shared" si="0"/>
        <v>2:2</v>
      </c>
    </row>
    <row r="23" spans="1:13" ht="120" x14ac:dyDescent="0.25">
      <c r="A23" s="55" t="s">
        <v>5</v>
      </c>
      <c r="B23" s="55" t="s">
        <v>71</v>
      </c>
      <c r="C23" s="55" t="s">
        <v>70</v>
      </c>
      <c r="D23" s="56">
        <f>COUNTIF(B:B,B23)</f>
        <v>2</v>
      </c>
      <c r="E23" s="62" t="s">
        <v>3529</v>
      </c>
      <c r="F23" s="55" t="s">
        <v>5</v>
      </c>
      <c r="G23" s="55" t="s">
        <v>71</v>
      </c>
      <c r="H23" s="55" t="str">
        <f>VLOOKUP(G23,'3. DB25 Alle koder'!B:C,2,FALSE)</f>
        <v>Avl af andet kvæg og bøfler</v>
      </c>
      <c r="I23" s="56">
        <f>COUNTIF(G:G,G23)</f>
        <v>1</v>
      </c>
      <c r="J23" s="62" t="s">
        <v>3529</v>
      </c>
      <c r="K23" s="92"/>
      <c r="L23" s="92"/>
      <c r="M23" s="37" t="str">
        <f t="shared" si="0"/>
        <v>2:1</v>
      </c>
    </row>
    <row r="24" spans="1:13" x14ac:dyDescent="0.25">
      <c r="A24" s="55" t="s">
        <v>5</v>
      </c>
      <c r="B24" s="55" t="s">
        <v>74</v>
      </c>
      <c r="C24" s="55" t="s">
        <v>73</v>
      </c>
      <c r="D24" s="56">
        <f>COUNTIF(B:B,B24)</f>
        <v>1</v>
      </c>
      <c r="E24" s="57" t="s">
        <v>3523</v>
      </c>
      <c r="F24" s="55" t="s">
        <v>5</v>
      </c>
      <c r="G24" s="55" t="s">
        <v>74</v>
      </c>
      <c r="H24" s="55" t="str">
        <f>VLOOKUP(G24,'3. DB25 Alle koder'!B:C,2,FALSE)</f>
        <v>Avl af heste og dyr af hestefamilien</v>
      </c>
      <c r="I24" s="56">
        <f>COUNTIF(G:G,G24)</f>
        <v>1</v>
      </c>
      <c r="J24" s="57" t="s">
        <v>3523</v>
      </c>
      <c r="K24" s="92"/>
      <c r="L24" s="92"/>
      <c r="M24" s="37" t="str">
        <f t="shared" si="0"/>
        <v>1:1</v>
      </c>
    </row>
    <row r="25" spans="1:13" x14ac:dyDescent="0.25">
      <c r="A25" s="55" t="s">
        <v>5</v>
      </c>
      <c r="B25" s="55" t="s">
        <v>77</v>
      </c>
      <c r="C25" s="55" t="s">
        <v>76</v>
      </c>
      <c r="D25" s="56">
        <f>COUNTIF(B:B,B25)</f>
        <v>1</v>
      </c>
      <c r="E25" s="57" t="s">
        <v>3523</v>
      </c>
      <c r="F25" s="55" t="s">
        <v>5</v>
      </c>
      <c r="G25" s="55" t="s">
        <v>77</v>
      </c>
      <c r="H25" s="55" t="str">
        <f>VLOOKUP(G25,'3. DB25 Alle koder'!B:C,2,FALSE)</f>
        <v>Avl af kameler og dyr af kamelfamilien</v>
      </c>
      <c r="I25" s="56">
        <f>COUNTIF(G:G,G25)</f>
        <v>1</v>
      </c>
      <c r="J25" s="57" t="s">
        <v>3523</v>
      </c>
      <c r="K25" s="92"/>
      <c r="L25" s="92"/>
      <c r="M25" s="37" t="str">
        <f t="shared" si="0"/>
        <v>1:1</v>
      </c>
    </row>
    <row r="26" spans="1:13" x14ac:dyDescent="0.25">
      <c r="A26" s="55" t="s">
        <v>5</v>
      </c>
      <c r="B26" s="55" t="s">
        <v>80</v>
      </c>
      <c r="C26" s="55" t="s">
        <v>79</v>
      </c>
      <c r="D26" s="56">
        <f>COUNTIF(B:B,B26)</f>
        <v>1</v>
      </c>
      <c r="E26" s="57" t="s">
        <v>3523</v>
      </c>
      <c r="F26" s="55" t="s">
        <v>5</v>
      </c>
      <c r="G26" s="55" t="s">
        <v>80</v>
      </c>
      <c r="H26" s="55" t="str">
        <f>VLOOKUP(G26,'3. DB25 Alle koder'!B:C,2,FALSE)</f>
        <v>Avl af får og geder</v>
      </c>
      <c r="I26" s="56">
        <f>COUNTIF(G:G,G26)</f>
        <v>1</v>
      </c>
      <c r="J26" s="57" t="s">
        <v>3523</v>
      </c>
      <c r="K26" s="92"/>
      <c r="L26" s="92"/>
      <c r="M26" s="37" t="str">
        <f t="shared" si="0"/>
        <v>1:1</v>
      </c>
    </row>
    <row r="27" spans="1:13" x14ac:dyDescent="0.25">
      <c r="A27" s="55" t="s">
        <v>5</v>
      </c>
      <c r="B27" s="55" t="s">
        <v>83</v>
      </c>
      <c r="C27" s="55" t="s">
        <v>84</v>
      </c>
      <c r="D27" s="56">
        <f>COUNTIF(B:B,B27)</f>
        <v>1</v>
      </c>
      <c r="E27" s="57" t="s">
        <v>3523</v>
      </c>
      <c r="F27" s="55" t="s">
        <v>5</v>
      </c>
      <c r="G27" s="55" t="s">
        <v>83</v>
      </c>
      <c r="H27" s="55" t="str">
        <f>VLOOKUP(G27,'3. DB25 Alle koder'!B:C,2,FALSE)</f>
        <v>Avl af smågrise</v>
      </c>
      <c r="I27" s="56">
        <f>COUNTIF(G:G,G27)</f>
        <v>1</v>
      </c>
      <c r="J27" s="57" t="s">
        <v>3523</v>
      </c>
      <c r="K27" s="92"/>
      <c r="L27" s="92"/>
      <c r="M27" s="37" t="str">
        <f t="shared" si="0"/>
        <v>1:1</v>
      </c>
    </row>
    <row r="28" spans="1:13" x14ac:dyDescent="0.25">
      <c r="A28" s="55" t="s">
        <v>5</v>
      </c>
      <c r="B28" s="55" t="s">
        <v>85</v>
      </c>
      <c r="C28" s="55" t="s">
        <v>86</v>
      </c>
      <c r="D28" s="56">
        <f>COUNTIF(B:B,B28)</f>
        <v>1</v>
      </c>
      <c r="E28" s="57" t="s">
        <v>3523</v>
      </c>
      <c r="F28" s="55" t="s">
        <v>5</v>
      </c>
      <c r="G28" s="55" t="s">
        <v>85</v>
      </c>
      <c r="H28" s="55" t="str">
        <f>VLOOKUP(G28,'3. DB25 Alle koder'!B:C,2,FALSE)</f>
        <v>Produktion af slagtesvin</v>
      </c>
      <c r="I28" s="56">
        <f>COUNTIF(G:G,G28)</f>
        <v>1</v>
      </c>
      <c r="J28" s="57" t="s">
        <v>3523</v>
      </c>
      <c r="K28" s="92"/>
      <c r="L28" s="92"/>
      <c r="M28" s="37" t="str">
        <f t="shared" si="0"/>
        <v>1:1</v>
      </c>
    </row>
    <row r="29" spans="1:13" x14ac:dyDescent="0.25">
      <c r="A29" s="55" t="s">
        <v>5</v>
      </c>
      <c r="B29" s="55" t="s">
        <v>89</v>
      </c>
      <c r="C29" s="55" t="s">
        <v>88</v>
      </c>
      <c r="D29" s="56">
        <f>COUNTIF(B:B,B29)</f>
        <v>1</v>
      </c>
      <c r="E29" s="57" t="s">
        <v>3523</v>
      </c>
      <c r="F29" s="55" t="s">
        <v>5</v>
      </c>
      <c r="G29" s="55" t="s">
        <v>89</v>
      </c>
      <c r="H29" s="55" t="str">
        <f>VLOOKUP(G29,'3. DB25 Alle koder'!B:C,2,FALSE)</f>
        <v>Fjerkræavl</v>
      </c>
      <c r="I29" s="56">
        <f>COUNTIF(G:G,G29)</f>
        <v>3</v>
      </c>
      <c r="J29" s="57" t="s">
        <v>3523</v>
      </c>
      <c r="K29" s="92"/>
      <c r="L29" s="92"/>
      <c r="M29" s="37" t="str">
        <f t="shared" si="0"/>
        <v>1:3</v>
      </c>
    </row>
    <row r="30" spans="1:13" x14ac:dyDescent="0.25">
      <c r="A30" s="55" t="s">
        <v>5</v>
      </c>
      <c r="B30" s="55" t="s">
        <v>3417</v>
      </c>
      <c r="C30" s="55" t="s">
        <v>2536</v>
      </c>
      <c r="D30" s="56">
        <f>COUNTIF(B:B,B30)</f>
        <v>1</v>
      </c>
      <c r="E30" s="57" t="s">
        <v>3523</v>
      </c>
      <c r="F30" s="55" t="s">
        <v>5</v>
      </c>
      <c r="G30" s="55" t="s">
        <v>92</v>
      </c>
      <c r="H30" s="55" t="str">
        <f>VLOOKUP(G30,'3. DB25 Alle koder'!B:C,2,FALSE)</f>
        <v>Avl af andre dyr</v>
      </c>
      <c r="I30" s="56">
        <f>COUNTIF(G:G,G30)</f>
        <v>2</v>
      </c>
      <c r="J30" s="57" t="s">
        <v>3523</v>
      </c>
      <c r="K30" s="92"/>
      <c r="L30" s="92"/>
      <c r="M30" s="37" t="str">
        <f t="shared" si="0"/>
        <v>1:2</v>
      </c>
    </row>
    <row r="31" spans="1:13" ht="75" x14ac:dyDescent="0.25">
      <c r="A31" s="55" t="s">
        <v>5</v>
      </c>
      <c r="B31" s="55" t="s">
        <v>3378</v>
      </c>
      <c r="C31" s="55" t="s">
        <v>2537</v>
      </c>
      <c r="D31" s="56">
        <f>COUNTIF(B:B,B31)</f>
        <v>2</v>
      </c>
      <c r="E31" s="57" t="s">
        <v>3530</v>
      </c>
      <c r="F31" s="55" t="s">
        <v>5</v>
      </c>
      <c r="G31" s="55" t="s">
        <v>89</v>
      </c>
      <c r="H31" s="55" t="str">
        <f>VLOOKUP(G31,'3. DB25 Alle koder'!B:C,2,FALSE)</f>
        <v>Fjerkræavl</v>
      </c>
      <c r="I31" s="56">
        <f>COUNTIF(G:G,G31)</f>
        <v>3</v>
      </c>
      <c r="J31" s="57" t="s">
        <v>3531</v>
      </c>
      <c r="K31" s="92"/>
      <c r="L31" s="92"/>
      <c r="M31" s="37" t="str">
        <f t="shared" si="0"/>
        <v>2:3</v>
      </c>
    </row>
    <row r="32" spans="1:13" x14ac:dyDescent="0.25">
      <c r="A32" s="55" t="s">
        <v>5</v>
      </c>
      <c r="B32" s="55" t="s">
        <v>3378</v>
      </c>
      <c r="C32" s="55" t="s">
        <v>2537</v>
      </c>
      <c r="D32" s="56">
        <f>COUNTIF(B:B,B32)</f>
        <v>2</v>
      </c>
      <c r="E32" s="57" t="s">
        <v>3523</v>
      </c>
      <c r="F32" s="55" t="s">
        <v>5</v>
      </c>
      <c r="G32" s="55" t="s">
        <v>92</v>
      </c>
      <c r="H32" s="55" t="str">
        <f>VLOOKUP(G32,'3. DB25 Alle koder'!B:C,2,FALSE)</f>
        <v>Avl af andre dyr</v>
      </c>
      <c r="I32" s="56">
        <f>COUNTIF(G:G,G32)</f>
        <v>2</v>
      </c>
      <c r="J32" s="57" t="s">
        <v>3523</v>
      </c>
      <c r="K32" s="92"/>
      <c r="L32" s="92"/>
      <c r="M32" s="37" t="str">
        <f t="shared" si="0"/>
        <v>2:2</v>
      </c>
    </row>
    <row r="33" spans="1:13" x14ac:dyDescent="0.25">
      <c r="A33" s="55" t="s">
        <v>5</v>
      </c>
      <c r="B33" s="55" t="s">
        <v>96</v>
      </c>
      <c r="C33" s="55" t="s">
        <v>2538</v>
      </c>
      <c r="D33" s="56">
        <f>COUNTIF(B:B,B33)</f>
        <v>1</v>
      </c>
      <c r="E33" s="57" t="s">
        <v>3523</v>
      </c>
      <c r="F33" s="55" t="s">
        <v>5</v>
      </c>
      <c r="G33" s="55" t="s">
        <v>96</v>
      </c>
      <c r="H33" s="55" t="str">
        <f>VLOOKUP(G33,'3. DB25 Alle koder'!B:C,2,FALSE)</f>
        <v>Blandet landbrugsdrift</v>
      </c>
      <c r="I33" s="56">
        <f>COUNTIF(G:G,G33)</f>
        <v>1</v>
      </c>
      <c r="J33" s="57" t="s">
        <v>3523</v>
      </c>
      <c r="K33" s="92"/>
      <c r="L33" s="92"/>
      <c r="M33" s="37" t="str">
        <f t="shared" si="0"/>
        <v>1:1</v>
      </c>
    </row>
    <row r="34" spans="1:13" x14ac:dyDescent="0.25">
      <c r="A34" s="55" t="s">
        <v>5</v>
      </c>
      <c r="B34" s="55" t="s">
        <v>99</v>
      </c>
      <c r="C34" s="55" t="s">
        <v>2540</v>
      </c>
      <c r="D34" s="56">
        <f>COUNTIF(B:B,B34)</f>
        <v>1</v>
      </c>
      <c r="E34" s="57" t="s">
        <v>3523</v>
      </c>
      <c r="F34" s="55" t="s">
        <v>5</v>
      </c>
      <c r="G34" s="55" t="s">
        <v>99</v>
      </c>
      <c r="H34" s="55" t="str">
        <f>VLOOKUP(G34,'3. DB25 Alle koder'!B:C,2,FALSE)</f>
        <v>Støtteaktiviteter i forbindelse med planteavl</v>
      </c>
      <c r="I34" s="56">
        <f>COUNTIF(G:G,G34)</f>
        <v>1</v>
      </c>
      <c r="J34" s="57" t="s">
        <v>3523</v>
      </c>
      <c r="K34" s="92"/>
      <c r="L34" s="92"/>
      <c r="M34" s="37" t="str">
        <f t="shared" si="0"/>
        <v>1:1</v>
      </c>
    </row>
    <row r="35" spans="1:13" ht="60" x14ac:dyDescent="0.25">
      <c r="A35" s="55" t="s">
        <v>5</v>
      </c>
      <c r="B35" s="55" t="s">
        <v>101</v>
      </c>
      <c r="C35" s="55" t="s">
        <v>2541</v>
      </c>
      <c r="D35" s="56">
        <f>COUNTIF(B:B,B35)</f>
        <v>2</v>
      </c>
      <c r="E35" s="57" t="s">
        <v>3532</v>
      </c>
      <c r="F35" s="55" t="s">
        <v>5</v>
      </c>
      <c r="G35" s="55" t="s">
        <v>89</v>
      </c>
      <c r="H35" s="55" t="str">
        <f>VLOOKUP(G35,'3. DB25 Alle koder'!B:C,2,FALSE)</f>
        <v>Fjerkræavl</v>
      </c>
      <c r="I35" s="56">
        <f>COUNTIF(G:G,G35)</f>
        <v>3</v>
      </c>
      <c r="J35" s="57" t="s">
        <v>3533</v>
      </c>
      <c r="K35" s="92"/>
      <c r="L35" s="92"/>
      <c r="M35" s="37" t="str">
        <f t="shared" si="0"/>
        <v>2:3</v>
      </c>
    </row>
    <row r="36" spans="1:13" x14ac:dyDescent="0.25">
      <c r="A36" s="55" t="s">
        <v>5</v>
      </c>
      <c r="B36" s="55" t="s">
        <v>101</v>
      </c>
      <c r="C36" s="55" t="s">
        <v>2541</v>
      </c>
      <c r="D36" s="56">
        <f>COUNTIF(B:B,B36)</f>
        <v>2</v>
      </c>
      <c r="E36" s="60" t="s">
        <v>3523</v>
      </c>
      <c r="F36" s="55" t="s">
        <v>5</v>
      </c>
      <c r="G36" s="55" t="s">
        <v>101</v>
      </c>
      <c r="H36" s="55" t="str">
        <f>VLOOKUP(G36,'3. DB25 Alle koder'!B:C,2,FALSE)</f>
        <v>Støtteaktiviteter i forbindelse med husdyravl</v>
      </c>
      <c r="I36" s="56">
        <f>COUNTIF(G:G,G36)</f>
        <v>1</v>
      </c>
      <c r="J36" s="60" t="s">
        <v>3523</v>
      </c>
      <c r="K36" s="92"/>
      <c r="L36" s="92"/>
      <c r="M36" s="37" t="str">
        <f t="shared" si="0"/>
        <v>2:1</v>
      </c>
    </row>
    <row r="37" spans="1:13" x14ac:dyDescent="0.25">
      <c r="A37" s="55" t="s">
        <v>5</v>
      </c>
      <c r="B37" s="55" t="s">
        <v>104</v>
      </c>
      <c r="C37" s="55" t="s">
        <v>2542</v>
      </c>
      <c r="D37" s="56">
        <f>COUNTIF(B:B,B37)</f>
        <v>1</v>
      </c>
      <c r="E37" s="57" t="s">
        <v>3523</v>
      </c>
      <c r="F37" s="55" t="s">
        <v>5</v>
      </c>
      <c r="G37" s="55" t="s">
        <v>104</v>
      </c>
      <c r="H37" s="55" t="str">
        <f>VLOOKUP(G37,'3. DB25 Alle koder'!B:C,2,FALSE)</f>
        <v>Forarbejdning af afgrøder efter høst af frø/sædekorn til udsæd</v>
      </c>
      <c r="I37" s="56">
        <f>COUNTIF(G:G,G37)</f>
        <v>2</v>
      </c>
      <c r="J37" s="57" t="s">
        <v>3523</v>
      </c>
      <c r="K37" s="92"/>
      <c r="L37" s="92"/>
      <c r="M37" s="37" t="str">
        <f t="shared" si="0"/>
        <v>1:2</v>
      </c>
    </row>
    <row r="38" spans="1:13" x14ac:dyDescent="0.25">
      <c r="A38" s="55" t="s">
        <v>5</v>
      </c>
      <c r="B38" s="55" t="s">
        <v>3418</v>
      </c>
      <c r="C38" s="55" t="s">
        <v>2544</v>
      </c>
      <c r="D38" s="56">
        <f>COUNTIF(B:B,B38)</f>
        <v>1</v>
      </c>
      <c r="E38" s="57" t="s">
        <v>3523</v>
      </c>
      <c r="F38" s="55" t="s">
        <v>5</v>
      </c>
      <c r="G38" s="55" t="s">
        <v>104</v>
      </c>
      <c r="H38" s="55" t="str">
        <f>VLOOKUP(G38,'3. DB25 Alle koder'!B:C,2,FALSE)</f>
        <v>Forarbejdning af afgrøder efter høst af frø/sædekorn til udsæd</v>
      </c>
      <c r="I38" s="56">
        <f>COUNTIF(G:G,G38)</f>
        <v>2</v>
      </c>
      <c r="J38" s="57" t="s">
        <v>3523</v>
      </c>
      <c r="K38" s="92"/>
      <c r="L38" s="92"/>
      <c r="M38" s="37" t="str">
        <f t="shared" si="0"/>
        <v>1:2</v>
      </c>
    </row>
    <row r="39" spans="1:13" x14ac:dyDescent="0.25">
      <c r="A39" s="55" t="s">
        <v>5</v>
      </c>
      <c r="B39" s="55" t="s">
        <v>108</v>
      </c>
      <c r="C39" s="55" t="s">
        <v>106</v>
      </c>
      <c r="D39" s="56">
        <f>COUNTIF(B:B,B39)</f>
        <v>1</v>
      </c>
      <c r="E39" s="57" t="s">
        <v>3523</v>
      </c>
      <c r="F39" s="55" t="s">
        <v>5</v>
      </c>
      <c r="G39" s="55" t="s">
        <v>108</v>
      </c>
      <c r="H39" s="55" t="str">
        <f>VLOOKUP(G39,'3. DB25 Alle koder'!B:C,2,FALSE)</f>
        <v>Jagt, fældefangst og serviceydelser i forbindelse hermed</v>
      </c>
      <c r="I39" s="56">
        <f>COUNTIF(G:G,G39)</f>
        <v>1</v>
      </c>
      <c r="J39" s="57" t="s">
        <v>3523</v>
      </c>
      <c r="K39" s="92"/>
      <c r="L39" s="92"/>
      <c r="M39" s="37" t="str">
        <f t="shared" si="0"/>
        <v>1:1</v>
      </c>
    </row>
    <row r="40" spans="1:13" x14ac:dyDescent="0.25">
      <c r="A40" s="55" t="s">
        <v>5</v>
      </c>
      <c r="B40" s="55" t="s">
        <v>114</v>
      </c>
      <c r="C40" s="55" t="s">
        <v>112</v>
      </c>
      <c r="D40" s="56">
        <f>COUNTIF(B:B,B40)</f>
        <v>1</v>
      </c>
      <c r="E40" s="57" t="s">
        <v>3523</v>
      </c>
      <c r="F40" s="55" t="s">
        <v>5</v>
      </c>
      <c r="G40" s="55" t="s">
        <v>114</v>
      </c>
      <c r="H40" s="55" t="str">
        <f>VLOOKUP(G40,'3. DB25 Alle koder'!B:C,2,FALSE)</f>
        <v>Dyrkning af træer og andre skovbrugsaktiviteter</v>
      </c>
      <c r="I40" s="56">
        <f>COUNTIF(G:G,G40)</f>
        <v>1</v>
      </c>
      <c r="J40" s="57" t="s">
        <v>3523</v>
      </c>
      <c r="K40" s="92"/>
      <c r="L40" s="92"/>
      <c r="M40" s="37" t="str">
        <f t="shared" si="0"/>
        <v>1:1</v>
      </c>
    </row>
    <row r="41" spans="1:13" x14ac:dyDescent="0.25">
      <c r="A41" s="55" t="s">
        <v>5</v>
      </c>
      <c r="B41" s="55" t="s">
        <v>118</v>
      </c>
      <c r="C41" s="55" t="s">
        <v>116</v>
      </c>
      <c r="D41" s="56">
        <f>COUNTIF(B:B,B41)</f>
        <v>1</v>
      </c>
      <c r="E41" s="60" t="s">
        <v>3523</v>
      </c>
      <c r="F41" s="55" t="s">
        <v>5</v>
      </c>
      <c r="G41" s="55" t="s">
        <v>118</v>
      </c>
      <c r="H41" s="55" t="str">
        <f>VLOOKUP(G41,'3. DB25 Alle koder'!B:C,2,FALSE)</f>
        <v>Skovning</v>
      </c>
      <c r="I41" s="56">
        <f>COUNTIF(G:G,G41)</f>
        <v>1</v>
      </c>
      <c r="J41" s="57" t="s">
        <v>3523</v>
      </c>
      <c r="K41" s="92"/>
      <c r="L41" s="92"/>
      <c r="M41" s="37" t="str">
        <f t="shared" si="0"/>
        <v>1:1</v>
      </c>
    </row>
    <row r="42" spans="1:13" x14ac:dyDescent="0.25">
      <c r="A42" s="55" t="s">
        <v>5</v>
      </c>
      <c r="B42" s="55" t="s">
        <v>122</v>
      </c>
      <c r="C42" s="55" t="s">
        <v>2545</v>
      </c>
      <c r="D42" s="56">
        <f>COUNTIF(B:B,B42)</f>
        <v>1</v>
      </c>
      <c r="E42" s="60" t="s">
        <v>3523</v>
      </c>
      <c r="F42" s="55" t="s">
        <v>5</v>
      </c>
      <c r="G42" s="55" t="s">
        <v>122</v>
      </c>
      <c r="H42" s="55" t="str">
        <f>VLOOKUP(G42,'3. DB25 Alle koder'!B:C,2,FALSE)</f>
        <v>Indsamling af vildtvoksende forstmateriale, undtagen træer</v>
      </c>
      <c r="I42" s="56">
        <f>COUNTIF(G:G,G42)</f>
        <v>1</v>
      </c>
      <c r="J42" s="57" t="s">
        <v>3523</v>
      </c>
      <c r="K42" s="92"/>
      <c r="L42" s="92"/>
      <c r="M42" s="37" t="str">
        <f t="shared" si="0"/>
        <v>1:1</v>
      </c>
    </row>
    <row r="43" spans="1:13" x14ac:dyDescent="0.25">
      <c r="A43" s="55" t="s">
        <v>5</v>
      </c>
      <c r="B43" s="55" t="s">
        <v>125</v>
      </c>
      <c r="C43" s="55" t="s">
        <v>2546</v>
      </c>
      <c r="D43" s="56">
        <f>COUNTIF(B:B,B43)</f>
        <v>1</v>
      </c>
      <c r="E43" s="57" t="s">
        <v>3523</v>
      </c>
      <c r="F43" s="55" t="s">
        <v>5</v>
      </c>
      <c r="G43" s="55" t="s">
        <v>125</v>
      </c>
      <c r="H43" s="55" t="str">
        <f>VLOOKUP(G43,'3. DB25 Alle koder'!B:C,2,FALSE)</f>
        <v>Støtteaktiviteter i forbindelse med skovbrug</v>
      </c>
      <c r="I43" s="56">
        <f>COUNTIF(G:G,G43)</f>
        <v>1</v>
      </c>
      <c r="J43" s="57" t="s">
        <v>3523</v>
      </c>
      <c r="K43" s="92"/>
      <c r="L43" s="92"/>
      <c r="M43" s="37" t="str">
        <f t="shared" si="0"/>
        <v>1:1</v>
      </c>
    </row>
    <row r="44" spans="1:13" x14ac:dyDescent="0.25">
      <c r="A44" s="55" t="s">
        <v>5</v>
      </c>
      <c r="B44" s="55" t="s">
        <v>132</v>
      </c>
      <c r="C44" s="55" t="s">
        <v>131</v>
      </c>
      <c r="D44" s="56">
        <f>COUNTIF(B:B,B44)</f>
        <v>2</v>
      </c>
      <c r="E44" s="57" t="s">
        <v>3523</v>
      </c>
      <c r="F44" s="55" t="s">
        <v>5</v>
      </c>
      <c r="G44" s="55" t="s">
        <v>132</v>
      </c>
      <c r="H44" s="55" t="str">
        <f>VLOOKUP(G44,'3. DB25 Alle koder'!B:C,2,FALSE)</f>
        <v>Havfiskeri</v>
      </c>
      <c r="I44" s="56">
        <f>COUNTIF(G:G,G44)</f>
        <v>1</v>
      </c>
      <c r="J44" s="57" t="s">
        <v>3523</v>
      </c>
      <c r="K44" s="92"/>
      <c r="L44" s="92"/>
      <c r="M44" s="37" t="str">
        <f t="shared" si="0"/>
        <v>2:1</v>
      </c>
    </row>
    <row r="45" spans="1:13" x14ac:dyDescent="0.25">
      <c r="A45" s="55" t="s">
        <v>5</v>
      </c>
      <c r="B45" s="55" t="s">
        <v>132</v>
      </c>
      <c r="C45" s="55" t="s">
        <v>131</v>
      </c>
      <c r="D45" s="56">
        <f>COUNTIF(B:B,B45)</f>
        <v>2</v>
      </c>
      <c r="E45" s="60"/>
      <c r="F45" s="55" t="s">
        <v>5</v>
      </c>
      <c r="G45" s="55" t="s">
        <v>146</v>
      </c>
      <c r="H45" s="55" t="str">
        <f>VLOOKUP(G45,'3. DB25 Alle koder'!B:C,2,FALSE)</f>
        <v>Støtteaktiviteter i forbindelse med fiskeri og akvakultur</v>
      </c>
      <c r="I45" s="56">
        <f>COUNTIF(G:G,G45)</f>
        <v>5</v>
      </c>
      <c r="J45" s="60"/>
      <c r="K45" s="92"/>
      <c r="L45" s="92"/>
      <c r="M45" s="37" t="str">
        <f t="shared" si="0"/>
        <v>2:5</v>
      </c>
    </row>
    <row r="46" spans="1:13" x14ac:dyDescent="0.25">
      <c r="A46" s="55" t="s">
        <v>5</v>
      </c>
      <c r="B46" s="55" t="s">
        <v>135</v>
      </c>
      <c r="C46" s="55" t="s">
        <v>134</v>
      </c>
      <c r="D46" s="56">
        <f>COUNTIF(B:B,B46)</f>
        <v>2</v>
      </c>
      <c r="E46" s="60" t="s">
        <v>3523</v>
      </c>
      <c r="F46" s="55" t="s">
        <v>5</v>
      </c>
      <c r="G46" s="55" t="s">
        <v>135</v>
      </c>
      <c r="H46" s="55" t="str">
        <f>VLOOKUP(G46,'3. DB25 Alle koder'!B:C,2,FALSE)</f>
        <v>Ferskvandsfiskeri</v>
      </c>
      <c r="I46" s="56">
        <f>COUNTIF(G:G,G46)</f>
        <v>1</v>
      </c>
      <c r="J46" s="60" t="s">
        <v>3523</v>
      </c>
      <c r="K46" s="92"/>
      <c r="L46" s="92"/>
      <c r="M46" s="37" t="str">
        <f t="shared" si="0"/>
        <v>2:1</v>
      </c>
    </row>
    <row r="47" spans="1:13" x14ac:dyDescent="0.25">
      <c r="A47" s="55" t="s">
        <v>5</v>
      </c>
      <c r="B47" s="55" t="s">
        <v>135</v>
      </c>
      <c r="C47" s="55" t="s">
        <v>134</v>
      </c>
      <c r="D47" s="56">
        <f>COUNTIF(B:B,B47)</f>
        <v>2</v>
      </c>
      <c r="E47" s="57"/>
      <c r="F47" s="55" t="s">
        <v>5</v>
      </c>
      <c r="G47" s="55" t="s">
        <v>146</v>
      </c>
      <c r="H47" s="55" t="str">
        <f>VLOOKUP(G47,'3. DB25 Alle koder'!B:C,2,FALSE)</f>
        <v>Støtteaktiviteter i forbindelse med fiskeri og akvakultur</v>
      </c>
      <c r="I47" s="56">
        <f>COUNTIF(G:G,G47)</f>
        <v>5</v>
      </c>
      <c r="J47" s="57"/>
      <c r="K47" s="92"/>
      <c r="L47" s="92"/>
      <c r="M47" s="37" t="str">
        <f t="shared" si="0"/>
        <v>2:5</v>
      </c>
    </row>
    <row r="48" spans="1:13" x14ac:dyDescent="0.25">
      <c r="A48" s="55" t="s">
        <v>5</v>
      </c>
      <c r="B48" s="55" t="s">
        <v>140</v>
      </c>
      <c r="C48" s="55" t="s">
        <v>139</v>
      </c>
      <c r="D48" s="56">
        <f>COUNTIF(B:B,B48)</f>
        <v>2</v>
      </c>
      <c r="E48" s="57" t="s">
        <v>3523</v>
      </c>
      <c r="F48" s="55" t="s">
        <v>5</v>
      </c>
      <c r="G48" s="55" t="s">
        <v>140</v>
      </c>
      <c r="H48" s="55" t="str">
        <f>VLOOKUP(G48,'3. DB25 Alle koder'!B:C,2,FALSE)</f>
        <v>Havbrug</v>
      </c>
      <c r="I48" s="56">
        <f>COUNTIF(G:G,G48)</f>
        <v>1</v>
      </c>
      <c r="J48" s="57" t="s">
        <v>3523</v>
      </c>
      <c r="K48" s="92"/>
      <c r="L48" s="92"/>
      <c r="M48" s="37" t="str">
        <f t="shared" si="0"/>
        <v>2:1</v>
      </c>
    </row>
    <row r="49" spans="1:13" x14ac:dyDescent="0.25">
      <c r="A49" s="55" t="s">
        <v>5</v>
      </c>
      <c r="B49" s="55" t="s">
        <v>140</v>
      </c>
      <c r="C49" s="55" t="s">
        <v>139</v>
      </c>
      <c r="D49" s="56">
        <f>COUNTIF(B:B,B49)</f>
        <v>2</v>
      </c>
      <c r="E49" s="57"/>
      <c r="F49" s="55" t="s">
        <v>5</v>
      </c>
      <c r="G49" s="55" t="s">
        <v>146</v>
      </c>
      <c r="H49" s="55" t="str">
        <f>VLOOKUP(G49,'3. DB25 Alle koder'!B:C,2,FALSE)</f>
        <v>Støtteaktiviteter i forbindelse med fiskeri og akvakultur</v>
      </c>
      <c r="I49" s="56">
        <f>COUNTIF(G:G,G49)</f>
        <v>5</v>
      </c>
      <c r="J49" s="57"/>
      <c r="K49" s="92"/>
      <c r="L49" s="92"/>
      <c r="M49" s="37" t="str">
        <f t="shared" si="0"/>
        <v>2:5</v>
      </c>
    </row>
    <row r="50" spans="1:13" x14ac:dyDescent="0.25">
      <c r="A50" s="55" t="s">
        <v>5</v>
      </c>
      <c r="B50" s="55" t="s">
        <v>143</v>
      </c>
      <c r="C50" s="55" t="s">
        <v>142</v>
      </c>
      <c r="D50" s="56">
        <f>COUNTIF(B:B,B50)</f>
        <v>2</v>
      </c>
      <c r="E50" s="57" t="s">
        <v>3523</v>
      </c>
      <c r="F50" s="55" t="s">
        <v>5</v>
      </c>
      <c r="G50" s="55" t="s">
        <v>143</v>
      </c>
      <c r="H50" s="55" t="str">
        <f>VLOOKUP(G50,'3. DB25 Alle koder'!B:C,2,FALSE)</f>
        <v>Ferskvandsbrug</v>
      </c>
      <c r="I50" s="56">
        <f>COUNTIF(G:G,G50)</f>
        <v>1</v>
      </c>
      <c r="J50" s="57" t="s">
        <v>3523</v>
      </c>
      <c r="K50" s="92"/>
      <c r="L50" s="92"/>
      <c r="M50" s="37" t="str">
        <f t="shared" si="0"/>
        <v>2:1</v>
      </c>
    </row>
    <row r="51" spans="1:13" x14ac:dyDescent="0.25">
      <c r="A51" s="55" t="s">
        <v>5</v>
      </c>
      <c r="B51" s="55" t="s">
        <v>143</v>
      </c>
      <c r="C51" s="55" t="s">
        <v>142</v>
      </c>
      <c r="D51" s="56">
        <f>COUNTIF(B:B,B51)</f>
        <v>2</v>
      </c>
      <c r="E51" s="57"/>
      <c r="F51" s="55" t="s">
        <v>5</v>
      </c>
      <c r="G51" s="55" t="s">
        <v>146</v>
      </c>
      <c r="H51" s="55" t="str">
        <f>VLOOKUP(G51,'3. DB25 Alle koder'!B:C,2,FALSE)</f>
        <v>Støtteaktiviteter i forbindelse med fiskeri og akvakultur</v>
      </c>
      <c r="I51" s="56">
        <f>COUNTIF(G:G,G51)</f>
        <v>5</v>
      </c>
      <c r="J51" s="57"/>
      <c r="K51" s="92"/>
      <c r="L51" s="92"/>
      <c r="M51" s="37" t="str">
        <f t="shared" si="0"/>
        <v>2:5</v>
      </c>
    </row>
    <row r="52" spans="1:13" x14ac:dyDescent="0.25">
      <c r="A52" s="55" t="s">
        <v>147</v>
      </c>
      <c r="B52" s="55" t="s">
        <v>153</v>
      </c>
      <c r="C52" s="55" t="s">
        <v>151</v>
      </c>
      <c r="D52" s="56">
        <f>COUNTIF(B:B,B52)</f>
        <v>1</v>
      </c>
      <c r="E52" s="57" t="s">
        <v>3523</v>
      </c>
      <c r="F52" s="55" t="s">
        <v>147</v>
      </c>
      <c r="G52" s="55" t="s">
        <v>153</v>
      </c>
      <c r="H52" s="55" t="str">
        <f>VLOOKUP(G52,'3. DB25 Alle koder'!B:C,2,FALSE)</f>
        <v>Indvinding af stenkul</v>
      </c>
      <c r="I52" s="56">
        <f>COUNTIF(G:G,G52)</f>
        <v>1</v>
      </c>
      <c r="J52" s="57" t="s">
        <v>3523</v>
      </c>
      <c r="K52" s="92"/>
      <c r="L52" s="92"/>
      <c r="M52" s="37" t="str">
        <f t="shared" si="0"/>
        <v>1:1</v>
      </c>
    </row>
    <row r="53" spans="1:13" x14ac:dyDescent="0.25">
      <c r="A53" s="55" t="s">
        <v>147</v>
      </c>
      <c r="B53" s="55" t="s">
        <v>157</v>
      </c>
      <c r="C53" s="55" t="s">
        <v>155</v>
      </c>
      <c r="D53" s="56">
        <f>COUNTIF(B:B,B53)</f>
        <v>1</v>
      </c>
      <c r="E53" s="60" t="s">
        <v>3523</v>
      </c>
      <c r="F53" s="55" t="s">
        <v>147</v>
      </c>
      <c r="G53" s="55" t="s">
        <v>157</v>
      </c>
      <c r="H53" s="55" t="str">
        <f>VLOOKUP(G53,'3. DB25 Alle koder'!B:C,2,FALSE)</f>
        <v>Indvinding af brunkul</v>
      </c>
      <c r="I53" s="56">
        <f>COUNTIF(G:G,G53)</f>
        <v>1</v>
      </c>
      <c r="J53" s="60" t="s">
        <v>3523</v>
      </c>
      <c r="K53" s="92"/>
      <c r="L53" s="92"/>
      <c r="M53" s="37" t="str">
        <f t="shared" si="0"/>
        <v>1:1</v>
      </c>
    </row>
    <row r="54" spans="1:13" x14ac:dyDescent="0.25">
      <c r="A54" s="55" t="s">
        <v>147</v>
      </c>
      <c r="B54" s="55" t="s">
        <v>163</v>
      </c>
      <c r="C54" s="55" t="s">
        <v>161</v>
      </c>
      <c r="D54" s="56">
        <f>COUNTIF(B:B,B54)</f>
        <v>1</v>
      </c>
      <c r="E54" s="60" t="s">
        <v>3523</v>
      </c>
      <c r="F54" s="55" t="s">
        <v>147</v>
      </c>
      <c r="G54" s="55" t="s">
        <v>163</v>
      </c>
      <c r="H54" s="55" t="str">
        <f>VLOOKUP(G54,'3. DB25 Alle koder'!B:C,2,FALSE)</f>
        <v>Indvinding af råolie</v>
      </c>
      <c r="I54" s="56">
        <f>COUNTIF(G:G,G54)</f>
        <v>1</v>
      </c>
      <c r="J54" s="57" t="s">
        <v>3523</v>
      </c>
      <c r="K54" s="92"/>
      <c r="L54" s="92"/>
      <c r="M54" s="37" t="str">
        <f t="shared" si="0"/>
        <v>1:1</v>
      </c>
    </row>
    <row r="55" spans="1:13" x14ac:dyDescent="0.25">
      <c r="A55" s="55" t="s">
        <v>147</v>
      </c>
      <c r="B55" s="55" t="s">
        <v>167</v>
      </c>
      <c r="C55" s="55" t="s">
        <v>165</v>
      </c>
      <c r="D55" s="56">
        <f>COUNTIF(B:B,B55)</f>
        <v>1</v>
      </c>
      <c r="E55" s="60" t="s">
        <v>3523</v>
      </c>
      <c r="F55" s="55" t="s">
        <v>147</v>
      </c>
      <c r="G55" s="55" t="s">
        <v>167</v>
      </c>
      <c r="H55" s="55" t="str">
        <f>VLOOKUP(G55,'3. DB25 Alle koder'!B:C,2,FALSE)</f>
        <v>Indvinding af naturgas</v>
      </c>
      <c r="I55" s="56">
        <f>COUNTIF(G:G,G55)</f>
        <v>1</v>
      </c>
      <c r="J55" s="60" t="s">
        <v>3523</v>
      </c>
      <c r="K55" s="92"/>
      <c r="L55" s="92"/>
      <c r="M55" s="37" t="str">
        <f t="shared" si="0"/>
        <v>1:1</v>
      </c>
    </row>
    <row r="56" spans="1:13" x14ac:dyDescent="0.25">
      <c r="A56" s="55" t="s">
        <v>147</v>
      </c>
      <c r="B56" s="55" t="s">
        <v>173</v>
      </c>
      <c r="C56" s="55" t="s">
        <v>171</v>
      </c>
      <c r="D56" s="56">
        <f>COUNTIF(B:B,B56)</f>
        <v>1</v>
      </c>
      <c r="E56" s="60" t="s">
        <v>3523</v>
      </c>
      <c r="F56" s="55" t="s">
        <v>147</v>
      </c>
      <c r="G56" s="55" t="s">
        <v>173</v>
      </c>
      <c r="H56" s="55" t="str">
        <f>VLOOKUP(G56,'3. DB25 Alle koder'!B:C,2,FALSE)</f>
        <v>Brydning af jernmalm</v>
      </c>
      <c r="I56" s="56">
        <f>COUNTIF(G:G,G56)</f>
        <v>1</v>
      </c>
      <c r="J56" s="57" t="s">
        <v>3523</v>
      </c>
      <c r="K56" s="92"/>
      <c r="L56" s="92"/>
      <c r="M56" s="37" t="str">
        <f t="shared" si="0"/>
        <v>1:1</v>
      </c>
    </row>
    <row r="57" spans="1:13" x14ac:dyDescent="0.25">
      <c r="A57" s="55" t="s">
        <v>147</v>
      </c>
      <c r="B57" s="55" t="s">
        <v>178</v>
      </c>
      <c r="C57" s="55" t="s">
        <v>177</v>
      </c>
      <c r="D57" s="56">
        <f>COUNTIF(B:B,B57)</f>
        <v>1</v>
      </c>
      <c r="E57" s="60" t="s">
        <v>3523</v>
      </c>
      <c r="F57" s="55" t="s">
        <v>147</v>
      </c>
      <c r="G57" s="55" t="s">
        <v>178</v>
      </c>
      <c r="H57" s="55" t="str">
        <f>VLOOKUP(G57,'3. DB25 Alle koder'!B:C,2,FALSE)</f>
        <v>Brydning af uran- og thoriummalme</v>
      </c>
      <c r="I57" s="56">
        <f>COUNTIF(G:G,G57)</f>
        <v>1</v>
      </c>
      <c r="J57" s="60" t="s">
        <v>3523</v>
      </c>
      <c r="K57" s="92"/>
      <c r="L57" s="92"/>
      <c r="M57" s="37" t="str">
        <f t="shared" si="0"/>
        <v>1:1</v>
      </c>
    </row>
    <row r="58" spans="1:13" x14ac:dyDescent="0.25">
      <c r="A58" s="55" t="s">
        <v>147</v>
      </c>
      <c r="B58" s="55" t="s">
        <v>181</v>
      </c>
      <c r="C58" s="55" t="s">
        <v>180</v>
      </c>
      <c r="D58" s="56">
        <f>COUNTIF(B:B,B58)</f>
        <v>1</v>
      </c>
      <c r="E58" s="60" t="s">
        <v>3523</v>
      </c>
      <c r="F58" s="55" t="s">
        <v>147</v>
      </c>
      <c r="G58" s="55" t="s">
        <v>181</v>
      </c>
      <c r="H58" s="55" t="str">
        <f>VLOOKUP(G58,'3. DB25 Alle koder'!B:C,2,FALSE)</f>
        <v>Brydning af andre ikke-jernholdige metalmalme</v>
      </c>
      <c r="I58" s="56">
        <f>COUNTIF(G:G,G58)</f>
        <v>1</v>
      </c>
      <c r="J58" s="57" t="s">
        <v>3523</v>
      </c>
      <c r="K58" s="92"/>
      <c r="L58" s="92"/>
      <c r="M58" s="37" t="str">
        <f t="shared" si="0"/>
        <v>1:1</v>
      </c>
    </row>
    <row r="59" spans="1:13" x14ac:dyDescent="0.25">
      <c r="A59" s="55" t="s">
        <v>147</v>
      </c>
      <c r="B59" s="55" t="s">
        <v>188</v>
      </c>
      <c r="C59" s="55" t="s">
        <v>2547</v>
      </c>
      <c r="D59" s="56">
        <f>COUNTIF(B:B,B59)</f>
        <v>1</v>
      </c>
      <c r="E59" s="60" t="s">
        <v>3523</v>
      </c>
      <c r="F59" s="55" t="s">
        <v>147</v>
      </c>
      <c r="G59" s="55" t="s">
        <v>188</v>
      </c>
      <c r="H59" s="55" t="str">
        <f>VLOOKUP(G59,'3. DB25 Alle koder'!B:C,2,FALSE)</f>
        <v>Brydning af pyntesten, kalksten, gips, skifer mv.</v>
      </c>
      <c r="I59" s="56">
        <f>COUNTIF(G:G,G59)</f>
        <v>1</v>
      </c>
      <c r="J59" s="57" t="s">
        <v>3523</v>
      </c>
      <c r="K59" s="92"/>
      <c r="L59" s="92"/>
      <c r="M59" s="37" t="str">
        <f t="shared" si="0"/>
        <v>1:1</v>
      </c>
    </row>
    <row r="60" spans="1:13" x14ac:dyDescent="0.25">
      <c r="A60" s="55" t="s">
        <v>147</v>
      </c>
      <c r="B60" s="55" t="s">
        <v>191</v>
      </c>
      <c r="C60" s="55" t="s">
        <v>2548</v>
      </c>
      <c r="D60" s="56">
        <f>COUNTIF(B:B,B60)</f>
        <v>1</v>
      </c>
      <c r="E60" s="57" t="s">
        <v>3523</v>
      </c>
      <c r="F60" s="55" t="s">
        <v>147</v>
      </c>
      <c r="G60" s="55" t="s">
        <v>191</v>
      </c>
      <c r="H60" s="55" t="str">
        <f>VLOOKUP(G60,'3. DB25 Alle koder'!B:C,2,FALSE)</f>
        <v>Grus- og sandgravning og indvinding af ler og kaolin</v>
      </c>
      <c r="I60" s="56">
        <f>COUNTIF(G:G,G60)</f>
        <v>1</v>
      </c>
      <c r="J60" s="57" t="s">
        <v>3523</v>
      </c>
      <c r="K60" s="92"/>
      <c r="L60" s="92"/>
      <c r="M60" s="37" t="str">
        <f t="shared" si="0"/>
        <v>1:1</v>
      </c>
    </row>
    <row r="61" spans="1:13" ht="30" x14ac:dyDescent="0.25">
      <c r="A61" s="55" t="s">
        <v>147</v>
      </c>
      <c r="B61" s="55" t="s">
        <v>195</v>
      </c>
      <c r="C61" s="55" t="s">
        <v>194</v>
      </c>
      <c r="D61" s="56">
        <f>COUNTIF(B:B,B61)</f>
        <v>1</v>
      </c>
      <c r="E61" s="57" t="s">
        <v>3523</v>
      </c>
      <c r="F61" s="55" t="s">
        <v>147</v>
      </c>
      <c r="G61" s="55" t="s">
        <v>195</v>
      </c>
      <c r="H61" s="55" t="str">
        <f>VLOOKUP(G61,'3. DB25 Alle koder'!B:C,2,FALSE)</f>
        <v>Indvinding af mineraler til fremstilling af kemiske produkter og gødningsstoffer</v>
      </c>
      <c r="I61" s="56">
        <f>COUNTIF(G:G,G61)</f>
        <v>1</v>
      </c>
      <c r="J61" s="57" t="s">
        <v>3523</v>
      </c>
      <c r="K61" s="92"/>
      <c r="L61" s="92"/>
      <c r="M61" s="37" t="str">
        <f t="shared" si="0"/>
        <v>1:1</v>
      </c>
    </row>
    <row r="62" spans="1:13" x14ac:dyDescent="0.25">
      <c r="A62" s="55" t="s">
        <v>147</v>
      </c>
      <c r="B62" s="55" t="s">
        <v>198</v>
      </c>
      <c r="C62" s="55" t="s">
        <v>2550</v>
      </c>
      <c r="D62" s="56">
        <f>COUNTIF(B:B,B62)</f>
        <v>1</v>
      </c>
      <c r="E62" s="57" t="s">
        <v>3523</v>
      </c>
      <c r="F62" s="55" t="s">
        <v>147</v>
      </c>
      <c r="G62" s="55" t="s">
        <v>198</v>
      </c>
      <c r="H62" s="55" t="str">
        <f>VLOOKUP(G62,'3. DB25 Alle koder'!B:C,2,FALSE)</f>
        <v>Indvinding af tørv</v>
      </c>
      <c r="I62" s="56">
        <f>COUNTIF(G:G,G62)</f>
        <v>1</v>
      </c>
      <c r="J62" s="57" t="s">
        <v>3523</v>
      </c>
      <c r="K62" s="92"/>
      <c r="L62" s="92"/>
      <c r="M62" s="37" t="str">
        <f t="shared" si="0"/>
        <v>1:1</v>
      </c>
    </row>
    <row r="63" spans="1:13" x14ac:dyDescent="0.25">
      <c r="A63" s="55" t="s">
        <v>147</v>
      </c>
      <c r="B63" s="55" t="s">
        <v>201</v>
      </c>
      <c r="C63" s="55" t="s">
        <v>200</v>
      </c>
      <c r="D63" s="56">
        <f>COUNTIF(B:B,B63)</f>
        <v>1</v>
      </c>
      <c r="E63" s="60" t="s">
        <v>3523</v>
      </c>
      <c r="F63" s="55" t="s">
        <v>147</v>
      </c>
      <c r="G63" s="55" t="s">
        <v>201</v>
      </c>
      <c r="H63" s="55" t="str">
        <f>VLOOKUP(G63,'3. DB25 Alle koder'!B:C,2,FALSE)</f>
        <v>Saltindvinding</v>
      </c>
      <c r="I63" s="56">
        <f>COUNTIF(G:G,G63)</f>
        <v>1</v>
      </c>
      <c r="J63" s="60" t="s">
        <v>3523</v>
      </c>
      <c r="K63" s="92"/>
      <c r="L63" s="92"/>
      <c r="M63" s="37" t="str">
        <f t="shared" si="0"/>
        <v>1:1</v>
      </c>
    </row>
    <row r="64" spans="1:13" x14ac:dyDescent="0.25">
      <c r="A64" s="55" t="s">
        <v>147</v>
      </c>
      <c r="B64" s="55" t="s">
        <v>203</v>
      </c>
      <c r="C64" s="55" t="s">
        <v>2551</v>
      </c>
      <c r="D64" s="56">
        <f>COUNTIF(B:B,B64)</f>
        <v>1</v>
      </c>
      <c r="E64" s="60" t="s">
        <v>3523</v>
      </c>
      <c r="F64" s="55" t="s">
        <v>147</v>
      </c>
      <c r="G64" s="55" t="s">
        <v>203</v>
      </c>
      <c r="H64" s="55" t="str">
        <f>VLOOKUP(G64,'3. DB25 Alle koder'!B:C,2,FALSE)</f>
        <v>Anden råstofindvinding i.a.n.</v>
      </c>
      <c r="I64" s="56">
        <f>COUNTIF(G:G,G64)</f>
        <v>1</v>
      </c>
      <c r="J64" s="57" t="s">
        <v>3523</v>
      </c>
      <c r="K64" s="92"/>
      <c r="L64" s="92"/>
      <c r="M64" s="37" t="str">
        <f t="shared" si="0"/>
        <v>1:1</v>
      </c>
    </row>
    <row r="65" spans="1:13" x14ac:dyDescent="0.25">
      <c r="A65" s="55" t="s">
        <v>147</v>
      </c>
      <c r="B65" s="55" t="s">
        <v>207</v>
      </c>
      <c r="C65" s="55" t="s">
        <v>2553</v>
      </c>
      <c r="D65" s="56">
        <f>COUNTIF(B:B,B65)</f>
        <v>1</v>
      </c>
      <c r="E65" s="60" t="s">
        <v>3523</v>
      </c>
      <c r="F65" s="55" t="s">
        <v>147</v>
      </c>
      <c r="G65" s="55" t="s">
        <v>207</v>
      </c>
      <c r="H65" s="55" t="str">
        <f>VLOOKUP(G65,'3. DB25 Alle koder'!B:C,2,FALSE)</f>
        <v>Støtteaktiviteter i forbindelse med indvinding af råolie og naturgas</v>
      </c>
      <c r="I65" s="56">
        <f>COUNTIF(G:G,G65)</f>
        <v>1</v>
      </c>
      <c r="J65" s="60" t="s">
        <v>3523</v>
      </c>
      <c r="K65" s="92"/>
      <c r="L65" s="92"/>
      <c r="M65" s="37" t="str">
        <f t="shared" si="0"/>
        <v>1:1</v>
      </c>
    </row>
    <row r="66" spans="1:13" x14ac:dyDescent="0.25">
      <c r="A66" s="55" t="s">
        <v>147</v>
      </c>
      <c r="B66" s="55" t="s">
        <v>210</v>
      </c>
      <c r="C66" s="55" t="s">
        <v>2554</v>
      </c>
      <c r="D66" s="56">
        <f>COUNTIF(B:B,B66)</f>
        <v>1</v>
      </c>
      <c r="E66" s="60" t="s">
        <v>3523</v>
      </c>
      <c r="F66" s="55" t="s">
        <v>147</v>
      </c>
      <c r="G66" s="55" t="s">
        <v>210</v>
      </c>
      <c r="H66" s="55" t="str">
        <f>VLOOKUP(G66,'3. DB25 Alle koder'!B:C,2,FALSE)</f>
        <v>Støtteaktiviteter i forbindelse med anden råstofindvinding</v>
      </c>
      <c r="I66" s="56">
        <f>COUNTIF(G:G,G66)</f>
        <v>1</v>
      </c>
      <c r="J66" s="57" t="s">
        <v>3523</v>
      </c>
      <c r="K66" s="92"/>
      <c r="L66" s="92"/>
      <c r="M66" s="37" t="str">
        <f t="shared" ref="M66:M129" si="1">CONCATENATE(D66,":",I66)</f>
        <v>1:1</v>
      </c>
    </row>
    <row r="67" spans="1:13" x14ac:dyDescent="0.25">
      <c r="A67" s="55" t="s">
        <v>211</v>
      </c>
      <c r="B67" s="55" t="s">
        <v>217</v>
      </c>
      <c r="C67" s="55" t="s">
        <v>218</v>
      </c>
      <c r="D67" s="56">
        <f>COUNTIF(B:B,B67)</f>
        <v>1</v>
      </c>
      <c r="E67" s="60" t="s">
        <v>3523</v>
      </c>
      <c r="F67" s="55" t="s">
        <v>211</v>
      </c>
      <c r="G67" s="55" t="s">
        <v>217</v>
      </c>
      <c r="H67" s="55" t="str">
        <f>VLOOKUP(G67,'3. DB25 Alle koder'!B:C,2,FALSE)</f>
        <v>Forarbejdning af svinekød</v>
      </c>
      <c r="I67" s="56">
        <f>COUNTIF(G:G,G67)</f>
        <v>1</v>
      </c>
      <c r="J67" s="57" t="s">
        <v>3523</v>
      </c>
      <c r="K67" s="92"/>
      <c r="L67" s="92"/>
      <c r="M67" s="37" t="str">
        <f t="shared" si="1"/>
        <v>1:1</v>
      </c>
    </row>
    <row r="68" spans="1:13" x14ac:dyDescent="0.25">
      <c r="A68" s="55" t="s">
        <v>211</v>
      </c>
      <c r="B68" s="55" t="s">
        <v>219</v>
      </c>
      <c r="C68" s="55" t="s">
        <v>220</v>
      </c>
      <c r="D68" s="56">
        <f>COUNTIF(B:B,B68)</f>
        <v>1</v>
      </c>
      <c r="E68" s="60" t="s">
        <v>3523</v>
      </c>
      <c r="F68" s="55" t="s">
        <v>211</v>
      </c>
      <c r="G68" s="55" t="s">
        <v>219</v>
      </c>
      <c r="H68" s="55" t="str">
        <f>VLOOKUP(G68,'3. DB25 Alle koder'!B:C,2,FALSE)</f>
        <v>Forarbejdning af andet kød</v>
      </c>
      <c r="I68" s="56">
        <f>COUNTIF(G:G,G68)</f>
        <v>1</v>
      </c>
      <c r="J68" s="57" t="s">
        <v>3523</v>
      </c>
      <c r="K68" s="92"/>
      <c r="L68" s="92"/>
      <c r="M68" s="37" t="str">
        <f t="shared" si="1"/>
        <v>1:1</v>
      </c>
    </row>
    <row r="69" spans="1:13" x14ac:dyDescent="0.25">
      <c r="A69" s="55" t="s">
        <v>211</v>
      </c>
      <c r="B69" s="55" t="s">
        <v>222</v>
      </c>
      <c r="C69" s="55" t="s">
        <v>2557</v>
      </c>
      <c r="D69" s="56">
        <f>COUNTIF(B:B,B69)</f>
        <v>1</v>
      </c>
      <c r="E69" s="60" t="s">
        <v>3523</v>
      </c>
      <c r="F69" s="55" t="s">
        <v>211</v>
      </c>
      <c r="G69" s="55" t="s">
        <v>222</v>
      </c>
      <c r="H69" s="55" t="str">
        <f>VLOOKUP(G69,'3. DB25 Alle koder'!B:C,2,FALSE)</f>
        <v>Forarbejdning og konservering af fjerkrækød</v>
      </c>
      <c r="I69" s="56">
        <f>COUNTIF(G:G,G69)</f>
        <v>1</v>
      </c>
      <c r="J69" s="57" t="s">
        <v>3523</v>
      </c>
      <c r="K69" s="92"/>
      <c r="L69" s="92"/>
      <c r="M69" s="37" t="str">
        <f t="shared" si="1"/>
        <v>1:1</v>
      </c>
    </row>
    <row r="70" spans="1:13" x14ac:dyDescent="0.25">
      <c r="A70" s="55" t="s">
        <v>211</v>
      </c>
      <c r="B70" s="55" t="s">
        <v>224</v>
      </c>
      <c r="C70" s="55" t="s">
        <v>2558</v>
      </c>
      <c r="D70" s="56">
        <f>COUNTIF(B:B,B70)</f>
        <v>1</v>
      </c>
      <c r="E70" s="60" t="s">
        <v>3523</v>
      </c>
      <c r="F70" s="55" t="s">
        <v>211</v>
      </c>
      <c r="G70" s="55" t="s">
        <v>224</v>
      </c>
      <c r="H70" s="55" t="str">
        <f>VLOOKUP(G70,'3. DB25 Alle koder'!B:C,2,FALSE)</f>
        <v>Fremstilling af kød- og fjerkrækødprodukter</v>
      </c>
      <c r="I70" s="56">
        <f>COUNTIF(G:G,G70)</f>
        <v>1</v>
      </c>
      <c r="J70" s="57" t="s">
        <v>3523</v>
      </c>
      <c r="K70" s="92"/>
      <c r="L70" s="92"/>
      <c r="M70" s="37" t="str">
        <f t="shared" si="1"/>
        <v>1:1</v>
      </c>
    </row>
    <row r="71" spans="1:13" x14ac:dyDescent="0.25">
      <c r="A71" s="55" t="s">
        <v>211</v>
      </c>
      <c r="B71" s="55" t="s">
        <v>229</v>
      </c>
      <c r="C71" s="55" t="s">
        <v>230</v>
      </c>
      <c r="D71" s="56">
        <f>COUNTIF(B:B,B71)</f>
        <v>1</v>
      </c>
      <c r="E71" s="60" t="s">
        <v>3523</v>
      </c>
      <c r="F71" s="55" t="s">
        <v>211</v>
      </c>
      <c r="G71" s="55" t="s">
        <v>229</v>
      </c>
      <c r="H71" s="55" t="str">
        <f>VLOOKUP(G71,'3. DB25 Alle koder'!B:C,2,FALSE)</f>
        <v>Fremstilling af fiskemel</v>
      </c>
      <c r="I71" s="56">
        <f>COUNTIF(G:G,G71)</f>
        <v>1</v>
      </c>
      <c r="J71" s="60" t="s">
        <v>3523</v>
      </c>
      <c r="K71" s="92"/>
      <c r="L71" s="92"/>
      <c r="M71" s="37" t="str">
        <f t="shared" si="1"/>
        <v>1:1</v>
      </c>
    </row>
    <row r="72" spans="1:13" ht="30" x14ac:dyDescent="0.25">
      <c r="A72" s="55" t="s">
        <v>211</v>
      </c>
      <c r="B72" s="55" t="s">
        <v>231</v>
      </c>
      <c r="C72" s="55" t="s">
        <v>232</v>
      </c>
      <c r="D72" s="56">
        <f>COUNTIF(B:B,B72)</f>
        <v>1</v>
      </c>
      <c r="E72" s="57" t="s">
        <v>3523</v>
      </c>
      <c r="F72" s="55" t="s">
        <v>211</v>
      </c>
      <c r="G72" s="55" t="s">
        <v>231</v>
      </c>
      <c r="H72" s="55" t="str">
        <f>VLOOKUP(G72,'3. DB25 Alle koder'!B:C,2,FALSE)</f>
        <v>Forarbejdning og konservering af fisk, krebsdyr og bløddyr, undtagen fiskemel</v>
      </c>
      <c r="I72" s="56">
        <f>COUNTIF(G:G,G72)</f>
        <v>1</v>
      </c>
      <c r="J72" s="57" t="s">
        <v>3523</v>
      </c>
      <c r="K72" s="92"/>
      <c r="L72" s="92"/>
      <c r="M72" s="37" t="str">
        <f t="shared" si="1"/>
        <v>1:1</v>
      </c>
    </row>
    <row r="73" spans="1:13" x14ac:dyDescent="0.25">
      <c r="A73" s="55" t="s">
        <v>211</v>
      </c>
      <c r="B73" s="55" t="s">
        <v>237</v>
      </c>
      <c r="C73" s="55" t="s">
        <v>236</v>
      </c>
      <c r="D73" s="56">
        <f>COUNTIF(B:B,B73)</f>
        <v>1</v>
      </c>
      <c r="E73" s="57" t="s">
        <v>3523</v>
      </c>
      <c r="F73" s="55" t="s">
        <v>211</v>
      </c>
      <c r="G73" s="55" t="s">
        <v>237</v>
      </c>
      <c r="H73" s="55" t="str">
        <f>VLOOKUP(G73,'3. DB25 Alle koder'!B:C,2,FALSE)</f>
        <v>Forarbejdning og konservering af kartofler</v>
      </c>
      <c r="I73" s="56">
        <f>COUNTIF(G:G,G73)</f>
        <v>1</v>
      </c>
      <c r="J73" s="57" t="s">
        <v>3523</v>
      </c>
      <c r="K73" s="92"/>
      <c r="L73" s="92"/>
      <c r="M73" s="37" t="str">
        <f t="shared" si="1"/>
        <v>1:1</v>
      </c>
    </row>
    <row r="74" spans="1:13" x14ac:dyDescent="0.25">
      <c r="A74" s="55" t="s">
        <v>211</v>
      </c>
      <c r="B74" s="55" t="s">
        <v>240</v>
      </c>
      <c r="C74" s="55" t="s">
        <v>239</v>
      </c>
      <c r="D74" s="56">
        <f>COUNTIF(B:B,B74)</f>
        <v>1</v>
      </c>
      <c r="E74" s="57" t="s">
        <v>3523</v>
      </c>
      <c r="F74" s="55" t="s">
        <v>211</v>
      </c>
      <c r="G74" s="55" t="s">
        <v>240</v>
      </c>
      <c r="H74" s="55" t="str">
        <f>VLOOKUP(G74,'3. DB25 Alle koder'!B:C,2,FALSE)</f>
        <v>Fremstilling af frugt- og grøntsagssaft</v>
      </c>
      <c r="I74" s="56">
        <f>COUNTIF(G:G,G74)</f>
        <v>1</v>
      </c>
      <c r="J74" s="57" t="s">
        <v>3523</v>
      </c>
      <c r="K74" s="92"/>
      <c r="L74" s="92"/>
      <c r="M74" s="37" t="str">
        <f t="shared" si="1"/>
        <v>1:1</v>
      </c>
    </row>
    <row r="75" spans="1:13" x14ac:dyDescent="0.25">
      <c r="A75" s="55" t="s">
        <v>211</v>
      </c>
      <c r="B75" s="55" t="s">
        <v>243</v>
      </c>
      <c r="C75" s="55" t="s">
        <v>242</v>
      </c>
      <c r="D75" s="56">
        <f>COUNTIF(B:B,B75)</f>
        <v>1</v>
      </c>
      <c r="E75" s="57" t="s">
        <v>3523</v>
      </c>
      <c r="F75" s="55" t="s">
        <v>211</v>
      </c>
      <c r="G75" s="55" t="s">
        <v>243</v>
      </c>
      <c r="H75" s="55" t="str">
        <f>VLOOKUP(G75,'3. DB25 Alle koder'!B:C,2,FALSE)</f>
        <v>Anden forarbejdning og konservering af frugt og grøntsager</v>
      </c>
      <c r="I75" s="56">
        <f>COUNTIF(G:G,G75)</f>
        <v>1</v>
      </c>
      <c r="J75" s="57" t="s">
        <v>3523</v>
      </c>
      <c r="K75" s="92"/>
      <c r="L75" s="92"/>
      <c r="M75" s="37" t="str">
        <f t="shared" si="1"/>
        <v>1:1</v>
      </c>
    </row>
    <row r="76" spans="1:13" x14ac:dyDescent="0.25">
      <c r="A76" s="55" t="s">
        <v>211</v>
      </c>
      <c r="B76" s="55" t="s">
        <v>248</v>
      </c>
      <c r="C76" s="55" t="s">
        <v>247</v>
      </c>
      <c r="D76" s="56">
        <f>COUNTIF(B:B,B76)</f>
        <v>1</v>
      </c>
      <c r="E76" s="57" t="s">
        <v>3523</v>
      </c>
      <c r="F76" s="55" t="s">
        <v>211</v>
      </c>
      <c r="G76" s="55" t="s">
        <v>248</v>
      </c>
      <c r="H76" s="55" t="str">
        <f>VLOOKUP(G76,'3. DB25 Alle koder'!B:C,2,FALSE)</f>
        <v>Fremstilling af olier og fedtstoffer</v>
      </c>
      <c r="I76" s="56">
        <f>COUNTIF(G:G,G76)</f>
        <v>1</v>
      </c>
      <c r="J76" s="57" t="s">
        <v>3523</v>
      </c>
      <c r="K76" s="92"/>
      <c r="L76" s="92"/>
      <c r="M76" s="37" t="str">
        <f t="shared" si="1"/>
        <v>1:1</v>
      </c>
    </row>
    <row r="77" spans="1:13" x14ac:dyDescent="0.25">
      <c r="A77" s="55" t="s">
        <v>211</v>
      </c>
      <c r="B77" s="55" t="s">
        <v>251</v>
      </c>
      <c r="C77" s="55" t="s">
        <v>2559</v>
      </c>
      <c r="D77" s="56">
        <f>COUNTIF(B:B,B77)</f>
        <v>1</v>
      </c>
      <c r="E77" s="57" t="s">
        <v>3523</v>
      </c>
      <c r="F77" s="55" t="s">
        <v>211</v>
      </c>
      <c r="G77" s="55" t="s">
        <v>251</v>
      </c>
      <c r="H77" s="55" t="str">
        <f>VLOOKUP(G77,'3. DB25 Alle koder'!B:C,2,FALSE)</f>
        <v>Fremstilling af margarine o.lign. spiselige fedtstoffer</v>
      </c>
      <c r="I77" s="56">
        <f>COUNTIF(G:G,G77)</f>
        <v>1</v>
      </c>
      <c r="J77" s="57" t="s">
        <v>3523</v>
      </c>
      <c r="K77" s="92"/>
      <c r="L77" s="92"/>
      <c r="M77" s="37" t="str">
        <f t="shared" si="1"/>
        <v>1:1</v>
      </c>
    </row>
    <row r="78" spans="1:13" x14ac:dyDescent="0.25">
      <c r="A78" s="55" t="s">
        <v>211</v>
      </c>
      <c r="B78" s="55" t="s">
        <v>256</v>
      </c>
      <c r="C78" s="55" t="s">
        <v>2560</v>
      </c>
      <c r="D78" s="56">
        <f>COUNTIF(B:B,B78)</f>
        <v>1</v>
      </c>
      <c r="E78" s="57" t="s">
        <v>3523</v>
      </c>
      <c r="F78" s="55" t="s">
        <v>211</v>
      </c>
      <c r="G78" s="55" t="s">
        <v>256</v>
      </c>
      <c r="H78" s="55" t="str">
        <f>VLOOKUP(G78,'3. DB25 Alle koder'!B:C,2,FALSE)</f>
        <v>Fremstilling af mejeriprodukter</v>
      </c>
      <c r="I78" s="56">
        <f>COUNTIF(G:G,G78)</f>
        <v>1</v>
      </c>
      <c r="J78" s="57" t="s">
        <v>3523</v>
      </c>
      <c r="K78" s="92"/>
      <c r="L78" s="92"/>
      <c r="M78" s="37" t="str">
        <f t="shared" si="1"/>
        <v>1:1</v>
      </c>
    </row>
    <row r="79" spans="1:13" x14ac:dyDescent="0.25">
      <c r="A79" s="55" t="s">
        <v>211</v>
      </c>
      <c r="B79" s="55" t="s">
        <v>259</v>
      </c>
      <c r="C79" s="55" t="s">
        <v>258</v>
      </c>
      <c r="D79" s="56">
        <f>COUNTIF(B:B,B79)</f>
        <v>1</v>
      </c>
      <c r="E79" s="60" t="s">
        <v>3523</v>
      </c>
      <c r="F79" s="55" t="s">
        <v>211</v>
      </c>
      <c r="G79" s="55" t="s">
        <v>259</v>
      </c>
      <c r="H79" s="55" t="str">
        <f>VLOOKUP(G79,'3. DB25 Alle koder'!B:C,2,FALSE)</f>
        <v>Fremstilling af konsumis</v>
      </c>
      <c r="I79" s="56">
        <f>COUNTIF(G:G,G79)</f>
        <v>1</v>
      </c>
      <c r="J79" s="60" t="s">
        <v>3523</v>
      </c>
      <c r="K79" s="92"/>
      <c r="L79" s="92"/>
      <c r="M79" s="37" t="str">
        <f t="shared" si="1"/>
        <v>1:1</v>
      </c>
    </row>
    <row r="80" spans="1:13" x14ac:dyDescent="0.25">
      <c r="A80" s="55" t="s">
        <v>211</v>
      </c>
      <c r="B80" s="55" t="s">
        <v>264</v>
      </c>
      <c r="C80" s="55" t="s">
        <v>263</v>
      </c>
      <c r="D80" s="56">
        <f>COUNTIF(B:B,B80)</f>
        <v>1</v>
      </c>
      <c r="E80" s="63" t="s">
        <v>3523</v>
      </c>
      <c r="F80" s="55" t="s">
        <v>211</v>
      </c>
      <c r="G80" s="55" t="s">
        <v>264</v>
      </c>
      <c r="H80" s="55" t="str">
        <f>VLOOKUP(G80,'3. DB25 Alle koder'!B:C,2,FALSE)</f>
        <v>Fremstilling af mølleriprodukter</v>
      </c>
      <c r="I80" s="56">
        <f>COUNTIF(G:G,G80)</f>
        <v>2</v>
      </c>
      <c r="J80" s="63" t="s">
        <v>3523</v>
      </c>
      <c r="K80" s="92"/>
      <c r="L80" s="92"/>
      <c r="M80" s="37" t="str">
        <f t="shared" si="1"/>
        <v>1:2</v>
      </c>
    </row>
    <row r="81" spans="1:13" x14ac:dyDescent="0.25">
      <c r="A81" s="55" t="s">
        <v>211</v>
      </c>
      <c r="B81" s="55" t="s">
        <v>267</v>
      </c>
      <c r="C81" s="55" t="s">
        <v>266</v>
      </c>
      <c r="D81" s="56">
        <f>COUNTIF(B:B,B81)</f>
        <v>1</v>
      </c>
      <c r="E81" s="60" t="s">
        <v>3523</v>
      </c>
      <c r="F81" s="55" t="s">
        <v>211</v>
      </c>
      <c r="G81" s="55" t="s">
        <v>267</v>
      </c>
      <c r="H81" s="55" t="str">
        <f>VLOOKUP(G81,'3. DB25 Alle koder'!B:C,2,FALSE)</f>
        <v>Fremstilling af stivelse og stivelsesprodukter</v>
      </c>
      <c r="I81" s="56">
        <f>COUNTIF(G:G,G81)</f>
        <v>2</v>
      </c>
      <c r="J81" s="60" t="s">
        <v>3523</v>
      </c>
      <c r="K81" s="92"/>
      <c r="L81" s="92"/>
      <c r="M81" s="37" t="str">
        <f t="shared" si="1"/>
        <v>1:2</v>
      </c>
    </row>
    <row r="82" spans="1:13" x14ac:dyDescent="0.25">
      <c r="A82" s="55" t="s">
        <v>211</v>
      </c>
      <c r="B82" s="55" t="s">
        <v>272</v>
      </c>
      <c r="C82" s="55" t="s">
        <v>2562</v>
      </c>
      <c r="D82" s="56">
        <f>COUNTIF(B:B,B82)</f>
        <v>1</v>
      </c>
      <c r="E82" s="60" t="s">
        <v>3523</v>
      </c>
      <c r="F82" s="55" t="s">
        <v>211</v>
      </c>
      <c r="G82" s="55" t="s">
        <v>272</v>
      </c>
      <c r="H82" s="55" t="str">
        <f>VLOOKUP(G82,'3. DB25 Alle koder'!B:C,2,FALSE)</f>
        <v>Industriel fremstilling af brød og kager mv.</v>
      </c>
      <c r="I82" s="56">
        <f>COUNTIF(G:G,G82)</f>
        <v>2</v>
      </c>
      <c r="J82" s="57" t="s">
        <v>3523</v>
      </c>
      <c r="K82" s="92"/>
      <c r="L82" s="92"/>
      <c r="M82" s="37" t="str">
        <f t="shared" si="1"/>
        <v>1:2</v>
      </c>
    </row>
    <row r="83" spans="1:13" x14ac:dyDescent="0.25">
      <c r="A83" s="55" t="s">
        <v>211</v>
      </c>
      <c r="B83" s="55" t="s">
        <v>274</v>
      </c>
      <c r="C83" s="55" t="s">
        <v>275</v>
      </c>
      <c r="D83" s="56">
        <f>COUNTIF(B:B,B83)</f>
        <v>1</v>
      </c>
      <c r="E83" s="60" t="s">
        <v>3523</v>
      </c>
      <c r="F83" s="55" t="s">
        <v>211</v>
      </c>
      <c r="G83" s="55" t="s">
        <v>274</v>
      </c>
      <c r="H83" s="55" t="str">
        <f>VLOOKUP(G83,'3. DB25 Alle koder'!B:C,2,FALSE)</f>
        <v>Fremstilling af friske bageriprodukter</v>
      </c>
      <c r="I83" s="56">
        <f>COUNTIF(G:G,G83)</f>
        <v>2</v>
      </c>
      <c r="J83" s="60" t="s">
        <v>3523</v>
      </c>
      <c r="K83" s="92"/>
      <c r="L83" s="92"/>
      <c r="M83" s="37" t="str">
        <f t="shared" si="1"/>
        <v>1:2</v>
      </c>
    </row>
    <row r="84" spans="1:13" ht="30" x14ac:dyDescent="0.25">
      <c r="A84" s="55" t="s">
        <v>211</v>
      </c>
      <c r="B84" s="55" t="s">
        <v>278</v>
      </c>
      <c r="C84" s="55" t="s">
        <v>2563</v>
      </c>
      <c r="D84" s="56">
        <f>COUNTIF(B:B,B84)</f>
        <v>1</v>
      </c>
      <c r="E84" s="60" t="s">
        <v>3523</v>
      </c>
      <c r="F84" s="55" t="s">
        <v>211</v>
      </c>
      <c r="G84" s="55" t="s">
        <v>278</v>
      </c>
      <c r="H84" s="55" t="str">
        <f>VLOOKUP(G84,'3. DB25 Alle koder'!B:C,2,FALSE)</f>
        <v>Fremstilling af tvebakker, kiks, konserverede kager, tærter mv.</v>
      </c>
      <c r="I84" s="56">
        <f>COUNTIF(G:G,G84)</f>
        <v>2</v>
      </c>
      <c r="J84" s="57" t="s">
        <v>3523</v>
      </c>
      <c r="K84" s="92"/>
      <c r="L84" s="92"/>
      <c r="M84" s="37" t="str">
        <f t="shared" si="1"/>
        <v>1:2</v>
      </c>
    </row>
    <row r="85" spans="1:13" x14ac:dyDescent="0.25">
      <c r="A85" s="55" t="s">
        <v>211</v>
      </c>
      <c r="B85" s="55" t="s">
        <v>281</v>
      </c>
      <c r="C85" s="55" t="s">
        <v>2564</v>
      </c>
      <c r="D85" s="56">
        <f>COUNTIF(B:B,B85)</f>
        <v>1</v>
      </c>
      <c r="E85" s="60" t="s">
        <v>3523</v>
      </c>
      <c r="F85" s="55" t="s">
        <v>211</v>
      </c>
      <c r="G85" s="55" t="s">
        <v>281</v>
      </c>
      <c r="H85" s="55" t="str">
        <f>VLOOKUP(G85,'3. DB25 Alle koder'!B:C,2,FALSE)</f>
        <v>Fremstilling af dejprodukter</v>
      </c>
      <c r="I85" s="56">
        <f>COUNTIF(G:G,G85)</f>
        <v>2</v>
      </c>
      <c r="J85" s="60" t="s">
        <v>3523</v>
      </c>
      <c r="K85" s="92"/>
      <c r="L85" s="92"/>
      <c r="M85" s="37" t="str">
        <f t="shared" si="1"/>
        <v>1:2</v>
      </c>
    </row>
    <row r="86" spans="1:13" x14ac:dyDescent="0.25">
      <c r="A86" s="55" t="s">
        <v>211</v>
      </c>
      <c r="B86" s="55" t="s">
        <v>286</v>
      </c>
      <c r="C86" s="55" t="s">
        <v>285</v>
      </c>
      <c r="D86" s="56">
        <f>COUNTIF(B:B,B86)</f>
        <v>1</v>
      </c>
      <c r="E86" s="60" t="s">
        <v>3523</v>
      </c>
      <c r="F86" s="55" t="s">
        <v>211</v>
      </c>
      <c r="G86" s="55" t="s">
        <v>286</v>
      </c>
      <c r="H86" s="55" t="str">
        <f>VLOOKUP(G86,'3. DB25 Alle koder'!B:C,2,FALSE)</f>
        <v>Fremstilling af sukker</v>
      </c>
      <c r="I86" s="56">
        <f>COUNTIF(G:G,G86)</f>
        <v>1</v>
      </c>
      <c r="J86" s="57" t="s">
        <v>3523</v>
      </c>
      <c r="K86" s="92"/>
      <c r="L86" s="92"/>
      <c r="M86" s="37" t="str">
        <f t="shared" si="1"/>
        <v>1:1</v>
      </c>
    </row>
    <row r="87" spans="1:13" x14ac:dyDescent="0.25">
      <c r="A87" s="55" t="s">
        <v>211</v>
      </c>
      <c r="B87" s="55" t="s">
        <v>289</v>
      </c>
      <c r="C87" s="55" t="s">
        <v>288</v>
      </c>
      <c r="D87" s="56">
        <f>COUNTIF(B:B,B87)</f>
        <v>1</v>
      </c>
      <c r="E87" s="60" t="s">
        <v>3523</v>
      </c>
      <c r="F87" s="55" t="s">
        <v>211</v>
      </c>
      <c r="G87" s="55" t="s">
        <v>289</v>
      </c>
      <c r="H87" s="55" t="str">
        <f>VLOOKUP(G87,'3. DB25 Alle koder'!B:C,2,FALSE)</f>
        <v>Fremstilling af kakao, chokolade og sukkervarer</v>
      </c>
      <c r="I87" s="56">
        <f>COUNTIF(G:G,G87)</f>
        <v>1</v>
      </c>
      <c r="J87" s="57" t="s">
        <v>3523</v>
      </c>
      <c r="K87" s="92"/>
      <c r="L87" s="92"/>
      <c r="M87" s="37" t="str">
        <f t="shared" si="1"/>
        <v>1:1</v>
      </c>
    </row>
    <row r="88" spans="1:13" x14ac:dyDescent="0.25">
      <c r="A88" s="55" t="s">
        <v>211</v>
      </c>
      <c r="B88" s="55" t="s">
        <v>292</v>
      </c>
      <c r="C88" s="55" t="s">
        <v>291</v>
      </c>
      <c r="D88" s="56">
        <f>COUNTIF(B:B,B88)</f>
        <v>1</v>
      </c>
      <c r="E88" s="63" t="s">
        <v>3523</v>
      </c>
      <c r="F88" s="55" t="s">
        <v>211</v>
      </c>
      <c r="G88" s="55" t="s">
        <v>292</v>
      </c>
      <c r="H88" s="55" t="str">
        <f>VLOOKUP(G88,'3. DB25 Alle koder'!B:C,2,FALSE)</f>
        <v>Forarbejdning af te og kaffe</v>
      </c>
      <c r="I88" s="56">
        <f>COUNTIF(G:G,G88)</f>
        <v>1</v>
      </c>
      <c r="J88" s="63" t="s">
        <v>3523</v>
      </c>
      <c r="K88" s="92"/>
      <c r="L88" s="92"/>
      <c r="M88" s="37" t="str">
        <f t="shared" si="1"/>
        <v>1:1</v>
      </c>
    </row>
    <row r="89" spans="1:13" x14ac:dyDescent="0.25">
      <c r="A89" s="55" t="s">
        <v>211</v>
      </c>
      <c r="B89" s="55" t="s">
        <v>295</v>
      </c>
      <c r="C89" s="55" t="s">
        <v>294</v>
      </c>
      <c r="D89" s="56">
        <f>COUNTIF(B:B,B89)</f>
        <v>1</v>
      </c>
      <c r="E89" s="63" t="s">
        <v>3523</v>
      </c>
      <c r="F89" s="55" t="s">
        <v>211</v>
      </c>
      <c r="G89" s="55" t="s">
        <v>295</v>
      </c>
      <c r="H89" s="55" t="str">
        <f>VLOOKUP(G89,'3. DB25 Alle koder'!B:C,2,FALSE)</f>
        <v>Fremstilling af smagspræparater og krydderier</v>
      </c>
      <c r="I89" s="56">
        <f>COUNTIF(G:G,G89)</f>
        <v>1</v>
      </c>
      <c r="J89" s="60" t="s">
        <v>3523</v>
      </c>
      <c r="K89" s="92"/>
      <c r="L89" s="92"/>
      <c r="M89" s="37" t="str">
        <f t="shared" si="1"/>
        <v>1:1</v>
      </c>
    </row>
    <row r="90" spans="1:13" x14ac:dyDescent="0.25">
      <c r="A90" s="55" t="s">
        <v>211</v>
      </c>
      <c r="B90" s="55" t="s">
        <v>298</v>
      </c>
      <c r="C90" s="55" t="s">
        <v>297</v>
      </c>
      <c r="D90" s="56">
        <f>COUNTIF(B:B,B90)</f>
        <v>1</v>
      </c>
      <c r="E90" s="63" t="s">
        <v>3523</v>
      </c>
      <c r="F90" s="55" t="s">
        <v>211</v>
      </c>
      <c r="G90" s="55" t="s">
        <v>298</v>
      </c>
      <c r="H90" s="55" t="str">
        <f>VLOOKUP(G90,'3. DB25 Alle koder'!B:C,2,FALSE)</f>
        <v>Fremstilling af færdigretter</v>
      </c>
      <c r="I90" s="56">
        <f>COUNTIF(G:G,G90)</f>
        <v>1</v>
      </c>
      <c r="J90" s="60" t="s">
        <v>3523</v>
      </c>
      <c r="K90" s="92"/>
      <c r="L90" s="92"/>
      <c r="M90" s="37" t="str">
        <f t="shared" si="1"/>
        <v>1:1</v>
      </c>
    </row>
    <row r="91" spans="1:13" ht="60" x14ac:dyDescent="0.25">
      <c r="A91" s="55" t="s">
        <v>211</v>
      </c>
      <c r="B91" s="55" t="s">
        <v>301</v>
      </c>
      <c r="C91" s="55" t="s">
        <v>300</v>
      </c>
      <c r="D91" s="56">
        <f>COUNTIF(B:B,B91)</f>
        <v>7</v>
      </c>
      <c r="E91" s="63" t="s">
        <v>3534</v>
      </c>
      <c r="F91" s="55" t="s">
        <v>211</v>
      </c>
      <c r="G91" s="55" t="s">
        <v>264</v>
      </c>
      <c r="H91" s="55" t="str">
        <f>VLOOKUP(G91,'3. DB25 Alle koder'!B:C,2,FALSE)</f>
        <v>Fremstilling af mølleriprodukter</v>
      </c>
      <c r="I91" s="56">
        <f>COUNTIF(G:G,G91)</f>
        <v>2</v>
      </c>
      <c r="J91" s="60" t="s">
        <v>3535</v>
      </c>
      <c r="K91" s="92"/>
      <c r="L91" s="92"/>
      <c r="M91" s="37" t="str">
        <f t="shared" si="1"/>
        <v>7:2</v>
      </c>
    </row>
    <row r="92" spans="1:13" ht="60" x14ac:dyDescent="0.25">
      <c r="A92" s="55" t="s">
        <v>211</v>
      </c>
      <c r="B92" s="55" t="s">
        <v>301</v>
      </c>
      <c r="C92" s="55" t="s">
        <v>300</v>
      </c>
      <c r="D92" s="56">
        <f>COUNTIF(B:B,B92)</f>
        <v>7</v>
      </c>
      <c r="E92" s="63" t="s">
        <v>3534</v>
      </c>
      <c r="F92" s="55" t="s">
        <v>211</v>
      </c>
      <c r="G92" s="55" t="s">
        <v>267</v>
      </c>
      <c r="H92" s="55" t="str">
        <f>VLOOKUP(G92,'3. DB25 Alle koder'!B:C,2,FALSE)</f>
        <v>Fremstilling af stivelse og stivelsesprodukter</v>
      </c>
      <c r="I92" s="56">
        <f>COUNTIF(G:G,G92)</f>
        <v>2</v>
      </c>
      <c r="J92" s="60" t="s">
        <v>3535</v>
      </c>
      <c r="K92" s="92"/>
      <c r="L92" s="92"/>
      <c r="M92" s="37" t="str">
        <f t="shared" si="1"/>
        <v>7:2</v>
      </c>
    </row>
    <row r="93" spans="1:13" ht="60" x14ac:dyDescent="0.25">
      <c r="A93" s="55" t="s">
        <v>211</v>
      </c>
      <c r="B93" s="55" t="s">
        <v>301</v>
      </c>
      <c r="C93" s="55" t="s">
        <v>300</v>
      </c>
      <c r="D93" s="56">
        <f>COUNTIF(B:B,B93)</f>
        <v>7</v>
      </c>
      <c r="E93" s="63" t="s">
        <v>3534</v>
      </c>
      <c r="F93" s="55" t="s">
        <v>211</v>
      </c>
      <c r="G93" s="55" t="s">
        <v>272</v>
      </c>
      <c r="H93" s="55" t="str">
        <f>VLOOKUP(G93,'3. DB25 Alle koder'!B:C,2,FALSE)</f>
        <v>Industriel fremstilling af brød og kager mv.</v>
      </c>
      <c r="I93" s="56">
        <f>COUNTIF(G:G,G93)</f>
        <v>2</v>
      </c>
      <c r="J93" s="60" t="s">
        <v>3535</v>
      </c>
      <c r="K93" s="92"/>
      <c r="L93" s="92"/>
      <c r="M93" s="37" t="str">
        <f t="shared" si="1"/>
        <v>7:2</v>
      </c>
    </row>
    <row r="94" spans="1:13" ht="60" x14ac:dyDescent="0.25">
      <c r="A94" s="55" t="s">
        <v>211</v>
      </c>
      <c r="B94" s="55" t="s">
        <v>301</v>
      </c>
      <c r="C94" s="55" t="s">
        <v>300</v>
      </c>
      <c r="D94" s="56">
        <f>COUNTIF(B:B,B94)</f>
        <v>7</v>
      </c>
      <c r="E94" s="63" t="s">
        <v>3534</v>
      </c>
      <c r="F94" s="55" t="s">
        <v>211</v>
      </c>
      <c r="G94" s="55" t="s">
        <v>274</v>
      </c>
      <c r="H94" s="55" t="str">
        <f>VLOOKUP(G94,'3. DB25 Alle koder'!B:C,2,FALSE)</f>
        <v>Fremstilling af friske bageriprodukter</v>
      </c>
      <c r="I94" s="56">
        <f>COUNTIF(G:G,G94)</f>
        <v>2</v>
      </c>
      <c r="J94" s="60" t="s">
        <v>3535</v>
      </c>
      <c r="K94" s="92"/>
      <c r="L94" s="92"/>
      <c r="M94" s="37" t="str">
        <f t="shared" si="1"/>
        <v>7:2</v>
      </c>
    </row>
    <row r="95" spans="1:13" ht="60" x14ac:dyDescent="0.25">
      <c r="A95" s="55" t="s">
        <v>211</v>
      </c>
      <c r="B95" s="55" t="s">
        <v>301</v>
      </c>
      <c r="C95" s="55" t="s">
        <v>300</v>
      </c>
      <c r="D95" s="56">
        <f>COUNTIF(B:B,B95)</f>
        <v>7</v>
      </c>
      <c r="E95" s="60" t="s">
        <v>3534</v>
      </c>
      <c r="F95" s="55" t="s">
        <v>211</v>
      </c>
      <c r="G95" s="55" t="s">
        <v>278</v>
      </c>
      <c r="H95" s="55" t="str">
        <f>VLOOKUP(G95,'3. DB25 Alle koder'!B:C,2,FALSE)</f>
        <v>Fremstilling af tvebakker, kiks, konserverede kager, tærter mv.</v>
      </c>
      <c r="I95" s="56">
        <f>COUNTIF(G:G,G95)</f>
        <v>2</v>
      </c>
      <c r="J95" s="60" t="s">
        <v>3535</v>
      </c>
      <c r="K95" s="92"/>
      <c r="L95" s="92"/>
      <c r="M95" s="37" t="str">
        <f t="shared" si="1"/>
        <v>7:2</v>
      </c>
    </row>
    <row r="96" spans="1:13" ht="60" x14ac:dyDescent="0.25">
      <c r="A96" s="55" t="s">
        <v>211</v>
      </c>
      <c r="B96" s="55" t="s">
        <v>301</v>
      </c>
      <c r="C96" s="55" t="s">
        <v>300</v>
      </c>
      <c r="D96" s="56">
        <f>COUNTIF(B:B,B96)</f>
        <v>7</v>
      </c>
      <c r="E96" s="60" t="s">
        <v>3534</v>
      </c>
      <c r="F96" s="55" t="s">
        <v>211</v>
      </c>
      <c r="G96" s="55" t="s">
        <v>281</v>
      </c>
      <c r="H96" s="55" t="str">
        <f>VLOOKUP(G96,'3. DB25 Alle koder'!B:C,2,FALSE)</f>
        <v>Fremstilling af dejprodukter</v>
      </c>
      <c r="I96" s="56">
        <f>COUNTIF(G:G,G96)</f>
        <v>2</v>
      </c>
      <c r="J96" s="60" t="s">
        <v>3535</v>
      </c>
      <c r="K96" s="92"/>
      <c r="L96" s="92"/>
      <c r="M96" s="37" t="str">
        <f t="shared" si="1"/>
        <v>7:2</v>
      </c>
    </row>
    <row r="97" spans="1:13" ht="60" x14ac:dyDescent="0.25">
      <c r="A97" s="55" t="s">
        <v>211</v>
      </c>
      <c r="B97" s="55" t="s">
        <v>301</v>
      </c>
      <c r="C97" s="55" t="s">
        <v>300</v>
      </c>
      <c r="D97" s="56">
        <f>COUNTIF(B:B,B97)</f>
        <v>7</v>
      </c>
      <c r="E97" s="60" t="s">
        <v>3534</v>
      </c>
      <c r="F97" s="55" t="s">
        <v>211</v>
      </c>
      <c r="G97" s="55" t="s">
        <v>301</v>
      </c>
      <c r="H97" s="55" t="str">
        <f>VLOOKUP(G97,'3. DB25 Alle koder'!B:C,2,FALSE)</f>
        <v>Fremstilling af homogeniserede produkter og diætmad</v>
      </c>
      <c r="I97" s="56">
        <f>COUNTIF(G:G,G97)</f>
        <v>1</v>
      </c>
      <c r="J97" s="57" t="s">
        <v>3536</v>
      </c>
      <c r="K97" s="92"/>
      <c r="L97" s="92"/>
      <c r="M97" s="37" t="str">
        <f t="shared" si="1"/>
        <v>7:1</v>
      </c>
    </row>
    <row r="98" spans="1:13" x14ac:dyDescent="0.25">
      <c r="A98" s="55" t="s">
        <v>211</v>
      </c>
      <c r="B98" s="55" t="s">
        <v>303</v>
      </c>
      <c r="C98" s="55" t="s">
        <v>2565</v>
      </c>
      <c r="D98" s="56">
        <f>COUNTIF(B:B,B98)</f>
        <v>2</v>
      </c>
      <c r="E98" s="60"/>
      <c r="F98" s="55" t="s">
        <v>211</v>
      </c>
      <c r="G98" s="55" t="s">
        <v>303</v>
      </c>
      <c r="H98" s="55" t="str">
        <f>VLOOKUP(G98,'3. DB25 Alle koder'!B:C,2,FALSE)</f>
        <v>Fremstilling af andre fødevarer i.a.n.</v>
      </c>
      <c r="I98" s="56">
        <f>COUNTIF(G:G,G98)</f>
        <v>1</v>
      </c>
      <c r="J98" s="60" t="s">
        <v>3523</v>
      </c>
      <c r="K98" s="93" t="s">
        <v>3997</v>
      </c>
      <c r="L98" s="92"/>
      <c r="M98" s="37" t="str">
        <f t="shared" si="1"/>
        <v>2:1</v>
      </c>
    </row>
    <row r="99" spans="1:13" ht="105" x14ac:dyDescent="0.25">
      <c r="A99" s="55" t="s">
        <v>211</v>
      </c>
      <c r="B99" s="55" t="s">
        <v>303</v>
      </c>
      <c r="C99" s="55" t="s">
        <v>2565</v>
      </c>
      <c r="D99" s="56">
        <f>COUNTIF(B:B,B99)</f>
        <v>2</v>
      </c>
      <c r="E99" s="64" t="s">
        <v>3996</v>
      </c>
      <c r="F99" s="55" t="s">
        <v>211</v>
      </c>
      <c r="G99" s="55" t="s">
        <v>334</v>
      </c>
      <c r="H99" s="55" t="str">
        <f>VLOOKUP(G99,'3. DB25 Alle koder'!B:C,2,FALSE)</f>
        <v>Fremstilling af læskedrikke og vand på flaske</v>
      </c>
      <c r="I99" s="56">
        <f>COUNTIF(G:G,G99)</f>
        <v>2</v>
      </c>
      <c r="J99" s="64" t="s">
        <v>3996</v>
      </c>
      <c r="K99" s="92"/>
      <c r="L99" s="92"/>
      <c r="M99" s="37" t="str">
        <f t="shared" si="1"/>
        <v>2:2</v>
      </c>
    </row>
    <row r="100" spans="1:13" x14ac:dyDescent="0.25">
      <c r="A100" s="55" t="s">
        <v>211</v>
      </c>
      <c r="B100" s="55" t="s">
        <v>308</v>
      </c>
      <c r="C100" s="55" t="s">
        <v>307</v>
      </c>
      <c r="D100" s="56">
        <f>COUNTIF(B:B,B100)</f>
        <v>1</v>
      </c>
      <c r="E100" s="60" t="s">
        <v>3523</v>
      </c>
      <c r="F100" s="55" t="s">
        <v>211</v>
      </c>
      <c r="G100" s="55" t="s">
        <v>308</v>
      </c>
      <c r="H100" s="55" t="str">
        <f>VLOOKUP(G100,'3. DB25 Alle koder'!B:C,2,FALSE)</f>
        <v>Fremstilling af færdige foderblandinger til landbrugsdyr</v>
      </c>
      <c r="I100" s="56">
        <f>COUNTIF(G:G,G100)</f>
        <v>1</v>
      </c>
      <c r="J100" s="60" t="s">
        <v>3523</v>
      </c>
      <c r="K100" s="92"/>
      <c r="L100" s="92"/>
      <c r="M100" s="37" t="str">
        <f t="shared" si="1"/>
        <v>1:1</v>
      </c>
    </row>
    <row r="101" spans="1:13" x14ac:dyDescent="0.25">
      <c r="A101" s="55" t="s">
        <v>211</v>
      </c>
      <c r="B101" s="55" t="s">
        <v>311</v>
      </c>
      <c r="C101" s="55" t="s">
        <v>310</v>
      </c>
      <c r="D101" s="56">
        <f>COUNTIF(B:B,B101)</f>
        <v>1</v>
      </c>
      <c r="E101" s="60" t="s">
        <v>3523</v>
      </c>
      <c r="F101" s="55" t="s">
        <v>211</v>
      </c>
      <c r="G101" s="55" t="s">
        <v>311</v>
      </c>
      <c r="H101" s="55" t="str">
        <f>VLOOKUP(G101,'3. DB25 Alle koder'!B:C,2,FALSE)</f>
        <v>Fremstilling af færdige foderblandinger til kæledyr</v>
      </c>
      <c r="I101" s="56">
        <f>COUNTIF(G:G,G101)</f>
        <v>1</v>
      </c>
      <c r="J101" s="60" t="s">
        <v>3523</v>
      </c>
      <c r="K101" s="92"/>
      <c r="L101" s="92"/>
      <c r="M101" s="37" t="str">
        <f t="shared" si="1"/>
        <v>1:1</v>
      </c>
    </row>
    <row r="102" spans="1:13" x14ac:dyDescent="0.25">
      <c r="A102" s="55" t="s">
        <v>211</v>
      </c>
      <c r="B102" s="55" t="s">
        <v>316</v>
      </c>
      <c r="C102" s="55" t="s">
        <v>315</v>
      </c>
      <c r="D102" s="56">
        <f>COUNTIF(B:B,B102)</f>
        <v>1</v>
      </c>
      <c r="E102" s="60" t="s">
        <v>3523</v>
      </c>
      <c r="F102" s="55" t="s">
        <v>211</v>
      </c>
      <c r="G102" s="55" t="s">
        <v>316</v>
      </c>
      <c r="H102" s="55" t="str">
        <f>VLOOKUP(G102,'3. DB25 Alle koder'!B:C,2,FALSE)</f>
        <v>Destillation, rektifikation og blanding af alkohol</v>
      </c>
      <c r="I102" s="56">
        <f>COUNTIF(G:G,G102)</f>
        <v>1</v>
      </c>
      <c r="J102" s="60" t="s">
        <v>3523</v>
      </c>
      <c r="K102" s="92"/>
      <c r="L102" s="92"/>
      <c r="M102" s="37" t="str">
        <f t="shared" si="1"/>
        <v>1:1</v>
      </c>
    </row>
    <row r="103" spans="1:13" x14ac:dyDescent="0.25">
      <c r="A103" s="55" t="s">
        <v>211</v>
      </c>
      <c r="B103" s="55" t="s">
        <v>319</v>
      </c>
      <c r="C103" s="55" t="s">
        <v>318</v>
      </c>
      <c r="D103" s="56">
        <f>COUNTIF(B:B,B103)</f>
        <v>1</v>
      </c>
      <c r="E103" s="60" t="s">
        <v>3523</v>
      </c>
      <c r="F103" s="55" t="s">
        <v>211</v>
      </c>
      <c r="G103" s="55" t="s">
        <v>319</v>
      </c>
      <c r="H103" s="55" t="str">
        <f>VLOOKUP(G103,'3. DB25 Alle koder'!B:C,2,FALSE)</f>
        <v>Fremstilling af vin af druer</v>
      </c>
      <c r="I103" s="56">
        <f>COUNTIF(G:G,G103)</f>
        <v>1</v>
      </c>
      <c r="J103" s="60" t="s">
        <v>3523</v>
      </c>
      <c r="K103" s="92"/>
      <c r="L103" s="92"/>
      <c r="M103" s="37" t="str">
        <f t="shared" si="1"/>
        <v>1:1</v>
      </c>
    </row>
    <row r="104" spans="1:13" x14ac:dyDescent="0.25">
      <c r="A104" s="55" t="s">
        <v>211</v>
      </c>
      <c r="B104" s="55" t="s">
        <v>322</v>
      </c>
      <c r="C104" s="55" t="s">
        <v>2566</v>
      </c>
      <c r="D104" s="56">
        <f>COUNTIF(B:B,B104)</f>
        <v>1</v>
      </c>
      <c r="E104" s="60" t="s">
        <v>3523</v>
      </c>
      <c r="F104" s="55" t="s">
        <v>211</v>
      </c>
      <c r="G104" s="55" t="s">
        <v>322</v>
      </c>
      <c r="H104" s="55" t="str">
        <f>VLOOKUP(G104,'3. DB25 Alle koder'!B:C,2,FALSE)</f>
        <v>Fremstilling af cider og andre gærede drikkevarer af frugt</v>
      </c>
      <c r="I104" s="56">
        <f>COUNTIF(G:G,G104)</f>
        <v>1</v>
      </c>
      <c r="J104" s="60" t="s">
        <v>3523</v>
      </c>
      <c r="K104" s="92"/>
      <c r="L104" s="92"/>
      <c r="M104" s="37" t="str">
        <f t="shared" si="1"/>
        <v>1:1</v>
      </c>
    </row>
    <row r="105" spans="1:13" x14ac:dyDescent="0.25">
      <c r="A105" s="55" t="s">
        <v>211</v>
      </c>
      <c r="B105" s="55" t="s">
        <v>325</v>
      </c>
      <c r="C105" s="55" t="s">
        <v>324</v>
      </c>
      <c r="D105" s="56">
        <f>COUNTIF(B:B,B105)</f>
        <v>1</v>
      </c>
      <c r="E105" s="60" t="s">
        <v>3523</v>
      </c>
      <c r="F105" s="55" t="s">
        <v>211</v>
      </c>
      <c r="G105" s="55" t="s">
        <v>325</v>
      </c>
      <c r="H105" s="55" t="str">
        <f>VLOOKUP(G105,'3. DB25 Alle koder'!B:C,2,FALSE)</f>
        <v>Fremstilling af andre ikke-destillerede gærede drikkevarer</v>
      </c>
      <c r="I105" s="56">
        <f>COUNTIF(G:G,G105)</f>
        <v>1</v>
      </c>
      <c r="J105" s="60" t="s">
        <v>3523</v>
      </c>
      <c r="K105" s="92"/>
      <c r="L105" s="92"/>
      <c r="M105" s="37" t="str">
        <f t="shared" si="1"/>
        <v>1:1</v>
      </c>
    </row>
    <row r="106" spans="1:13" x14ac:dyDescent="0.25">
      <c r="A106" s="55" t="s">
        <v>211</v>
      </c>
      <c r="B106" s="55" t="s">
        <v>328</v>
      </c>
      <c r="C106" s="55" t="s">
        <v>327</v>
      </c>
      <c r="D106" s="56">
        <f>COUNTIF(B:B,B106)</f>
        <v>1</v>
      </c>
      <c r="E106" s="60" t="s">
        <v>3523</v>
      </c>
      <c r="F106" s="55" t="s">
        <v>211</v>
      </c>
      <c r="G106" s="55" t="s">
        <v>328</v>
      </c>
      <c r="H106" s="55" t="str">
        <f>VLOOKUP(G106,'3. DB25 Alle koder'!B:C,2,FALSE)</f>
        <v>Fremstilling af øl</v>
      </c>
      <c r="I106" s="56">
        <f>COUNTIF(G:G,G106)</f>
        <v>1</v>
      </c>
      <c r="J106" s="60" t="s">
        <v>3523</v>
      </c>
      <c r="K106" s="92"/>
      <c r="L106" s="92"/>
      <c r="M106" s="37" t="str">
        <f t="shared" si="1"/>
        <v>1:1</v>
      </c>
    </row>
    <row r="107" spans="1:13" x14ac:dyDescent="0.25">
      <c r="A107" s="55" t="s">
        <v>211</v>
      </c>
      <c r="B107" s="55" t="s">
        <v>331</v>
      </c>
      <c r="C107" s="55" t="s">
        <v>330</v>
      </c>
      <c r="D107" s="56">
        <f>COUNTIF(B:B,B107)</f>
        <v>1</v>
      </c>
      <c r="E107" s="60" t="s">
        <v>3523</v>
      </c>
      <c r="F107" s="55" t="s">
        <v>211</v>
      </c>
      <c r="G107" s="55" t="s">
        <v>331</v>
      </c>
      <c r="H107" s="55" t="str">
        <f>VLOOKUP(G107,'3. DB25 Alle koder'!B:C,2,FALSE)</f>
        <v>Fremstilling af malt</v>
      </c>
      <c r="I107" s="56">
        <f>COUNTIF(G:G,G107)</f>
        <v>1</v>
      </c>
      <c r="J107" s="60" t="s">
        <v>3523</v>
      </c>
      <c r="K107" s="92"/>
      <c r="L107" s="92"/>
      <c r="M107" s="37" t="str">
        <f t="shared" si="1"/>
        <v>1:1</v>
      </c>
    </row>
    <row r="108" spans="1:13" ht="30" x14ac:dyDescent="0.25">
      <c r="A108" s="55" t="s">
        <v>211</v>
      </c>
      <c r="B108" s="55" t="s">
        <v>334</v>
      </c>
      <c r="C108" s="55" t="s">
        <v>2567</v>
      </c>
      <c r="D108" s="56">
        <f>COUNTIF(B:B,B108)</f>
        <v>1</v>
      </c>
      <c r="E108" s="60" t="s">
        <v>3523</v>
      </c>
      <c r="F108" s="55" t="s">
        <v>211</v>
      </c>
      <c r="G108" s="55" t="s">
        <v>334</v>
      </c>
      <c r="H108" s="55" t="str">
        <f>VLOOKUP(G108,'3. DB25 Alle koder'!B:C,2,FALSE)</f>
        <v>Fremstilling af læskedrikke og vand på flaske</v>
      </c>
      <c r="I108" s="56">
        <f>COUNTIF(G:G,G108)</f>
        <v>2</v>
      </c>
      <c r="J108" s="60" t="s">
        <v>3523</v>
      </c>
      <c r="K108" s="92"/>
      <c r="L108" s="92"/>
      <c r="M108" s="37" t="str">
        <f t="shared" si="1"/>
        <v>1:2</v>
      </c>
    </row>
    <row r="109" spans="1:13" x14ac:dyDescent="0.25">
      <c r="A109" s="55" t="s">
        <v>211</v>
      </c>
      <c r="B109" s="55" t="s">
        <v>338</v>
      </c>
      <c r="C109" s="55" t="s">
        <v>2568</v>
      </c>
      <c r="D109" s="56">
        <f>COUNTIF(B:B,B109)</f>
        <v>1</v>
      </c>
      <c r="E109" s="60" t="s">
        <v>3523</v>
      </c>
      <c r="F109" s="55" t="s">
        <v>211</v>
      </c>
      <c r="G109" s="55" t="s">
        <v>338</v>
      </c>
      <c r="H109" s="55" t="str">
        <f>VLOOKUP(G109,'3. DB25 Alle koder'!B:C,2,FALSE)</f>
        <v>Fremstilling af tobaksvarer</v>
      </c>
      <c r="I109" s="56">
        <f>COUNTIF(G:G,G109)</f>
        <v>1</v>
      </c>
      <c r="J109" s="60" t="s">
        <v>3523</v>
      </c>
      <c r="K109" s="92"/>
      <c r="L109" s="92"/>
      <c r="M109" s="37" t="str">
        <f t="shared" si="1"/>
        <v>1:1</v>
      </c>
    </row>
    <row r="110" spans="1:13" x14ac:dyDescent="0.25">
      <c r="A110" s="55" t="s">
        <v>211</v>
      </c>
      <c r="B110" s="55" t="s">
        <v>343</v>
      </c>
      <c r="C110" s="55" t="s">
        <v>341</v>
      </c>
      <c r="D110" s="56">
        <f>COUNTIF(B:B,B110)</f>
        <v>1</v>
      </c>
      <c r="E110" s="60" t="s">
        <v>3523</v>
      </c>
      <c r="F110" s="55" t="s">
        <v>211</v>
      </c>
      <c r="G110" s="55" t="s">
        <v>343</v>
      </c>
      <c r="H110" s="55" t="str">
        <f>VLOOKUP(G110,'3. DB25 Alle koder'!B:C,2,FALSE)</f>
        <v>Forbehandling og spinding af tekstilfibre</v>
      </c>
      <c r="I110" s="56">
        <f>COUNTIF(G:G,G110)</f>
        <v>1</v>
      </c>
      <c r="J110" s="60" t="s">
        <v>3523</v>
      </c>
      <c r="K110" s="92"/>
      <c r="L110" s="92"/>
      <c r="M110" s="37" t="str">
        <f t="shared" si="1"/>
        <v>1:1</v>
      </c>
    </row>
    <row r="111" spans="1:13" x14ac:dyDescent="0.25">
      <c r="A111" s="55" t="s">
        <v>211</v>
      </c>
      <c r="B111" s="55" t="s">
        <v>347</v>
      </c>
      <c r="C111" s="55" t="s">
        <v>345</v>
      </c>
      <c r="D111" s="56">
        <f>COUNTIF(B:B,B111)</f>
        <v>3</v>
      </c>
      <c r="E111" s="60" t="s">
        <v>3523</v>
      </c>
      <c r="F111" s="55" t="s">
        <v>211</v>
      </c>
      <c r="G111" s="55" t="s">
        <v>347</v>
      </c>
      <c r="H111" s="55" t="str">
        <f>VLOOKUP(G111,'3. DB25 Alle koder'!B:C,2,FALSE)</f>
        <v>Vævning af tekstiler</v>
      </c>
      <c r="I111" s="56">
        <f>COUNTIF(G:G,G111)</f>
        <v>1</v>
      </c>
      <c r="J111" s="60" t="s">
        <v>3523</v>
      </c>
      <c r="K111" s="92"/>
      <c r="L111" s="92"/>
      <c r="M111" s="37" t="str">
        <f t="shared" si="1"/>
        <v>3:1</v>
      </c>
    </row>
    <row r="112" spans="1:13" ht="45" x14ac:dyDescent="0.25">
      <c r="A112" s="55" t="s">
        <v>211</v>
      </c>
      <c r="B112" s="55" t="s">
        <v>347</v>
      </c>
      <c r="C112" s="55" t="s">
        <v>345</v>
      </c>
      <c r="D112" s="56">
        <f>COUNTIF(B:B,B112)</f>
        <v>3</v>
      </c>
      <c r="E112" s="60" t="s">
        <v>3537</v>
      </c>
      <c r="F112" s="55" t="s">
        <v>211</v>
      </c>
      <c r="G112" s="55" t="s">
        <v>370</v>
      </c>
      <c r="H112" s="55" t="str">
        <f>VLOOKUP(G112,'3. DB25 Alle koder'!B:C,2,FALSE)</f>
        <v>Fremstilling af andre tekniske og industrielle tekstiler</v>
      </c>
      <c r="I112" s="56">
        <f>COUNTIF(G:G,G112)</f>
        <v>3</v>
      </c>
      <c r="J112" s="60" t="s">
        <v>3538</v>
      </c>
      <c r="K112" s="92"/>
      <c r="L112" s="92"/>
      <c r="M112" s="37" t="str">
        <f t="shared" si="1"/>
        <v>3:3</v>
      </c>
    </row>
    <row r="113" spans="1:13" ht="45" x14ac:dyDescent="0.25">
      <c r="A113" s="55" t="s">
        <v>211</v>
      </c>
      <c r="B113" s="55" t="s">
        <v>347</v>
      </c>
      <c r="C113" s="55" t="s">
        <v>345</v>
      </c>
      <c r="D113" s="56">
        <f>COUNTIF(B:B,B113)</f>
        <v>3</v>
      </c>
      <c r="E113" s="60" t="s">
        <v>3539</v>
      </c>
      <c r="F113" s="55" t="s">
        <v>211</v>
      </c>
      <c r="G113" s="55" t="s">
        <v>667</v>
      </c>
      <c r="H113" s="55" t="str">
        <f>VLOOKUP(G113,'3. DB25 Alle koder'!B:C,2,FALSE)</f>
        <v>Fremstilling af andre ikke-metalholdige mineralske produkter, bortset fra asfalt og tagpap</v>
      </c>
      <c r="I113" s="56">
        <f>COUNTIF(G:G,G113)</f>
        <v>2</v>
      </c>
      <c r="J113" s="60" t="s">
        <v>3539</v>
      </c>
      <c r="K113" s="92"/>
      <c r="L113" s="92"/>
      <c r="M113" s="37" t="str">
        <f t="shared" si="1"/>
        <v>3:2</v>
      </c>
    </row>
    <row r="114" spans="1:13" x14ac:dyDescent="0.25">
      <c r="A114" s="55" t="s">
        <v>211</v>
      </c>
      <c r="B114" s="55" t="s">
        <v>351</v>
      </c>
      <c r="C114" s="55" t="s">
        <v>349</v>
      </c>
      <c r="D114" s="56">
        <f>COUNTIF(B:B,B114)</f>
        <v>1</v>
      </c>
      <c r="E114" s="60" t="s">
        <v>3523</v>
      </c>
      <c r="F114" s="55" t="s">
        <v>211</v>
      </c>
      <c r="G114" s="55" t="s">
        <v>351</v>
      </c>
      <c r="H114" s="55" t="str">
        <f>VLOOKUP(G114,'3. DB25 Alle koder'!B:C,2,FALSE)</f>
        <v>Efterbehandling af tekstiler</v>
      </c>
      <c r="I114" s="56">
        <f>COUNTIF(G:G,G114)</f>
        <v>2</v>
      </c>
      <c r="J114" s="60" t="s">
        <v>3523</v>
      </c>
      <c r="K114" s="92"/>
      <c r="L114" s="92"/>
      <c r="M114" s="37" t="str">
        <f t="shared" si="1"/>
        <v>1:2</v>
      </c>
    </row>
    <row r="115" spans="1:13" x14ac:dyDescent="0.25">
      <c r="A115" s="55" t="s">
        <v>211</v>
      </c>
      <c r="B115" s="55" t="s">
        <v>356</v>
      </c>
      <c r="C115" s="55" t="s">
        <v>355</v>
      </c>
      <c r="D115" s="56">
        <f>COUNTIF(B:B,B115)</f>
        <v>1</v>
      </c>
      <c r="E115" s="58" t="s">
        <v>3523</v>
      </c>
      <c r="F115" s="55" t="s">
        <v>211</v>
      </c>
      <c r="G115" s="55" t="s">
        <v>356</v>
      </c>
      <c r="H115" s="55" t="str">
        <f>VLOOKUP(G115,'3. DB25 Alle koder'!B:C,2,FALSE)</f>
        <v>Fremstilling af trikotagestoffer</v>
      </c>
      <c r="I115" s="56">
        <f>COUNTIF(G:G,G115)</f>
        <v>1</v>
      </c>
      <c r="J115" s="58" t="s">
        <v>3523</v>
      </c>
      <c r="K115" s="92"/>
      <c r="L115" s="92"/>
      <c r="M115" s="37" t="str">
        <f t="shared" si="1"/>
        <v>1:1</v>
      </c>
    </row>
    <row r="116" spans="1:13" x14ac:dyDescent="0.25">
      <c r="A116" s="55" t="s">
        <v>211</v>
      </c>
      <c r="B116" s="55" t="s">
        <v>3419</v>
      </c>
      <c r="C116" s="55" t="s">
        <v>2570</v>
      </c>
      <c r="D116" s="56">
        <f>COUNTIF(B:B,B116)</f>
        <v>1</v>
      </c>
      <c r="E116" s="60" t="s">
        <v>3523</v>
      </c>
      <c r="F116" s="55" t="s">
        <v>211</v>
      </c>
      <c r="G116" s="55" t="s">
        <v>359</v>
      </c>
      <c r="H116" s="55" t="str">
        <f>VLOOKUP(G116,'3. DB25 Alle koder'!B:C,2,FALSE)</f>
        <v>Fremstilling af tekstiler til husholdningsbrug og færdige boligtekstiler</v>
      </c>
      <c r="I116" s="56">
        <f>COUNTIF(G:G,G116)</f>
        <v>2</v>
      </c>
      <c r="J116" s="60" t="s">
        <v>3523</v>
      </c>
      <c r="K116" s="92"/>
      <c r="L116" s="92"/>
      <c r="M116" s="37" t="str">
        <f t="shared" si="1"/>
        <v>1:2</v>
      </c>
    </row>
    <row r="117" spans="1:13" ht="30" x14ac:dyDescent="0.25">
      <c r="A117" s="55" t="s">
        <v>211</v>
      </c>
      <c r="B117" s="55" t="s">
        <v>3379</v>
      </c>
      <c r="C117" s="55" t="s">
        <v>2571</v>
      </c>
      <c r="D117" s="56">
        <f>COUNTIF(B:B,B117)</f>
        <v>2</v>
      </c>
      <c r="E117" s="60" t="s">
        <v>3523</v>
      </c>
      <c r="F117" s="55" t="s">
        <v>211</v>
      </c>
      <c r="G117" s="55" t="s">
        <v>359</v>
      </c>
      <c r="H117" s="55" t="str">
        <f>VLOOKUP(G117,'3. DB25 Alle koder'!B:C,2,FALSE)</f>
        <v>Fremstilling af tekstiler til husholdningsbrug og færdige boligtekstiler</v>
      </c>
      <c r="I117" s="56">
        <f>COUNTIF(G:G,G117)</f>
        <v>2</v>
      </c>
      <c r="J117" s="60" t="s">
        <v>3523</v>
      </c>
      <c r="K117" s="92"/>
      <c r="L117" s="92"/>
      <c r="M117" s="37" t="str">
        <f t="shared" si="1"/>
        <v>2:2</v>
      </c>
    </row>
    <row r="118" spans="1:13" ht="240" x14ac:dyDescent="0.25">
      <c r="A118" s="55" t="s">
        <v>211</v>
      </c>
      <c r="B118" s="55" t="s">
        <v>3379</v>
      </c>
      <c r="C118" s="55" t="s">
        <v>2571</v>
      </c>
      <c r="D118" s="56">
        <f>COUNTIF(B:B,B118)</f>
        <v>2</v>
      </c>
      <c r="E118" s="64" t="s">
        <v>3998</v>
      </c>
      <c r="F118" s="55" t="s">
        <v>211</v>
      </c>
      <c r="G118" s="55" t="s">
        <v>370</v>
      </c>
      <c r="H118" s="55" t="str">
        <f>VLOOKUP(G118,'3. DB25 Alle koder'!B:C,2,FALSE)</f>
        <v>Fremstilling af andre tekniske og industrielle tekstiler</v>
      </c>
      <c r="I118" s="56">
        <f>COUNTIF(G:G,G118)</f>
        <v>3</v>
      </c>
      <c r="J118" s="64" t="s">
        <v>3998</v>
      </c>
      <c r="K118" s="92"/>
      <c r="L118" s="92"/>
      <c r="M118" s="37" t="str">
        <f t="shared" si="1"/>
        <v>2:3</v>
      </c>
    </row>
    <row r="119" spans="1:13" x14ac:dyDescent="0.25">
      <c r="A119" s="55" t="s">
        <v>211</v>
      </c>
      <c r="B119" s="55" t="s">
        <v>361</v>
      </c>
      <c r="C119" s="55" t="s">
        <v>2572</v>
      </c>
      <c r="D119" s="56">
        <f>COUNTIF(B:B,B119)</f>
        <v>1</v>
      </c>
      <c r="E119" s="60" t="s">
        <v>3523</v>
      </c>
      <c r="F119" s="55" t="s">
        <v>211</v>
      </c>
      <c r="G119" s="55" t="s">
        <v>361</v>
      </c>
      <c r="H119" s="55" t="str">
        <f>VLOOKUP(G119,'3. DB25 Alle koder'!B:C,2,FALSE)</f>
        <v>Fremstilling af gulvtæpper og -måtter</v>
      </c>
      <c r="I119" s="56">
        <f>COUNTIF(G:G,G119)</f>
        <v>1</v>
      </c>
      <c r="J119" s="60" t="s">
        <v>3523</v>
      </c>
      <c r="K119" s="92"/>
      <c r="L119" s="92"/>
      <c r="M119" s="37" t="str">
        <f t="shared" si="1"/>
        <v>1:1</v>
      </c>
    </row>
    <row r="120" spans="1:13" x14ac:dyDescent="0.25">
      <c r="A120" s="55" t="s">
        <v>211</v>
      </c>
      <c r="B120" s="55" t="s">
        <v>364</v>
      </c>
      <c r="C120" s="55" t="s">
        <v>363</v>
      </c>
      <c r="D120" s="56">
        <f>COUNTIF(B:B,B120)</f>
        <v>1</v>
      </c>
      <c r="E120" s="60" t="s">
        <v>3523</v>
      </c>
      <c r="F120" s="55" t="s">
        <v>211</v>
      </c>
      <c r="G120" s="55" t="s">
        <v>364</v>
      </c>
      <c r="H120" s="55" t="str">
        <f>VLOOKUP(G120,'3. DB25 Alle koder'!B:C,2,FALSE)</f>
        <v>Fremstilling af reb, tovværk, sejlgarn og netstoffer</v>
      </c>
      <c r="I120" s="56">
        <f>COUNTIF(G:G,G120)</f>
        <v>1</v>
      </c>
      <c r="J120" s="60" t="s">
        <v>3523</v>
      </c>
      <c r="K120" s="92"/>
      <c r="L120" s="92"/>
      <c r="M120" s="37" t="str">
        <f t="shared" si="1"/>
        <v>1:1</v>
      </c>
    </row>
    <row r="121" spans="1:13" ht="30" x14ac:dyDescent="0.25">
      <c r="A121" s="55" t="s">
        <v>211</v>
      </c>
      <c r="B121" s="55" t="s">
        <v>367</v>
      </c>
      <c r="C121" s="55" t="s">
        <v>2573</v>
      </c>
      <c r="D121" s="56">
        <f>COUNTIF(B:B,B121)</f>
        <v>1</v>
      </c>
      <c r="E121" s="60" t="s">
        <v>3523</v>
      </c>
      <c r="F121" s="55" t="s">
        <v>211</v>
      </c>
      <c r="G121" s="55" t="s">
        <v>367</v>
      </c>
      <c r="H121" s="55" t="str">
        <f>VLOOKUP(G121,'3. DB25 Alle koder'!B:C,2,FALSE)</f>
        <v>Fremstilling af fiberdug og varer af fiberdug</v>
      </c>
      <c r="I121" s="56">
        <f>COUNTIF(G:G,G121)</f>
        <v>1</v>
      </c>
      <c r="J121" s="60" t="s">
        <v>3523</v>
      </c>
      <c r="K121" s="92"/>
      <c r="L121" s="92"/>
      <c r="M121" s="37" t="str">
        <f t="shared" si="1"/>
        <v>1:1</v>
      </c>
    </row>
    <row r="122" spans="1:13" x14ac:dyDescent="0.25">
      <c r="A122" s="55" t="s">
        <v>211</v>
      </c>
      <c r="B122" s="55" t="s">
        <v>370</v>
      </c>
      <c r="C122" s="55" t="s">
        <v>369</v>
      </c>
      <c r="D122" s="56">
        <f>COUNTIF(B:B,B122)</f>
        <v>1</v>
      </c>
      <c r="E122" s="60" t="s">
        <v>3523</v>
      </c>
      <c r="F122" s="55" t="s">
        <v>211</v>
      </c>
      <c r="G122" s="55" t="s">
        <v>370</v>
      </c>
      <c r="H122" s="55" t="str">
        <f>VLOOKUP(G122,'3. DB25 Alle koder'!B:C,2,FALSE)</f>
        <v>Fremstilling af andre tekniske og industrielle tekstiler</v>
      </c>
      <c r="I122" s="56">
        <f>COUNTIF(G:G,G122)</f>
        <v>3</v>
      </c>
      <c r="J122" s="60" t="s">
        <v>3523</v>
      </c>
      <c r="K122" s="92"/>
      <c r="L122" s="92"/>
      <c r="M122" s="37" t="str">
        <f t="shared" si="1"/>
        <v>1:3</v>
      </c>
    </row>
    <row r="123" spans="1:13" x14ac:dyDescent="0.25">
      <c r="A123" s="55" t="s">
        <v>211</v>
      </c>
      <c r="B123" s="55" t="s">
        <v>372</v>
      </c>
      <c r="C123" s="55" t="s">
        <v>2574</v>
      </c>
      <c r="D123" s="56">
        <f>COUNTIF(B:B,B123)</f>
        <v>1</v>
      </c>
      <c r="E123" s="60" t="s">
        <v>3523</v>
      </c>
      <c r="F123" s="55" t="s">
        <v>211</v>
      </c>
      <c r="G123" s="55" t="s">
        <v>372</v>
      </c>
      <c r="H123" s="55" t="str">
        <f>VLOOKUP(G123,'3. DB25 Alle koder'!B:C,2,FALSE)</f>
        <v>Fremstilling af andre tekstiler i.a.n.</v>
      </c>
      <c r="I123" s="56">
        <f>COUNTIF(G:G,G123)</f>
        <v>1</v>
      </c>
      <c r="J123" s="60" t="s">
        <v>3523</v>
      </c>
      <c r="K123" s="92"/>
      <c r="L123" s="92"/>
      <c r="M123" s="37" t="str">
        <f t="shared" si="1"/>
        <v>1:1</v>
      </c>
    </row>
    <row r="124" spans="1:13" ht="195" x14ac:dyDescent="0.25">
      <c r="A124" s="55" t="s">
        <v>211</v>
      </c>
      <c r="B124" s="55" t="s">
        <v>3420</v>
      </c>
      <c r="C124" s="55" t="s">
        <v>2577</v>
      </c>
      <c r="D124" s="56">
        <f>COUNTIF(B:B,B124)</f>
        <v>1</v>
      </c>
      <c r="E124" s="65" t="s">
        <v>3989</v>
      </c>
      <c r="F124" s="55" t="s">
        <v>211</v>
      </c>
      <c r="G124" s="55" t="s">
        <v>391</v>
      </c>
      <c r="H124" s="55" t="str">
        <f>VLOOKUP(G124,'3. DB25 Alle koder'!B:C,2,FALSE)</f>
        <v>Fremstilling af beklædningsartikler af læder og pelsskind</v>
      </c>
      <c r="I124" s="56">
        <f>COUNTIF(G:G,G124)</f>
        <v>2</v>
      </c>
      <c r="J124" s="65" t="s">
        <v>3989</v>
      </c>
      <c r="K124" s="92"/>
      <c r="L124" s="92"/>
      <c r="M124" s="37" t="str">
        <f t="shared" si="1"/>
        <v>1:2</v>
      </c>
    </row>
    <row r="125" spans="1:13" x14ac:dyDescent="0.25">
      <c r="A125" s="55" t="s">
        <v>211</v>
      </c>
      <c r="B125" s="55" t="s">
        <v>3209</v>
      </c>
      <c r="C125" s="55" t="s">
        <v>387</v>
      </c>
      <c r="D125" s="56">
        <f>COUNTIF(B:B,B125)</f>
        <v>1</v>
      </c>
      <c r="E125" s="63" t="s">
        <v>3523</v>
      </c>
      <c r="F125" s="55" t="s">
        <v>211</v>
      </c>
      <c r="G125" s="55" t="s">
        <v>388</v>
      </c>
      <c r="H125" s="55" t="str">
        <f>VLOOKUP(G125,'3. DB25 Alle koder'!B:C,2,FALSE)</f>
        <v>Fremstilling af arbejdsbeklædning</v>
      </c>
      <c r="I125" s="56">
        <f>COUNTIF(G:G,G125)</f>
        <v>1</v>
      </c>
      <c r="J125" s="63" t="s">
        <v>3523</v>
      </c>
      <c r="K125" s="92"/>
      <c r="L125" s="92"/>
      <c r="M125" s="37" t="str">
        <f t="shared" si="1"/>
        <v>1:1</v>
      </c>
    </row>
    <row r="126" spans="1:13" ht="135" x14ac:dyDescent="0.25">
      <c r="A126" s="55" t="s">
        <v>211</v>
      </c>
      <c r="B126" s="55" t="s">
        <v>3380</v>
      </c>
      <c r="C126" s="55" t="s">
        <v>2580</v>
      </c>
      <c r="D126" s="56">
        <f>COUNTIF(B:B,B126)</f>
        <v>2</v>
      </c>
      <c r="E126" s="66" t="s">
        <v>3999</v>
      </c>
      <c r="F126" s="55" t="s">
        <v>211</v>
      </c>
      <c r="G126" s="55" t="s">
        <v>377</v>
      </c>
      <c r="H126" s="55" t="str">
        <f>VLOOKUP(G126,'3. DB25 Alle koder'!B:C,2,FALSE)</f>
        <v>Fremstilling af strikkede og hæklede beklædningsartikler</v>
      </c>
      <c r="I126" s="56">
        <f>COUNTIF(G:G,G126)</f>
        <v>5</v>
      </c>
      <c r="J126" s="66" t="s">
        <v>3999</v>
      </c>
      <c r="K126" s="92"/>
      <c r="L126" s="92"/>
      <c r="M126" s="37" t="str">
        <f t="shared" si="1"/>
        <v>2:5</v>
      </c>
    </row>
    <row r="127" spans="1:13" ht="225" x14ac:dyDescent="0.25">
      <c r="A127" s="55" t="s">
        <v>211</v>
      </c>
      <c r="B127" s="55" t="s">
        <v>3380</v>
      </c>
      <c r="C127" s="55" t="s">
        <v>2580</v>
      </c>
      <c r="D127" s="56">
        <f>COUNTIF(B:B,B127)</f>
        <v>2</v>
      </c>
      <c r="E127" s="65" t="s">
        <v>3765</v>
      </c>
      <c r="F127" s="55" t="s">
        <v>211</v>
      </c>
      <c r="G127" s="55" t="s">
        <v>382</v>
      </c>
      <c r="H127" s="55" t="str">
        <f>VLOOKUP(G127,'3. DB25 Alle koder'!B:C,2,FALSE)</f>
        <v>Fremstilling af yderbeklædning</v>
      </c>
      <c r="I127" s="56">
        <f>COUNTIF(G:G,G127)</f>
        <v>3</v>
      </c>
      <c r="J127" s="65" t="s">
        <v>3765</v>
      </c>
      <c r="K127" s="92" t="s">
        <v>4002</v>
      </c>
      <c r="L127" s="92"/>
      <c r="M127" s="37" t="str">
        <f t="shared" si="1"/>
        <v>2:3</v>
      </c>
    </row>
    <row r="128" spans="1:13" ht="135" x14ac:dyDescent="0.25">
      <c r="A128" s="55" t="s">
        <v>211</v>
      </c>
      <c r="B128" s="55" t="s">
        <v>3381</v>
      </c>
      <c r="C128" s="55" t="s">
        <v>384</v>
      </c>
      <c r="D128" s="56">
        <f>COUNTIF(B:B,B128)</f>
        <v>3</v>
      </c>
      <c r="E128" s="65" t="s">
        <v>3540</v>
      </c>
      <c r="F128" s="55" t="s">
        <v>211</v>
      </c>
      <c r="G128" s="55" t="s">
        <v>377</v>
      </c>
      <c r="H128" s="55" t="str">
        <f>VLOOKUP(G128,'3. DB25 Alle koder'!B:C,2,FALSE)</f>
        <v>Fremstilling af strikkede og hæklede beklædningsartikler</v>
      </c>
      <c r="I128" s="56">
        <f>COUNTIF(G:G,G128)</f>
        <v>5</v>
      </c>
      <c r="J128" s="65" t="s">
        <v>3540</v>
      </c>
      <c r="K128" s="92" t="s">
        <v>4000</v>
      </c>
      <c r="L128" s="92"/>
      <c r="M128" s="37" t="str">
        <f t="shared" si="1"/>
        <v>3:5</v>
      </c>
    </row>
    <row r="129" spans="1:13" ht="90" x14ac:dyDescent="0.25">
      <c r="A129" s="55" t="s">
        <v>211</v>
      </c>
      <c r="B129" s="55" t="s">
        <v>3381</v>
      </c>
      <c r="C129" s="55" t="s">
        <v>384</v>
      </c>
      <c r="D129" s="56">
        <f>COUNTIF(B:B,B129)</f>
        <v>3</v>
      </c>
      <c r="E129" s="65" t="s">
        <v>3766</v>
      </c>
      <c r="F129" s="55" t="s">
        <v>211</v>
      </c>
      <c r="G129" s="55" t="s">
        <v>382</v>
      </c>
      <c r="H129" s="55" t="str">
        <f>VLOOKUP(G129,'3. DB25 Alle koder'!B:C,2,FALSE)</f>
        <v>Fremstilling af yderbeklædning</v>
      </c>
      <c r="I129" s="56">
        <f>COUNTIF(G:G,G129)</f>
        <v>3</v>
      </c>
      <c r="J129" s="65" t="s">
        <v>3766</v>
      </c>
      <c r="K129" s="92"/>
      <c r="L129" s="92"/>
      <c r="M129" s="37" t="str">
        <f t="shared" si="1"/>
        <v>3:3</v>
      </c>
    </row>
    <row r="130" spans="1:13" ht="330" x14ac:dyDescent="0.25">
      <c r="A130" s="55" t="s">
        <v>211</v>
      </c>
      <c r="B130" s="55" t="s">
        <v>3381</v>
      </c>
      <c r="C130" s="55" t="s">
        <v>384</v>
      </c>
      <c r="D130" s="56">
        <f>COUNTIF(B:B,B130)</f>
        <v>3</v>
      </c>
      <c r="E130" s="66" t="s">
        <v>4001</v>
      </c>
      <c r="F130" s="55" t="s">
        <v>211</v>
      </c>
      <c r="G130" s="55" t="s">
        <v>385</v>
      </c>
      <c r="H130" s="55" t="str">
        <f>VLOOKUP(G130,'3. DB25 Alle koder'!B:C,2,FALSE)</f>
        <v>Fremstilling af underbeklædning</v>
      </c>
      <c r="I130" s="56">
        <f>COUNTIF(G:G,G130)</f>
        <v>2</v>
      </c>
      <c r="J130" s="66" t="s">
        <v>4001</v>
      </c>
      <c r="K130" s="92"/>
      <c r="L130" s="92"/>
      <c r="M130" s="37" t="str">
        <f t="shared" ref="M130:M193" si="2">CONCATENATE(D130,":",I130)</f>
        <v>3:2</v>
      </c>
    </row>
    <row r="131" spans="1:13" ht="180" x14ac:dyDescent="0.25">
      <c r="A131" s="55" t="s">
        <v>211</v>
      </c>
      <c r="B131" s="55" t="s">
        <v>3210</v>
      </c>
      <c r="C131" s="55" t="s">
        <v>379</v>
      </c>
      <c r="D131" s="56">
        <f>COUNTIF(B:B,B131)</f>
        <v>4</v>
      </c>
      <c r="E131" s="65" t="s">
        <v>3541</v>
      </c>
      <c r="F131" s="55" t="s">
        <v>211</v>
      </c>
      <c r="G131" s="55" t="s">
        <v>377</v>
      </c>
      <c r="H131" s="55" t="str">
        <f>VLOOKUP(G131,'3. DB25 Alle koder'!B:C,2,FALSE)</f>
        <v>Fremstilling af strikkede og hæklede beklædningsartikler</v>
      </c>
      <c r="I131" s="56">
        <f>COUNTIF(G:G,G131)</f>
        <v>5</v>
      </c>
      <c r="J131" s="65" t="s">
        <v>3541</v>
      </c>
      <c r="K131" s="92"/>
      <c r="L131" s="92"/>
      <c r="M131" s="37" t="str">
        <f t="shared" si="2"/>
        <v>4:5</v>
      </c>
    </row>
    <row r="132" spans="1:13" ht="90" x14ac:dyDescent="0.25">
      <c r="A132" s="55" t="s">
        <v>211</v>
      </c>
      <c r="B132" s="55" t="s">
        <v>3210</v>
      </c>
      <c r="C132" s="55" t="s">
        <v>379</v>
      </c>
      <c r="D132" s="56">
        <f>COUNTIF(B:B,B132)</f>
        <v>4</v>
      </c>
      <c r="E132" s="64" t="s">
        <v>3542</v>
      </c>
      <c r="F132" s="55" t="s">
        <v>211</v>
      </c>
      <c r="G132" s="55" t="s">
        <v>382</v>
      </c>
      <c r="H132" s="55" t="str">
        <f>VLOOKUP(G132,'3. DB25 Alle koder'!B:C,2,FALSE)</f>
        <v>Fremstilling af yderbeklædning</v>
      </c>
      <c r="I132" s="56">
        <f>COUNTIF(G:G,G132)</f>
        <v>3</v>
      </c>
      <c r="J132" s="64" t="s">
        <v>3542</v>
      </c>
      <c r="K132" s="92"/>
      <c r="L132" s="92"/>
      <c r="M132" s="37" t="str">
        <f t="shared" si="2"/>
        <v>4:3</v>
      </c>
    </row>
    <row r="133" spans="1:13" ht="90" x14ac:dyDescent="0.25">
      <c r="A133" s="55" t="s">
        <v>211</v>
      </c>
      <c r="B133" s="55" t="s">
        <v>3210</v>
      </c>
      <c r="C133" s="55" t="s">
        <v>379</v>
      </c>
      <c r="D133" s="56">
        <f>COUNTIF(B:B,B133)</f>
        <v>4</v>
      </c>
      <c r="E133" s="64" t="s">
        <v>3542</v>
      </c>
      <c r="F133" s="55" t="s">
        <v>211</v>
      </c>
      <c r="G133" s="55" t="s">
        <v>385</v>
      </c>
      <c r="H133" s="55" t="str">
        <f>VLOOKUP(G133,'3. DB25 Alle koder'!B:C,2,FALSE)</f>
        <v>Fremstilling af underbeklædning</v>
      </c>
      <c r="I133" s="56">
        <f>COUNTIF(G:G,G133)</f>
        <v>2</v>
      </c>
      <c r="J133" s="64" t="s">
        <v>3542</v>
      </c>
      <c r="K133" s="92"/>
      <c r="L133" s="92"/>
      <c r="M133" s="37" t="str">
        <f t="shared" si="2"/>
        <v>4:2</v>
      </c>
    </row>
    <row r="134" spans="1:13" ht="375" x14ac:dyDescent="0.25">
      <c r="A134" s="55" t="s">
        <v>211</v>
      </c>
      <c r="B134" s="55" t="s">
        <v>3210</v>
      </c>
      <c r="C134" s="55" t="s">
        <v>379</v>
      </c>
      <c r="D134" s="56">
        <f>COUNTIF(B:B,B134)</f>
        <v>4</v>
      </c>
      <c r="E134" s="64" t="s">
        <v>3543</v>
      </c>
      <c r="F134" s="55" t="s">
        <v>211</v>
      </c>
      <c r="G134" s="55" t="s">
        <v>393</v>
      </c>
      <c r="H134" s="55" t="str">
        <f>VLOOKUP(G134,'3. DB25 Alle koder'!B:C,2,FALSE)</f>
        <v>Fremstilling af andre beklædningsartikler samt tilbehør i.a.n.</v>
      </c>
      <c r="I134" s="56">
        <f>COUNTIF(G:G,G134)</f>
        <v>1</v>
      </c>
      <c r="J134" s="64" t="s">
        <v>3543</v>
      </c>
      <c r="K134" s="92"/>
      <c r="L134" s="92"/>
      <c r="M134" s="37" t="str">
        <f t="shared" si="2"/>
        <v>4:1</v>
      </c>
    </row>
    <row r="135" spans="1:13" ht="285" x14ac:dyDescent="0.25">
      <c r="A135" s="55" t="s">
        <v>211</v>
      </c>
      <c r="B135" s="55" t="s">
        <v>3421</v>
      </c>
      <c r="C135" s="55" t="s">
        <v>2583</v>
      </c>
      <c r="D135" s="56">
        <f>COUNTIF(B:B,B135)</f>
        <v>1</v>
      </c>
      <c r="E135" s="64" t="s">
        <v>3990</v>
      </c>
      <c r="F135" s="55" t="s">
        <v>211</v>
      </c>
      <c r="G135" s="55" t="s">
        <v>391</v>
      </c>
      <c r="H135" s="55" t="str">
        <f>VLOOKUP(G135,'3. DB25 Alle koder'!B:C,2,FALSE)</f>
        <v>Fremstilling af beklædningsartikler af læder og pelsskind</v>
      </c>
      <c r="I135" s="56">
        <f>COUNTIF(G:G,G135)</f>
        <v>2</v>
      </c>
      <c r="J135" s="64" t="s">
        <v>3990</v>
      </c>
      <c r="K135" s="92"/>
      <c r="L135" s="92"/>
      <c r="M135" s="37" t="str">
        <f t="shared" si="2"/>
        <v>1:2</v>
      </c>
    </row>
    <row r="136" spans="1:13" x14ac:dyDescent="0.25">
      <c r="A136" s="55" t="s">
        <v>211</v>
      </c>
      <c r="B136" s="55" t="s">
        <v>3422</v>
      </c>
      <c r="C136" s="55" t="s">
        <v>2587</v>
      </c>
      <c r="D136" s="56">
        <f>COUNTIF(B:B,B136)</f>
        <v>1</v>
      </c>
      <c r="E136" s="60" t="s">
        <v>3523</v>
      </c>
      <c r="F136" s="55" t="s">
        <v>211</v>
      </c>
      <c r="G136" s="55" t="s">
        <v>377</v>
      </c>
      <c r="H136" s="55" t="str">
        <f>VLOOKUP(G136,'3. DB25 Alle koder'!B:C,2,FALSE)</f>
        <v>Fremstilling af strikkede og hæklede beklædningsartikler</v>
      </c>
      <c r="I136" s="56">
        <f>COUNTIF(G:G,G136)</f>
        <v>5</v>
      </c>
      <c r="J136" s="60" t="s">
        <v>3523</v>
      </c>
      <c r="K136" s="92"/>
      <c r="L136" s="92"/>
      <c r="M136" s="37" t="str">
        <f t="shared" si="2"/>
        <v>1:5</v>
      </c>
    </row>
    <row r="137" spans="1:13" x14ac:dyDescent="0.25">
      <c r="A137" s="55" t="s">
        <v>211</v>
      </c>
      <c r="B137" s="55" t="s">
        <v>3423</v>
      </c>
      <c r="C137" s="55" t="s">
        <v>2589</v>
      </c>
      <c r="D137" s="56">
        <f>COUNTIF(B:B,B137)</f>
        <v>1</v>
      </c>
      <c r="E137" s="60" t="s">
        <v>3523</v>
      </c>
      <c r="F137" s="55" t="s">
        <v>211</v>
      </c>
      <c r="G137" s="55" t="s">
        <v>377</v>
      </c>
      <c r="H137" s="55" t="str">
        <f>VLOOKUP(G137,'3. DB25 Alle koder'!B:C,2,FALSE)</f>
        <v>Fremstilling af strikkede og hæklede beklædningsartikler</v>
      </c>
      <c r="I137" s="56">
        <f>COUNTIF(G:G,G137)</f>
        <v>5</v>
      </c>
      <c r="J137" s="60" t="s">
        <v>3523</v>
      </c>
      <c r="K137" s="92"/>
      <c r="L137" s="92"/>
      <c r="M137" s="37" t="str">
        <f t="shared" si="2"/>
        <v>1:5</v>
      </c>
    </row>
    <row r="138" spans="1:13" ht="30" x14ac:dyDescent="0.25">
      <c r="A138" s="55" t="s">
        <v>211</v>
      </c>
      <c r="B138" s="55" t="s">
        <v>399</v>
      </c>
      <c r="C138" s="55" t="s">
        <v>2592</v>
      </c>
      <c r="D138" s="56">
        <f>COUNTIF(B:B,B138)</f>
        <v>1</v>
      </c>
      <c r="E138" s="63" t="s">
        <v>3523</v>
      </c>
      <c r="F138" s="55" t="s">
        <v>211</v>
      </c>
      <c r="G138" s="55" t="s">
        <v>399</v>
      </c>
      <c r="H138" s="55" t="str">
        <f>VLOOKUP(G138,'3. DB25 Alle koder'!B:C,2,FALSE)</f>
        <v>Garvning, beredning og farvning af læder og pelsskind</v>
      </c>
      <c r="I138" s="56">
        <f>COUNTIF(G:G,G138)</f>
        <v>1</v>
      </c>
      <c r="J138" s="63" t="s">
        <v>3523</v>
      </c>
      <c r="K138" s="92"/>
      <c r="L138" s="92"/>
      <c r="M138" s="37" t="str">
        <f t="shared" si="2"/>
        <v>1:1</v>
      </c>
    </row>
    <row r="139" spans="1:13" ht="30" x14ac:dyDescent="0.25">
      <c r="A139" s="55" t="s">
        <v>211</v>
      </c>
      <c r="B139" s="55" t="s">
        <v>402</v>
      </c>
      <c r="C139" s="55" t="s">
        <v>2594</v>
      </c>
      <c r="D139" s="56">
        <f>COUNTIF(B:B,B139)</f>
        <v>1</v>
      </c>
      <c r="E139" s="63" t="s">
        <v>3523</v>
      </c>
      <c r="F139" s="55" t="s">
        <v>211</v>
      </c>
      <c r="G139" s="55" t="s">
        <v>402</v>
      </c>
      <c r="H139" s="55" t="str">
        <f>VLOOKUP(G139,'3. DB25 Alle koder'!B:C,2,FALSE)</f>
        <v>Fremstilling af tasker, kufferter, sadelmagervarer mv., uanset materialets art</v>
      </c>
      <c r="I139" s="56">
        <f>COUNTIF(G:G,G139)</f>
        <v>1</v>
      </c>
      <c r="J139" s="63" t="s">
        <v>3523</v>
      </c>
      <c r="K139" s="92"/>
      <c r="L139" s="92"/>
      <c r="M139" s="37" t="str">
        <f t="shared" si="2"/>
        <v>1:1</v>
      </c>
    </row>
    <row r="140" spans="1:13" x14ac:dyDescent="0.25">
      <c r="A140" s="55" t="s">
        <v>211</v>
      </c>
      <c r="B140" s="55" t="s">
        <v>406</v>
      </c>
      <c r="C140" s="55" t="s">
        <v>404</v>
      </c>
      <c r="D140" s="56">
        <f>COUNTIF(B:B,B140)</f>
        <v>1</v>
      </c>
      <c r="E140" s="67" t="s">
        <v>3523</v>
      </c>
      <c r="F140" s="55" t="s">
        <v>211</v>
      </c>
      <c r="G140" s="55" t="s">
        <v>406</v>
      </c>
      <c r="H140" s="55" t="str">
        <f>VLOOKUP(G140,'3. DB25 Alle koder'!B:C,2,FALSE)</f>
        <v>Fremstilling af fodtøj</v>
      </c>
      <c r="I140" s="56">
        <f>COUNTIF(G:G,G140)</f>
        <v>4</v>
      </c>
      <c r="J140" s="67" t="s">
        <v>3523</v>
      </c>
      <c r="K140" s="92"/>
      <c r="L140" s="92"/>
      <c r="M140" s="37" t="str">
        <f t="shared" si="2"/>
        <v>1:4</v>
      </c>
    </row>
    <row r="141" spans="1:13" ht="315" x14ac:dyDescent="0.25">
      <c r="A141" s="55" t="s">
        <v>211</v>
      </c>
      <c r="B141" s="55" t="s">
        <v>3211</v>
      </c>
      <c r="C141" s="55" t="s">
        <v>411</v>
      </c>
      <c r="D141" s="56">
        <f>COUNTIF(B:B,B141)</f>
        <v>2</v>
      </c>
      <c r="E141" s="65" t="s">
        <v>3545</v>
      </c>
      <c r="F141" s="55" t="s">
        <v>211</v>
      </c>
      <c r="G141" s="55" t="s">
        <v>412</v>
      </c>
      <c r="H141" s="55" t="str">
        <f>VLOOKUP(G141,'3. DB25 Alle koder'!B:C,2,FALSE)</f>
        <v>Udsavning og høvling af træ</v>
      </c>
      <c r="I141" s="56">
        <f>COUNTIF(G:G,G141)</f>
        <v>1</v>
      </c>
      <c r="J141" s="65" t="s">
        <v>3545</v>
      </c>
      <c r="K141" s="92"/>
      <c r="L141" s="92"/>
      <c r="M141" s="37" t="str">
        <f t="shared" si="2"/>
        <v>2:1</v>
      </c>
    </row>
    <row r="142" spans="1:13" ht="409.5" x14ac:dyDescent="0.25">
      <c r="A142" s="55" t="s">
        <v>211</v>
      </c>
      <c r="B142" s="55" t="s">
        <v>3211</v>
      </c>
      <c r="C142" s="55" t="s">
        <v>411</v>
      </c>
      <c r="D142" s="56">
        <f>COUNTIF(B:B,B142)</f>
        <v>2</v>
      </c>
      <c r="E142" s="109" t="s">
        <v>4155</v>
      </c>
      <c r="F142" s="55" t="s">
        <v>211</v>
      </c>
      <c r="G142" s="55" t="s">
        <v>415</v>
      </c>
      <c r="H142" s="55" t="str">
        <f>VLOOKUP(G142,'3. DB25 Alle koder'!B:C,2,FALSE)</f>
        <v>Forarbejdning og færdigbearbejdning af træ</v>
      </c>
      <c r="I142" s="56">
        <f>COUNTIF(G:G,G142)</f>
        <v>1</v>
      </c>
      <c r="J142" s="109" t="s">
        <v>4155</v>
      </c>
      <c r="K142" s="92"/>
      <c r="L142" s="92"/>
      <c r="M142" s="37" t="str">
        <f t="shared" si="2"/>
        <v>2:1</v>
      </c>
    </row>
    <row r="143" spans="1:13" ht="409.5" x14ac:dyDescent="0.25">
      <c r="A143" s="55" t="s">
        <v>211</v>
      </c>
      <c r="B143" s="55" t="s">
        <v>420</v>
      </c>
      <c r="C143" s="55" t="s">
        <v>419</v>
      </c>
      <c r="D143" s="56">
        <f>COUNTIF(B:B,B143)</f>
        <v>2</v>
      </c>
      <c r="E143" s="64" t="s">
        <v>3546</v>
      </c>
      <c r="F143" s="55" t="s">
        <v>211</v>
      </c>
      <c r="G143" s="55" t="s">
        <v>420</v>
      </c>
      <c r="H143" s="55" t="str">
        <f>VLOOKUP(G143,'3. DB25 Alle koder'!B:C,2,FALSE)</f>
        <v>Fremstilling af finerplader og træbaserede plader</v>
      </c>
      <c r="I143" s="56">
        <f>COUNTIF(G:G,G143)</f>
        <v>1</v>
      </c>
      <c r="J143" s="64" t="s">
        <v>3546</v>
      </c>
      <c r="K143" s="92"/>
      <c r="L143" s="92"/>
      <c r="M143" s="37" t="str">
        <f t="shared" si="2"/>
        <v>2:1</v>
      </c>
    </row>
    <row r="144" spans="1:13" ht="45" x14ac:dyDescent="0.25">
      <c r="A144" s="55" t="s">
        <v>211</v>
      </c>
      <c r="B144" s="55" t="s">
        <v>420</v>
      </c>
      <c r="C144" s="55" t="s">
        <v>419</v>
      </c>
      <c r="D144" s="56">
        <f>COUNTIF(B:B,B144)</f>
        <v>2</v>
      </c>
      <c r="E144" s="65" t="s">
        <v>3547</v>
      </c>
      <c r="F144" s="55" t="s">
        <v>211</v>
      </c>
      <c r="G144" s="55" t="s">
        <v>438</v>
      </c>
      <c r="H144" s="55" t="str">
        <f>VLOOKUP(G144,'3. DB25 Alle koder'!B:C,2,FALSE)</f>
        <v>Færdigbearbejdning af trævarer</v>
      </c>
      <c r="I144" s="56">
        <f>COUNTIF(G:G,G144)</f>
        <v>5</v>
      </c>
      <c r="J144" s="64" t="s">
        <v>3547</v>
      </c>
      <c r="K144" s="92"/>
      <c r="L144" s="92"/>
      <c r="M144" s="37" t="str">
        <f t="shared" si="2"/>
        <v>2:5</v>
      </c>
    </row>
    <row r="145" spans="1:13" ht="90" x14ac:dyDescent="0.25">
      <c r="A145" s="55" t="s">
        <v>211</v>
      </c>
      <c r="B145" s="55" t="s">
        <v>423</v>
      </c>
      <c r="C145" s="55" t="s">
        <v>422</v>
      </c>
      <c r="D145" s="56">
        <f>COUNTIF(B:B,B145)</f>
        <v>2</v>
      </c>
      <c r="E145" s="65" t="s">
        <v>3548</v>
      </c>
      <c r="F145" s="55" t="s">
        <v>211</v>
      </c>
      <c r="G145" s="55" t="s">
        <v>423</v>
      </c>
      <c r="H145" s="55" t="str">
        <f>VLOOKUP(G145,'3. DB25 Alle koder'!B:C,2,FALSE)</f>
        <v>Fremstilling af sammensatte parketstave</v>
      </c>
      <c r="I145" s="56">
        <f>COUNTIF(G:G,G145)</f>
        <v>1</v>
      </c>
      <c r="J145" s="65" t="s">
        <v>3548</v>
      </c>
      <c r="K145" s="92"/>
      <c r="L145" s="92"/>
      <c r="M145" s="37" t="str">
        <f t="shared" si="2"/>
        <v>2:1</v>
      </c>
    </row>
    <row r="146" spans="1:13" ht="45" x14ac:dyDescent="0.25">
      <c r="A146" s="55" t="s">
        <v>211</v>
      </c>
      <c r="B146" s="55" t="s">
        <v>423</v>
      </c>
      <c r="C146" s="55" t="s">
        <v>422</v>
      </c>
      <c r="D146" s="56">
        <f>COUNTIF(B:B,B146)</f>
        <v>2</v>
      </c>
      <c r="E146" s="63" t="s">
        <v>3547</v>
      </c>
      <c r="F146" s="55" t="s">
        <v>211</v>
      </c>
      <c r="G146" s="55" t="s">
        <v>438</v>
      </c>
      <c r="H146" s="55" t="str">
        <f>VLOOKUP(G146,'3. DB25 Alle koder'!B:C,2,FALSE)</f>
        <v>Færdigbearbejdning af trævarer</v>
      </c>
      <c r="I146" s="56">
        <f>COUNTIF(G:G,G146)</f>
        <v>5</v>
      </c>
      <c r="J146" s="63" t="s">
        <v>3547</v>
      </c>
      <c r="K146" s="92"/>
      <c r="L146" s="92"/>
      <c r="M146" s="37" t="str">
        <f t="shared" si="2"/>
        <v>2:5</v>
      </c>
    </row>
    <row r="147" spans="1:13" x14ac:dyDescent="0.25">
      <c r="A147" s="55" t="s">
        <v>211</v>
      </c>
      <c r="B147" s="55" t="s">
        <v>426</v>
      </c>
      <c r="C147" s="55" t="s">
        <v>425</v>
      </c>
      <c r="D147" s="56">
        <f>COUNTIF(B:B,B147)</f>
        <v>3</v>
      </c>
      <c r="E147" s="67" t="s">
        <v>3523</v>
      </c>
      <c r="F147" s="55" t="s">
        <v>211</v>
      </c>
      <c r="G147" s="55" t="s">
        <v>426</v>
      </c>
      <c r="H147" s="55" t="str">
        <f>VLOOKUP(G147,'3. DB25 Alle koder'!B:C,2,FALSE)</f>
        <v>Fremstilling af bygningstømmer og snedkeriartikler i øvrigt</v>
      </c>
      <c r="I147" s="56">
        <f>COUNTIF(G:G,G147)</f>
        <v>1</v>
      </c>
      <c r="J147" s="63" t="s">
        <v>3523</v>
      </c>
      <c r="K147" s="92"/>
      <c r="L147" s="92"/>
      <c r="M147" s="37" t="str">
        <f t="shared" si="2"/>
        <v>3:1</v>
      </c>
    </row>
    <row r="148" spans="1:13" ht="255" x14ac:dyDescent="0.25">
      <c r="A148" s="55" t="s">
        <v>211</v>
      </c>
      <c r="B148" s="55" t="s">
        <v>426</v>
      </c>
      <c r="C148" s="55" t="s">
        <v>425</v>
      </c>
      <c r="D148" s="56">
        <f>COUNTIF(B:B,B148)</f>
        <v>3</v>
      </c>
      <c r="E148" s="65" t="s">
        <v>3549</v>
      </c>
      <c r="F148" s="55" t="s">
        <v>211</v>
      </c>
      <c r="G148" s="55" t="s">
        <v>432</v>
      </c>
      <c r="H148" s="55" t="str">
        <f>VLOOKUP(G148,'3. DB25 Alle koder'!B:C,2,FALSE)</f>
        <v>Fremstilling af døre og vinduer af træ</v>
      </c>
      <c r="I148" s="56">
        <f>COUNTIF(G:G,G148)</f>
        <v>1</v>
      </c>
      <c r="J148" s="65" t="s">
        <v>3549</v>
      </c>
      <c r="K148" s="92"/>
      <c r="L148" s="92"/>
      <c r="M148" s="37" t="str">
        <f t="shared" si="2"/>
        <v>3:1</v>
      </c>
    </row>
    <row r="149" spans="1:13" ht="45" x14ac:dyDescent="0.25">
      <c r="A149" s="55" t="s">
        <v>211</v>
      </c>
      <c r="B149" s="55" t="s">
        <v>426</v>
      </c>
      <c r="C149" s="55" t="s">
        <v>425</v>
      </c>
      <c r="D149" s="56">
        <f>COUNTIF(B:B,B149)</f>
        <v>3</v>
      </c>
      <c r="E149" s="65" t="s">
        <v>3547</v>
      </c>
      <c r="F149" s="55" t="s">
        <v>211</v>
      </c>
      <c r="G149" s="55" t="s">
        <v>438</v>
      </c>
      <c r="H149" s="55" t="str">
        <f>VLOOKUP(G149,'3. DB25 Alle koder'!B:C,2,FALSE)</f>
        <v>Færdigbearbejdning af trævarer</v>
      </c>
      <c r="I149" s="56">
        <f>COUNTIF(G:G,G149)</f>
        <v>5</v>
      </c>
      <c r="J149" s="65" t="s">
        <v>3547</v>
      </c>
      <c r="K149" s="92"/>
      <c r="L149" s="92"/>
      <c r="M149" s="37" t="str">
        <f t="shared" si="2"/>
        <v>3:5</v>
      </c>
    </row>
    <row r="150" spans="1:13" ht="300" x14ac:dyDescent="0.25">
      <c r="A150" s="55" t="s">
        <v>211</v>
      </c>
      <c r="B150" s="55" t="s">
        <v>429</v>
      </c>
      <c r="C150" s="55" t="s">
        <v>428</v>
      </c>
      <c r="D150" s="56">
        <f>COUNTIF(B:B,B150)</f>
        <v>2</v>
      </c>
      <c r="E150" s="65" t="s">
        <v>3550</v>
      </c>
      <c r="F150" s="55" t="s">
        <v>211</v>
      </c>
      <c r="G150" s="55" t="s">
        <v>429</v>
      </c>
      <c r="H150" s="55" t="str">
        <f>VLOOKUP(G150,'3. DB25 Alle koder'!B:C,2,FALSE)</f>
        <v>Fremstilling af træemballage</v>
      </c>
      <c r="I150" s="56">
        <f>COUNTIF(G:G,G150)</f>
        <v>1</v>
      </c>
      <c r="J150" s="65" t="s">
        <v>3550</v>
      </c>
      <c r="K150" s="92"/>
      <c r="L150" s="92"/>
      <c r="M150" s="37" t="str">
        <f t="shared" si="2"/>
        <v>2:1</v>
      </c>
    </row>
    <row r="151" spans="1:13" ht="45" x14ac:dyDescent="0.25">
      <c r="A151" s="55" t="s">
        <v>211</v>
      </c>
      <c r="B151" s="55" t="s">
        <v>429</v>
      </c>
      <c r="C151" s="55" t="s">
        <v>428</v>
      </c>
      <c r="D151" s="56">
        <f>COUNTIF(B:B,B151)</f>
        <v>2</v>
      </c>
      <c r="E151" s="63" t="s">
        <v>3547</v>
      </c>
      <c r="F151" s="55" t="s">
        <v>211</v>
      </c>
      <c r="G151" s="55" t="s">
        <v>438</v>
      </c>
      <c r="H151" s="55" t="str">
        <f>VLOOKUP(G151,'3. DB25 Alle koder'!B:C,2,FALSE)</f>
        <v>Færdigbearbejdning af trævarer</v>
      </c>
      <c r="I151" s="56">
        <f>COUNTIF(G:G,G151)</f>
        <v>5</v>
      </c>
      <c r="J151" s="63" t="s">
        <v>3547</v>
      </c>
      <c r="K151" s="92"/>
      <c r="L151" s="92"/>
      <c r="M151" s="37" t="str">
        <f t="shared" si="2"/>
        <v>2:5</v>
      </c>
    </row>
    <row r="152" spans="1:13" ht="45" x14ac:dyDescent="0.25">
      <c r="A152" s="55" t="s">
        <v>211</v>
      </c>
      <c r="B152" s="55" t="s">
        <v>3212</v>
      </c>
      <c r="C152" s="55" t="s">
        <v>2597</v>
      </c>
      <c r="D152" s="56">
        <f>COUNTIF(B:B,B152)</f>
        <v>4</v>
      </c>
      <c r="E152" s="64" t="s">
        <v>3551</v>
      </c>
      <c r="F152" s="55" t="s">
        <v>211</v>
      </c>
      <c r="G152" s="55" t="s">
        <v>406</v>
      </c>
      <c r="H152" s="55" t="str">
        <f>VLOOKUP(G152,'3. DB25 Alle koder'!B:C,2,FALSE)</f>
        <v>Fremstilling af fodtøj</v>
      </c>
      <c r="I152" s="56">
        <f>COUNTIF(G:G,G152)</f>
        <v>4</v>
      </c>
      <c r="J152" s="64" t="s">
        <v>3551</v>
      </c>
      <c r="K152" s="92" t="s">
        <v>4003</v>
      </c>
      <c r="L152" s="92" t="s">
        <v>4174</v>
      </c>
      <c r="M152" s="37" t="str">
        <f t="shared" si="2"/>
        <v>4:4</v>
      </c>
    </row>
    <row r="153" spans="1:13" ht="135" x14ac:dyDescent="0.25">
      <c r="A153" s="55" t="s">
        <v>211</v>
      </c>
      <c r="B153" s="55" t="s">
        <v>3212</v>
      </c>
      <c r="C153" s="55" t="s">
        <v>2597</v>
      </c>
      <c r="D153" s="56">
        <f>COUNTIF(B:B,B153)</f>
        <v>4</v>
      </c>
      <c r="E153" s="64" t="s">
        <v>3552</v>
      </c>
      <c r="F153" s="55" t="s">
        <v>211</v>
      </c>
      <c r="G153" s="55" t="s">
        <v>435</v>
      </c>
      <c r="H153" s="55" t="str">
        <f>VLOOKUP(G153,'3. DB25 Alle koder'!B:C,2,FALSE)</f>
        <v>Fremstilling af fast brændsel på basis af vegetabilsk biomasse</v>
      </c>
      <c r="I153" s="56">
        <f>COUNTIF(G:G,G153)</f>
        <v>1</v>
      </c>
      <c r="J153" s="64" t="s">
        <v>3552</v>
      </c>
      <c r="K153" s="92"/>
      <c r="L153" s="92"/>
      <c r="M153" s="37" t="str">
        <f t="shared" si="2"/>
        <v>4:1</v>
      </c>
    </row>
    <row r="154" spans="1:13" ht="120" x14ac:dyDescent="0.25">
      <c r="A154" s="55" t="s">
        <v>211</v>
      </c>
      <c r="B154" s="55" t="s">
        <v>3212</v>
      </c>
      <c r="C154" s="55" t="s">
        <v>2597</v>
      </c>
      <c r="D154" s="56">
        <f>COUNTIF(B:B,B154)</f>
        <v>4</v>
      </c>
      <c r="E154" s="64" t="s">
        <v>3553</v>
      </c>
      <c r="F154" s="55" t="s">
        <v>211</v>
      </c>
      <c r="G154" s="55" t="s">
        <v>438</v>
      </c>
      <c r="H154" s="55" t="str">
        <f>VLOOKUP(G154,'3. DB25 Alle koder'!B:C,2,FALSE)</f>
        <v>Færdigbearbejdning af trævarer</v>
      </c>
      <c r="I154" s="56">
        <f>COUNTIF(G:G,G154)</f>
        <v>5</v>
      </c>
      <c r="J154" s="64" t="s">
        <v>3553</v>
      </c>
      <c r="K154" s="92"/>
      <c r="L154" s="92"/>
      <c r="M154" s="37" t="str">
        <f t="shared" si="2"/>
        <v>4:5</v>
      </c>
    </row>
    <row r="155" spans="1:13" ht="30" x14ac:dyDescent="0.25">
      <c r="A155" s="55" t="s">
        <v>211</v>
      </c>
      <c r="B155" s="55" t="s">
        <v>3212</v>
      </c>
      <c r="C155" s="55" t="s">
        <v>2597</v>
      </c>
      <c r="D155" s="56">
        <f>COUNTIF(B:B,B155)</f>
        <v>4</v>
      </c>
      <c r="E155" s="58" t="s">
        <v>3523</v>
      </c>
      <c r="F155" s="55" t="s">
        <v>211</v>
      </c>
      <c r="G155" s="55" t="s">
        <v>441</v>
      </c>
      <c r="H155" s="55" t="str">
        <f>VLOOKUP(G155,'3. DB25 Alle koder'!B:C,2,FALSE)</f>
        <v>Fremstilling af andre trævarer og varer af kork, strå og flettematerialer</v>
      </c>
      <c r="I155" s="56">
        <f>COUNTIF(G:G,G155)</f>
        <v>1</v>
      </c>
      <c r="J155" s="58" t="s">
        <v>3523</v>
      </c>
      <c r="K155" s="92"/>
      <c r="L155" s="92"/>
      <c r="M155" s="37" t="str">
        <f t="shared" si="2"/>
        <v>4:1</v>
      </c>
    </row>
    <row r="156" spans="1:13" x14ac:dyDescent="0.25">
      <c r="A156" s="55" t="s">
        <v>211</v>
      </c>
      <c r="B156" s="55" t="s">
        <v>447</v>
      </c>
      <c r="C156" s="55" t="s">
        <v>446</v>
      </c>
      <c r="D156" s="56">
        <f>COUNTIF(B:B,B156)</f>
        <v>1</v>
      </c>
      <c r="E156" s="60" t="s">
        <v>3523</v>
      </c>
      <c r="F156" s="55" t="s">
        <v>211</v>
      </c>
      <c r="G156" s="55" t="s">
        <v>447</v>
      </c>
      <c r="H156" s="55" t="str">
        <f>VLOOKUP(G156,'3. DB25 Alle koder'!B:C,2,FALSE)</f>
        <v>Fremstilling af papirmasse</v>
      </c>
      <c r="I156" s="56">
        <f>COUNTIF(G:G,G156)</f>
        <v>1</v>
      </c>
      <c r="J156" s="60" t="s">
        <v>3523</v>
      </c>
      <c r="K156" s="92"/>
      <c r="L156" s="92"/>
      <c r="M156" s="37" t="str">
        <f t="shared" si="2"/>
        <v>1:1</v>
      </c>
    </row>
    <row r="157" spans="1:13" x14ac:dyDescent="0.25">
      <c r="A157" s="55" t="s">
        <v>211</v>
      </c>
      <c r="B157" s="55" t="s">
        <v>450</v>
      </c>
      <c r="C157" s="55" t="s">
        <v>449</v>
      </c>
      <c r="D157" s="56">
        <f>COUNTIF(B:B,B157)</f>
        <v>1</v>
      </c>
      <c r="E157" s="57" t="s">
        <v>3523</v>
      </c>
      <c r="F157" s="55" t="s">
        <v>211</v>
      </c>
      <c r="G157" s="55" t="s">
        <v>450</v>
      </c>
      <c r="H157" s="55" t="str">
        <f>VLOOKUP(G157,'3. DB25 Alle koder'!B:C,2,FALSE)</f>
        <v>Fremstilling af papir og pap</v>
      </c>
      <c r="I157" s="56">
        <f>COUNTIF(G:G,G157)</f>
        <v>1</v>
      </c>
      <c r="J157" s="57" t="s">
        <v>3523</v>
      </c>
      <c r="K157" s="92"/>
      <c r="L157" s="92"/>
      <c r="M157" s="37" t="str">
        <f t="shared" si="2"/>
        <v>1:1</v>
      </c>
    </row>
    <row r="158" spans="1:13" x14ac:dyDescent="0.25">
      <c r="A158" s="55" t="s">
        <v>211</v>
      </c>
      <c r="B158" s="55" t="s">
        <v>455</v>
      </c>
      <c r="C158" s="55" t="s">
        <v>2598</v>
      </c>
      <c r="D158" s="56">
        <f>COUNTIF(B:B,B158)</f>
        <v>1</v>
      </c>
      <c r="E158" s="60" t="s">
        <v>3523</v>
      </c>
      <c r="F158" s="55" t="s">
        <v>211</v>
      </c>
      <c r="G158" s="55" t="s">
        <v>455</v>
      </c>
      <c r="H158" s="55" t="str">
        <f>VLOOKUP(G158,'3. DB25 Alle koder'!B:C,2,FALSE)</f>
        <v>Fremstilling af bølgepap, pap og emballage af papir og pap</v>
      </c>
      <c r="I158" s="56">
        <f>COUNTIF(G:G,G158)</f>
        <v>1</v>
      </c>
      <c r="J158" s="60" t="s">
        <v>3523</v>
      </c>
      <c r="K158" s="92"/>
      <c r="L158" s="92"/>
      <c r="M158" s="37" t="str">
        <f t="shared" si="2"/>
        <v>1:1</v>
      </c>
    </row>
    <row r="159" spans="1:13" ht="30" x14ac:dyDescent="0.25">
      <c r="A159" s="55" t="s">
        <v>211</v>
      </c>
      <c r="B159" s="55" t="s">
        <v>458</v>
      </c>
      <c r="C159" s="55" t="s">
        <v>457</v>
      </c>
      <c r="D159" s="56">
        <f>COUNTIF(B:B,B159)</f>
        <v>1</v>
      </c>
      <c r="E159" s="60" t="s">
        <v>3523</v>
      </c>
      <c r="F159" s="55" t="s">
        <v>211</v>
      </c>
      <c r="G159" s="55" t="s">
        <v>458</v>
      </c>
      <c r="H159" s="55" t="str">
        <f>VLOOKUP(G159,'3. DB25 Alle koder'!B:C,2,FALSE)</f>
        <v>Fremstilling af husholdningsartikler og hygiejneartikler samt toiletartikler af papir og pap</v>
      </c>
      <c r="I159" s="56">
        <f>COUNTIF(G:G,G159)</f>
        <v>1</v>
      </c>
      <c r="J159" s="60" t="s">
        <v>3523</v>
      </c>
      <c r="K159" s="92"/>
      <c r="L159" s="92"/>
      <c r="M159" s="37" t="str">
        <f t="shared" si="2"/>
        <v>1:1</v>
      </c>
    </row>
    <row r="160" spans="1:13" x14ac:dyDescent="0.25">
      <c r="A160" s="55" t="s">
        <v>211</v>
      </c>
      <c r="B160" s="55" t="s">
        <v>461</v>
      </c>
      <c r="C160" s="55" t="s">
        <v>460</v>
      </c>
      <c r="D160" s="56">
        <f>COUNTIF(B:B,B160)</f>
        <v>1</v>
      </c>
      <c r="E160" s="60" t="s">
        <v>3523</v>
      </c>
      <c r="F160" s="55" t="s">
        <v>211</v>
      </c>
      <c r="G160" s="55" t="s">
        <v>461</v>
      </c>
      <c r="H160" s="55" t="str">
        <f>VLOOKUP(G160,'3. DB25 Alle koder'!B:C,2,FALSE)</f>
        <v>Fremstilling af kontorartikler af papir</v>
      </c>
      <c r="I160" s="56">
        <f>COUNTIF(G:G,G160)</f>
        <v>1</v>
      </c>
      <c r="J160" s="60" t="s">
        <v>3523</v>
      </c>
      <c r="K160" s="92"/>
      <c r="L160" s="92"/>
      <c r="M160" s="37" t="str">
        <f t="shared" si="2"/>
        <v>1:1</v>
      </c>
    </row>
    <row r="161" spans="1:13" x14ac:dyDescent="0.25">
      <c r="A161" s="55" t="s">
        <v>211</v>
      </c>
      <c r="B161" s="55" t="s">
        <v>464</v>
      </c>
      <c r="C161" s="55" t="s">
        <v>463</v>
      </c>
      <c r="D161" s="56">
        <f>COUNTIF(B:B,B161)</f>
        <v>1</v>
      </c>
      <c r="E161" s="63" t="s">
        <v>3523</v>
      </c>
      <c r="F161" s="55" t="s">
        <v>211</v>
      </c>
      <c r="G161" s="55" t="s">
        <v>464</v>
      </c>
      <c r="H161" s="55" t="str">
        <f>VLOOKUP(G161,'3. DB25 Alle koder'!B:C,2,FALSE)</f>
        <v>Fremstilling af tapet</v>
      </c>
      <c r="I161" s="56">
        <f>COUNTIF(G:G,G161)</f>
        <v>1</v>
      </c>
      <c r="J161" s="63" t="s">
        <v>3523</v>
      </c>
      <c r="K161" s="92"/>
      <c r="L161" s="92"/>
      <c r="M161" s="37" t="str">
        <f t="shared" si="2"/>
        <v>1:1</v>
      </c>
    </row>
    <row r="162" spans="1:13" x14ac:dyDescent="0.25">
      <c r="A162" s="55" t="s">
        <v>211</v>
      </c>
      <c r="B162" s="55" t="s">
        <v>3214</v>
      </c>
      <c r="C162" s="55" t="s">
        <v>466</v>
      </c>
      <c r="D162" s="56">
        <f>COUNTIF(B:B,B162)</f>
        <v>1</v>
      </c>
      <c r="E162" s="60" t="s">
        <v>3523</v>
      </c>
      <c r="F162" s="55" t="s">
        <v>211</v>
      </c>
      <c r="G162" s="55" t="s">
        <v>467</v>
      </c>
      <c r="H162" s="55" t="str">
        <f>VLOOKUP(G162,'3. DB25 Alle koder'!B:C,2,FALSE)</f>
        <v>Fremstilling af andre papir- og papvarer</v>
      </c>
      <c r="I162" s="56">
        <f>COUNTIF(G:G,G162)</f>
        <v>1</v>
      </c>
      <c r="J162" s="60" t="s">
        <v>3523</v>
      </c>
      <c r="K162" s="92"/>
      <c r="L162" s="92"/>
      <c r="M162" s="37" t="str">
        <f t="shared" si="2"/>
        <v>1:1</v>
      </c>
    </row>
    <row r="163" spans="1:13" x14ac:dyDescent="0.25">
      <c r="A163" s="55" t="s">
        <v>211</v>
      </c>
      <c r="B163" s="55" t="s">
        <v>472</v>
      </c>
      <c r="C163" s="55" t="s">
        <v>471</v>
      </c>
      <c r="D163" s="56">
        <f>COUNTIF(B:B,B163)</f>
        <v>1</v>
      </c>
      <c r="E163" s="60" t="s">
        <v>3523</v>
      </c>
      <c r="F163" s="55" t="s">
        <v>211</v>
      </c>
      <c r="G163" s="55" t="s">
        <v>472</v>
      </c>
      <c r="H163" s="55" t="str">
        <f>VLOOKUP(G163,'3. DB25 Alle koder'!B:C,2,FALSE)</f>
        <v>Trykning af dagblade</v>
      </c>
      <c r="I163" s="56">
        <f>COUNTIF(G:G,G163)</f>
        <v>1</v>
      </c>
      <c r="J163" s="60" t="s">
        <v>3523</v>
      </c>
      <c r="K163" s="92"/>
      <c r="L163" s="92"/>
      <c r="M163" s="37" t="str">
        <f t="shared" si="2"/>
        <v>1:1</v>
      </c>
    </row>
    <row r="164" spans="1:13" ht="90" x14ac:dyDescent="0.25">
      <c r="A164" s="55" t="s">
        <v>211</v>
      </c>
      <c r="B164" s="55" t="s">
        <v>475</v>
      </c>
      <c r="C164" s="55" t="s">
        <v>474</v>
      </c>
      <c r="D164" s="56">
        <f>COUNTIF(B:B,B164)</f>
        <v>2</v>
      </c>
      <c r="E164" s="64" t="s">
        <v>3554</v>
      </c>
      <c r="F164" s="55" t="s">
        <v>211</v>
      </c>
      <c r="G164" s="55" t="s">
        <v>351</v>
      </c>
      <c r="H164" s="55" t="str">
        <f>VLOOKUP(G164,'3. DB25 Alle koder'!B:C,2,FALSE)</f>
        <v>Efterbehandling af tekstiler</v>
      </c>
      <c r="I164" s="56">
        <f>COUNTIF(G:G,G164)</f>
        <v>2</v>
      </c>
      <c r="J164" s="64" t="s">
        <v>3554</v>
      </c>
      <c r="K164" s="92"/>
      <c r="L164" s="92"/>
      <c r="M164" s="37" t="str">
        <f t="shared" si="2"/>
        <v>2:2</v>
      </c>
    </row>
    <row r="165" spans="1:13" x14ac:dyDescent="0.25">
      <c r="A165" s="55" t="s">
        <v>211</v>
      </c>
      <c r="B165" s="55" t="s">
        <v>475</v>
      </c>
      <c r="C165" s="55" t="s">
        <v>474</v>
      </c>
      <c r="D165" s="56">
        <f>COUNTIF(B:B,B165)</f>
        <v>2</v>
      </c>
      <c r="E165" s="58" t="s">
        <v>3523</v>
      </c>
      <c r="F165" s="55" t="s">
        <v>211</v>
      </c>
      <c r="G165" s="55" t="s">
        <v>475</v>
      </c>
      <c r="H165" s="55" t="str">
        <f>VLOOKUP(G165,'3. DB25 Alle koder'!B:C,2,FALSE)</f>
        <v>Anden trykning</v>
      </c>
      <c r="I165" s="56">
        <f>COUNTIF(G:G,G165)</f>
        <v>3</v>
      </c>
      <c r="J165" s="58" t="s">
        <v>3523</v>
      </c>
      <c r="K165" s="92"/>
      <c r="L165" s="92"/>
      <c r="M165" s="37" t="str">
        <f t="shared" si="2"/>
        <v>2:3</v>
      </c>
    </row>
    <row r="166" spans="1:13" x14ac:dyDescent="0.25">
      <c r="A166" s="55" t="s">
        <v>211</v>
      </c>
      <c r="B166" s="55" t="s">
        <v>478</v>
      </c>
      <c r="C166" s="55" t="s">
        <v>477</v>
      </c>
      <c r="D166" s="56">
        <f>COUNTIF(B:B,B166)</f>
        <v>1</v>
      </c>
      <c r="E166" s="60" t="s">
        <v>3523</v>
      </c>
      <c r="F166" s="55" t="s">
        <v>211</v>
      </c>
      <c r="G166" s="55" t="s">
        <v>478</v>
      </c>
      <c r="H166" s="55" t="str">
        <f>VLOOKUP(G166,'3. DB25 Alle koder'!B:C,2,FALSE)</f>
        <v>Prepress- og premedia-arbejde</v>
      </c>
      <c r="I166" s="56">
        <f>COUNTIF(G:G,G166)</f>
        <v>1</v>
      </c>
      <c r="J166" s="60" t="s">
        <v>3523</v>
      </c>
      <c r="K166" s="92"/>
      <c r="L166" s="92"/>
      <c r="M166" s="37" t="str">
        <f t="shared" si="2"/>
        <v>1:1</v>
      </c>
    </row>
    <row r="167" spans="1:13" x14ac:dyDescent="0.25">
      <c r="A167" s="55" t="s">
        <v>211</v>
      </c>
      <c r="B167" s="55" t="s">
        <v>481</v>
      </c>
      <c r="C167" s="55" t="s">
        <v>480</v>
      </c>
      <c r="D167" s="56">
        <f>COUNTIF(B:B,B167)</f>
        <v>1</v>
      </c>
      <c r="E167" s="60" t="s">
        <v>3523</v>
      </c>
      <c r="F167" s="55" t="s">
        <v>211</v>
      </c>
      <c r="G167" s="55" t="s">
        <v>481</v>
      </c>
      <c r="H167" s="55" t="str">
        <f>VLOOKUP(G167,'3. DB25 Alle koder'!B:C,2,FALSE)</f>
        <v>Bogbinding og lignende serviceydelser</v>
      </c>
      <c r="I167" s="56">
        <f>COUNTIF(G:G,G167)</f>
        <v>1</v>
      </c>
      <c r="J167" s="60" t="s">
        <v>3523</v>
      </c>
      <c r="K167" s="92"/>
      <c r="L167" s="92"/>
      <c r="M167" s="37" t="str">
        <f t="shared" si="2"/>
        <v>1:1</v>
      </c>
    </row>
    <row r="168" spans="1:13" x14ac:dyDescent="0.25">
      <c r="A168" s="55" t="s">
        <v>211</v>
      </c>
      <c r="B168" s="55" t="s">
        <v>484</v>
      </c>
      <c r="C168" s="55" t="s">
        <v>2601</v>
      </c>
      <c r="D168" s="56">
        <f>COUNTIF(B:B,B168)</f>
        <v>1</v>
      </c>
      <c r="E168" s="60" t="s">
        <v>3523</v>
      </c>
      <c r="F168" s="55" t="s">
        <v>211</v>
      </c>
      <c r="G168" s="55" t="s">
        <v>484</v>
      </c>
      <c r="H168" s="55" t="str">
        <f>VLOOKUP(G168,'3. DB25 Alle koder'!B:C,2,FALSE)</f>
        <v>Reproduktion af indspillede medier</v>
      </c>
      <c r="I168" s="56">
        <f>COUNTIF(G:G,G168)</f>
        <v>1</v>
      </c>
      <c r="J168" s="60" t="s">
        <v>3523</v>
      </c>
      <c r="K168" s="92"/>
      <c r="L168" s="92"/>
      <c r="M168" s="37" t="str">
        <f t="shared" si="2"/>
        <v>1:1</v>
      </c>
    </row>
    <row r="169" spans="1:13" x14ac:dyDescent="0.25">
      <c r="A169" s="55" t="s">
        <v>211</v>
      </c>
      <c r="B169" s="55" t="s">
        <v>489</v>
      </c>
      <c r="C169" s="55" t="s">
        <v>487</v>
      </c>
      <c r="D169" s="56">
        <f>COUNTIF(B:B,B169)</f>
        <v>1</v>
      </c>
      <c r="E169" s="63" t="s">
        <v>3523</v>
      </c>
      <c r="F169" s="55" t="s">
        <v>211</v>
      </c>
      <c r="G169" s="55" t="s">
        <v>489</v>
      </c>
      <c r="H169" s="55" t="str">
        <f>VLOOKUP(G169,'3. DB25 Alle koder'!B:C,2,FALSE)</f>
        <v>Fremstilling af koksovnsprodukter</v>
      </c>
      <c r="I169" s="56">
        <f>COUNTIF(G:G,G169)</f>
        <v>1</v>
      </c>
      <c r="J169" s="63" t="s">
        <v>3523</v>
      </c>
      <c r="K169" s="92"/>
      <c r="L169" s="92"/>
      <c r="M169" s="37" t="str">
        <f t="shared" si="2"/>
        <v>1:1</v>
      </c>
    </row>
    <row r="170" spans="1:13" ht="30" x14ac:dyDescent="0.25">
      <c r="A170" s="55" t="s">
        <v>211</v>
      </c>
      <c r="B170" s="55" t="s">
        <v>493</v>
      </c>
      <c r="C170" s="55" t="s">
        <v>2602</v>
      </c>
      <c r="D170" s="56">
        <f>COUNTIF(B:B,B170)</f>
        <v>1</v>
      </c>
      <c r="E170" s="60" t="s">
        <v>3523</v>
      </c>
      <c r="F170" s="55" t="s">
        <v>211</v>
      </c>
      <c r="G170" s="55" t="s">
        <v>493</v>
      </c>
      <c r="H170" s="55" t="str">
        <f>VLOOKUP(G170,'3. DB25 Alle koder'!B:C,2,FALSE)</f>
        <v>Fremstilling af raffinerede mineralolieprodukter og fossile brændstoffer</v>
      </c>
      <c r="I170" s="56">
        <f>COUNTIF(G:G,G170)</f>
        <v>1</v>
      </c>
      <c r="J170" s="60" t="s">
        <v>3523</v>
      </c>
      <c r="K170" s="92"/>
      <c r="L170" s="92"/>
      <c r="M170" s="37" t="str">
        <f t="shared" si="2"/>
        <v>1:1</v>
      </c>
    </row>
    <row r="171" spans="1:13" x14ac:dyDescent="0.25">
      <c r="A171" s="55" t="s">
        <v>211</v>
      </c>
      <c r="B171" s="55" t="s">
        <v>499</v>
      </c>
      <c r="C171" s="55" t="s">
        <v>498</v>
      </c>
      <c r="D171" s="56">
        <f>COUNTIF(B:B,B171)</f>
        <v>2</v>
      </c>
      <c r="E171" s="60" t="s">
        <v>3523</v>
      </c>
      <c r="F171" s="55" t="s">
        <v>211</v>
      </c>
      <c r="G171" s="55" t="s">
        <v>499</v>
      </c>
      <c r="H171" s="55" t="str">
        <f>VLOOKUP(G171,'3. DB25 Alle koder'!B:C,2,FALSE)</f>
        <v>Fremstilling af industrigasser</v>
      </c>
      <c r="I171" s="56">
        <f>COUNTIF(G:G,G171)</f>
        <v>1</v>
      </c>
      <c r="J171" s="60" t="s">
        <v>3523</v>
      </c>
      <c r="K171" s="92"/>
      <c r="L171" s="92"/>
      <c r="M171" s="37" t="str">
        <f t="shared" si="2"/>
        <v>2:1</v>
      </c>
    </row>
    <row r="172" spans="1:13" ht="45" x14ac:dyDescent="0.25">
      <c r="A172" s="55" t="s">
        <v>211</v>
      </c>
      <c r="B172" s="55" t="s">
        <v>499</v>
      </c>
      <c r="C172" s="55" t="s">
        <v>498</v>
      </c>
      <c r="D172" s="56">
        <f>COUNTIF(B:B,B172)</f>
        <v>2</v>
      </c>
      <c r="E172" s="64" t="s">
        <v>3555</v>
      </c>
      <c r="F172" s="55" t="s">
        <v>211</v>
      </c>
      <c r="G172" s="55" t="s">
        <v>508</v>
      </c>
      <c r="H172" s="55" t="str">
        <f>VLOOKUP(G172,'3. DB25 Alle koder'!B:C,2,FALSE)</f>
        <v>Fremstilling af andre organiske basiskemikalier</v>
      </c>
      <c r="I172" s="56">
        <f>COUNTIF(G:G,G172)</f>
        <v>2</v>
      </c>
      <c r="J172" s="64" t="s">
        <v>3555</v>
      </c>
      <c r="K172" s="92"/>
      <c r="L172" s="92"/>
      <c r="M172" s="37" t="str">
        <f t="shared" si="2"/>
        <v>2:2</v>
      </c>
    </row>
    <row r="173" spans="1:13" x14ac:dyDescent="0.25">
      <c r="A173" s="55" t="s">
        <v>211</v>
      </c>
      <c r="B173" s="55" t="s">
        <v>502</v>
      </c>
      <c r="C173" s="55" t="s">
        <v>501</v>
      </c>
      <c r="D173" s="56">
        <f>COUNTIF(B:B,B173)</f>
        <v>1</v>
      </c>
      <c r="E173" s="63" t="s">
        <v>3523</v>
      </c>
      <c r="F173" s="55" t="s">
        <v>211</v>
      </c>
      <c r="G173" s="55" t="s">
        <v>502</v>
      </c>
      <c r="H173" s="55" t="str">
        <f>VLOOKUP(G173,'3. DB25 Alle koder'!B:C,2,FALSE)</f>
        <v>Fremstilling af farvestoffer og pigmenter</v>
      </c>
      <c r="I173" s="56">
        <f>COUNTIF(G:G,G173)</f>
        <v>1</v>
      </c>
      <c r="J173" s="63" t="s">
        <v>3523</v>
      </c>
      <c r="K173" s="92"/>
      <c r="L173" s="92"/>
      <c r="M173" s="37" t="str">
        <f t="shared" si="2"/>
        <v>1:1</v>
      </c>
    </row>
    <row r="174" spans="1:13" x14ac:dyDescent="0.25">
      <c r="A174" s="55" t="s">
        <v>211</v>
      </c>
      <c r="B174" s="55" t="s">
        <v>505</v>
      </c>
      <c r="C174" s="55" t="s">
        <v>504</v>
      </c>
      <c r="D174" s="56">
        <f>COUNTIF(B:B,B174)</f>
        <v>1</v>
      </c>
      <c r="E174" s="60" t="s">
        <v>3523</v>
      </c>
      <c r="F174" s="55" t="s">
        <v>211</v>
      </c>
      <c r="G174" s="55" t="s">
        <v>505</v>
      </c>
      <c r="H174" s="55" t="str">
        <f>VLOOKUP(G174,'3. DB25 Alle koder'!B:C,2,FALSE)</f>
        <v>Fremstilling af andre uorganiske basiskemikalier</v>
      </c>
      <c r="I174" s="56">
        <f>COUNTIF(G:G,G174)</f>
        <v>1</v>
      </c>
      <c r="J174" s="60" t="s">
        <v>3523</v>
      </c>
      <c r="K174" s="92"/>
      <c r="L174" s="92"/>
      <c r="M174" s="37" t="str">
        <f t="shared" si="2"/>
        <v>1:1</v>
      </c>
    </row>
    <row r="175" spans="1:13" x14ac:dyDescent="0.25">
      <c r="A175" s="55" t="s">
        <v>211</v>
      </c>
      <c r="B175" s="55" t="s">
        <v>508</v>
      </c>
      <c r="C175" s="55" t="s">
        <v>507</v>
      </c>
      <c r="D175" s="56">
        <f>COUNTIF(B:B,B175)</f>
        <v>2</v>
      </c>
      <c r="E175" s="61" t="s">
        <v>3523</v>
      </c>
      <c r="F175" s="55" t="s">
        <v>211</v>
      </c>
      <c r="G175" s="55" t="s">
        <v>508</v>
      </c>
      <c r="H175" s="55" t="str">
        <f>VLOOKUP(G175,'3. DB25 Alle koder'!B:C,2,FALSE)</f>
        <v>Fremstilling af andre organiske basiskemikalier</v>
      </c>
      <c r="I175" s="56">
        <f>COUNTIF(G:G,G175)</f>
        <v>2</v>
      </c>
      <c r="J175" s="61" t="s">
        <v>3523</v>
      </c>
      <c r="K175" s="92"/>
      <c r="L175" s="92"/>
      <c r="M175" s="37" t="str">
        <f t="shared" si="2"/>
        <v>2:2</v>
      </c>
    </row>
    <row r="176" spans="1:13" ht="225" x14ac:dyDescent="0.25">
      <c r="A176" s="55" t="s">
        <v>211</v>
      </c>
      <c r="B176" s="55" t="s">
        <v>508</v>
      </c>
      <c r="C176" s="55" t="s">
        <v>507</v>
      </c>
      <c r="D176" s="56">
        <f>COUNTIF(B:B,B176)</f>
        <v>2</v>
      </c>
      <c r="E176" s="64" t="s">
        <v>3556</v>
      </c>
      <c r="F176" s="55" t="s">
        <v>211</v>
      </c>
      <c r="G176" s="55" t="s">
        <v>537</v>
      </c>
      <c r="H176" s="55" t="str">
        <f>VLOOKUP(G176,'3. DB25 Alle koder'!B:C,2,FALSE)</f>
        <v>Fremstilling af flydende biobrændstoffer</v>
      </c>
      <c r="I176" s="56">
        <f>COUNTIF(G:G,G176)</f>
        <v>2</v>
      </c>
      <c r="J176" s="64" t="s">
        <v>3556</v>
      </c>
      <c r="K176" s="92"/>
      <c r="L176" s="92"/>
      <c r="M176" s="37" t="str">
        <f t="shared" si="2"/>
        <v>2:2</v>
      </c>
    </row>
    <row r="177" spans="1:13" x14ac:dyDescent="0.25">
      <c r="A177" s="55" t="s">
        <v>211</v>
      </c>
      <c r="B177" s="55" t="s">
        <v>511</v>
      </c>
      <c r="C177" s="55" t="s">
        <v>510</v>
      </c>
      <c r="D177" s="56">
        <f>COUNTIF(B:B,B177)</f>
        <v>1</v>
      </c>
      <c r="E177" s="60" t="s">
        <v>3523</v>
      </c>
      <c r="F177" s="55" t="s">
        <v>211</v>
      </c>
      <c r="G177" s="55" t="s">
        <v>511</v>
      </c>
      <c r="H177" s="55" t="str">
        <f>VLOOKUP(G177,'3. DB25 Alle koder'!B:C,2,FALSE)</f>
        <v>Fremstilling af gødningsstoffer og nitrogenprodukter</v>
      </c>
      <c r="I177" s="56">
        <f>COUNTIF(G:G,G177)</f>
        <v>1</v>
      </c>
      <c r="J177" s="60" t="s">
        <v>3523</v>
      </c>
      <c r="K177" s="92"/>
      <c r="L177" s="92"/>
      <c r="M177" s="37" t="str">
        <f t="shared" si="2"/>
        <v>1:1</v>
      </c>
    </row>
    <row r="178" spans="1:13" x14ac:dyDescent="0.25">
      <c r="A178" s="55" t="s">
        <v>211</v>
      </c>
      <c r="B178" s="55" t="s">
        <v>514</v>
      </c>
      <c r="C178" s="55" t="s">
        <v>513</v>
      </c>
      <c r="D178" s="56">
        <f>COUNTIF(B:B,B178)</f>
        <v>1</v>
      </c>
      <c r="E178" s="60" t="s">
        <v>3523</v>
      </c>
      <c r="F178" s="55" t="s">
        <v>211</v>
      </c>
      <c r="G178" s="55" t="s">
        <v>514</v>
      </c>
      <c r="H178" s="55" t="str">
        <f>VLOOKUP(G178,'3. DB25 Alle koder'!B:C,2,FALSE)</f>
        <v>Fremstilling af plast i ubearbejdet form</v>
      </c>
      <c r="I178" s="56">
        <f>COUNTIF(G:G,G178)</f>
        <v>2</v>
      </c>
      <c r="J178" s="60" t="s">
        <v>3523</v>
      </c>
      <c r="K178" s="92"/>
      <c r="L178" s="92"/>
      <c r="M178" s="37" t="str">
        <f t="shared" si="2"/>
        <v>1:2</v>
      </c>
    </row>
    <row r="179" spans="1:13" x14ac:dyDescent="0.25">
      <c r="A179" s="55" t="s">
        <v>211</v>
      </c>
      <c r="B179" s="55" t="s">
        <v>517</v>
      </c>
      <c r="C179" s="55" t="s">
        <v>516</v>
      </c>
      <c r="D179" s="56">
        <f>COUNTIF(B:B,B179)</f>
        <v>1</v>
      </c>
      <c r="E179" s="60" t="s">
        <v>3523</v>
      </c>
      <c r="F179" s="55" t="s">
        <v>211</v>
      </c>
      <c r="G179" s="55" t="s">
        <v>517</v>
      </c>
      <c r="H179" s="55" t="str">
        <f>VLOOKUP(G179,'3. DB25 Alle koder'!B:C,2,FALSE)</f>
        <v>Fremstilling af syntetisk gummi i ubearbejdet form</v>
      </c>
      <c r="I179" s="56">
        <f>COUNTIF(G:G,G179)</f>
        <v>1</v>
      </c>
      <c r="J179" s="60" t="s">
        <v>3523</v>
      </c>
      <c r="K179" s="92"/>
      <c r="L179" s="92"/>
      <c r="M179" s="37" t="str">
        <f t="shared" si="2"/>
        <v>1:1</v>
      </c>
    </row>
    <row r="180" spans="1:13" ht="30" x14ac:dyDescent="0.25">
      <c r="A180" s="55" t="s">
        <v>211</v>
      </c>
      <c r="B180" s="55" t="s">
        <v>521</v>
      </c>
      <c r="C180" s="55" t="s">
        <v>2603</v>
      </c>
      <c r="D180" s="56">
        <f>COUNTIF(B:B,B180)</f>
        <v>1</v>
      </c>
      <c r="E180" s="60" t="s">
        <v>3523</v>
      </c>
      <c r="F180" s="55" t="s">
        <v>211</v>
      </c>
      <c r="G180" s="55" t="s">
        <v>521</v>
      </c>
      <c r="H180" s="55" t="str">
        <f>VLOOKUP(G180,'3. DB25 Alle koder'!B:C,2,FALSE)</f>
        <v>Fremstilling af pesticider, desinfektionsmidler og andre agrokemiske produkter</v>
      </c>
      <c r="I180" s="56">
        <f>COUNTIF(G:G,G180)</f>
        <v>1</v>
      </c>
      <c r="J180" s="60" t="s">
        <v>3523</v>
      </c>
      <c r="K180" s="92"/>
      <c r="L180" s="92"/>
      <c r="M180" s="37" t="str">
        <f t="shared" si="2"/>
        <v>1:1</v>
      </c>
    </row>
    <row r="181" spans="1:13" ht="30" x14ac:dyDescent="0.25">
      <c r="A181" s="55" t="s">
        <v>211</v>
      </c>
      <c r="B181" s="55" t="s">
        <v>525</v>
      </c>
      <c r="C181" s="55" t="s">
        <v>523</v>
      </c>
      <c r="D181" s="56">
        <f>COUNTIF(B:B,B181)</f>
        <v>1</v>
      </c>
      <c r="E181" s="60" t="s">
        <v>3523</v>
      </c>
      <c r="F181" s="55" t="s">
        <v>211</v>
      </c>
      <c r="G181" s="55" t="s">
        <v>525</v>
      </c>
      <c r="H181" s="55" t="str">
        <f>VLOOKUP(G181,'3. DB25 Alle koder'!B:C,2,FALSE)</f>
        <v>Fremstilling af maling, lak og lignende overfladebehandlingsmidler, trykfarver samt tætningsmaterialer</v>
      </c>
      <c r="I181" s="56">
        <f>COUNTIF(G:G,G181)</f>
        <v>1</v>
      </c>
      <c r="J181" s="60" t="s">
        <v>3523</v>
      </c>
      <c r="K181" s="92"/>
      <c r="L181" s="92"/>
      <c r="M181" s="37" t="str">
        <f t="shared" si="2"/>
        <v>1:1</v>
      </c>
    </row>
    <row r="182" spans="1:13" ht="30" x14ac:dyDescent="0.25">
      <c r="A182" s="55" t="s">
        <v>211</v>
      </c>
      <c r="B182" s="55" t="s">
        <v>529</v>
      </c>
      <c r="C182" s="55" t="s">
        <v>527</v>
      </c>
      <c r="D182" s="56">
        <f>COUNTIF(B:B,B182)</f>
        <v>1</v>
      </c>
      <c r="E182" s="60" t="s">
        <v>3523</v>
      </c>
      <c r="F182" s="55" t="s">
        <v>211</v>
      </c>
      <c r="G182" s="55" t="s">
        <v>529</v>
      </c>
      <c r="H182" s="55" t="str">
        <f>VLOOKUP(G182,'3. DB25 Alle koder'!B:C,2,FALSE)</f>
        <v>Fremstilling af sæbe, rengørings- og rensemidler samt poleremidler</v>
      </c>
      <c r="I182" s="56">
        <f>COUNTIF(G:G,G182)</f>
        <v>1</v>
      </c>
      <c r="J182" s="60" t="s">
        <v>3523</v>
      </c>
      <c r="K182" s="92"/>
      <c r="L182" s="92"/>
      <c r="M182" s="37" t="str">
        <f t="shared" si="2"/>
        <v>1:1</v>
      </c>
    </row>
    <row r="183" spans="1:13" x14ac:dyDescent="0.25">
      <c r="A183" s="55" t="s">
        <v>211</v>
      </c>
      <c r="B183" s="55" t="s">
        <v>532</v>
      </c>
      <c r="C183" s="55" t="s">
        <v>531</v>
      </c>
      <c r="D183" s="56">
        <f>COUNTIF(B:B,B183)</f>
        <v>1</v>
      </c>
      <c r="E183" s="60" t="s">
        <v>3523</v>
      </c>
      <c r="F183" s="55" t="s">
        <v>211</v>
      </c>
      <c r="G183" s="55" t="s">
        <v>532</v>
      </c>
      <c r="H183" s="55" t="str">
        <f>VLOOKUP(G183,'3. DB25 Alle koder'!B:C,2,FALSE)</f>
        <v>Fremstilling af parfume, hårshampoo, tandpasta mv.</v>
      </c>
      <c r="I183" s="56">
        <f>COUNTIF(G:G,G183)</f>
        <v>1</v>
      </c>
      <c r="J183" s="60" t="s">
        <v>3523</v>
      </c>
      <c r="K183" s="92"/>
      <c r="L183" s="92"/>
      <c r="M183" s="37" t="str">
        <f t="shared" si="2"/>
        <v>1:1</v>
      </c>
    </row>
    <row r="184" spans="1:13" x14ac:dyDescent="0.25">
      <c r="A184" s="55" t="s">
        <v>211</v>
      </c>
      <c r="B184" s="55" t="s">
        <v>537</v>
      </c>
      <c r="C184" s="55" t="s">
        <v>2605</v>
      </c>
      <c r="D184" s="56">
        <f>COUNTIF(B:B,B184)</f>
        <v>1</v>
      </c>
      <c r="E184" s="63" t="s">
        <v>3523</v>
      </c>
      <c r="F184" s="55" t="s">
        <v>211</v>
      </c>
      <c r="G184" s="55" t="s">
        <v>539</v>
      </c>
      <c r="H184" s="55" t="str">
        <f>VLOOKUP(G184,'3. DB25 Alle koder'!B:C,2,FALSE)</f>
        <v>Fremstilling af andre kemiske produkter i.a.n.</v>
      </c>
      <c r="I184" s="56">
        <f>COUNTIF(G:G,G184)</f>
        <v>4</v>
      </c>
      <c r="J184" s="63" t="s">
        <v>3523</v>
      </c>
      <c r="K184" s="92"/>
      <c r="L184" s="92"/>
      <c r="M184" s="37" t="str">
        <f t="shared" si="2"/>
        <v>1:4</v>
      </c>
    </row>
    <row r="185" spans="1:13" x14ac:dyDescent="0.25">
      <c r="A185" s="55" t="s">
        <v>211</v>
      </c>
      <c r="B185" s="55" t="s">
        <v>3424</v>
      </c>
      <c r="C185" s="55" t="s">
        <v>2607</v>
      </c>
      <c r="D185" s="56">
        <f>COUNTIF(B:B,B185)</f>
        <v>1</v>
      </c>
      <c r="E185" s="60" t="s">
        <v>3523</v>
      </c>
      <c r="F185" s="55" t="s">
        <v>211</v>
      </c>
      <c r="G185" s="55" t="s">
        <v>539</v>
      </c>
      <c r="H185" s="55" t="str">
        <f>VLOOKUP(G185,'3. DB25 Alle koder'!B:C,2,FALSE)</f>
        <v>Fremstilling af andre kemiske produkter i.a.n.</v>
      </c>
      <c r="I185" s="56">
        <f>COUNTIF(G:G,G185)</f>
        <v>4</v>
      </c>
      <c r="J185" s="60" t="s">
        <v>3523</v>
      </c>
      <c r="K185" s="92"/>
      <c r="L185" s="92"/>
      <c r="M185" s="37" t="str">
        <f t="shared" si="2"/>
        <v>1:4</v>
      </c>
    </row>
    <row r="186" spans="1:13" x14ac:dyDescent="0.25">
      <c r="A186" s="55" t="s">
        <v>211</v>
      </c>
      <c r="B186" s="55" t="s">
        <v>3425</v>
      </c>
      <c r="C186" s="55" t="s">
        <v>2609</v>
      </c>
      <c r="D186" s="56">
        <f>COUNTIF(B:B,B186)</f>
        <v>1</v>
      </c>
      <c r="E186" s="60" t="s">
        <v>3523</v>
      </c>
      <c r="F186" s="55" t="s">
        <v>211</v>
      </c>
      <c r="G186" s="55" t="s">
        <v>539</v>
      </c>
      <c r="H186" s="55" t="str">
        <f>VLOOKUP(G186,'3. DB25 Alle koder'!B:C,2,FALSE)</f>
        <v>Fremstilling af andre kemiske produkter i.a.n.</v>
      </c>
      <c r="I186" s="56">
        <f>COUNTIF(G:G,G186)</f>
        <v>4</v>
      </c>
      <c r="J186" s="60" t="s">
        <v>3523</v>
      </c>
      <c r="K186" s="92"/>
      <c r="L186" s="92"/>
      <c r="M186" s="37" t="str">
        <f t="shared" si="2"/>
        <v>1:4</v>
      </c>
    </row>
    <row r="187" spans="1:13" ht="30" x14ac:dyDescent="0.25">
      <c r="A187" s="55" t="s">
        <v>211</v>
      </c>
      <c r="B187" s="55" t="s">
        <v>539</v>
      </c>
      <c r="C187" s="55" t="s">
        <v>2610</v>
      </c>
      <c r="D187" s="56">
        <f>COUNTIF(B:B,B187)</f>
        <v>2</v>
      </c>
      <c r="E187" s="68" t="s">
        <v>3557</v>
      </c>
      <c r="F187" s="55" t="s">
        <v>211</v>
      </c>
      <c r="G187" s="55" t="s">
        <v>537</v>
      </c>
      <c r="H187" s="55" t="str">
        <f>VLOOKUP(G187,'3. DB25 Alle koder'!B:C,2,FALSE)</f>
        <v>Fremstilling af flydende biobrændstoffer</v>
      </c>
      <c r="I187" s="56">
        <f>COUNTIF(G:G,G187)</f>
        <v>2</v>
      </c>
      <c r="J187" s="68" t="s">
        <v>3557</v>
      </c>
      <c r="K187" s="92"/>
      <c r="L187" s="92"/>
      <c r="M187" s="37" t="str">
        <f t="shared" si="2"/>
        <v>2:2</v>
      </c>
    </row>
    <row r="188" spans="1:13" x14ac:dyDescent="0.25">
      <c r="A188" s="55" t="s">
        <v>211</v>
      </c>
      <c r="B188" s="55" t="s">
        <v>539</v>
      </c>
      <c r="C188" s="55" t="s">
        <v>2610</v>
      </c>
      <c r="D188" s="56">
        <f>COUNTIF(B:B,B188)</f>
        <v>2</v>
      </c>
      <c r="E188" s="58" t="s">
        <v>3523</v>
      </c>
      <c r="F188" s="55" t="s">
        <v>211</v>
      </c>
      <c r="G188" s="55" t="s">
        <v>539</v>
      </c>
      <c r="H188" s="55" t="str">
        <f>VLOOKUP(G188,'3. DB25 Alle koder'!B:C,2,FALSE)</f>
        <v>Fremstilling af andre kemiske produkter i.a.n.</v>
      </c>
      <c r="I188" s="56">
        <f>COUNTIF(G:G,G188)</f>
        <v>4</v>
      </c>
      <c r="J188" s="58" t="s">
        <v>3523</v>
      </c>
      <c r="K188" s="92"/>
      <c r="L188" s="92"/>
      <c r="M188" s="37" t="str">
        <f t="shared" si="2"/>
        <v>2:4</v>
      </c>
    </row>
    <row r="189" spans="1:13" x14ac:dyDescent="0.25">
      <c r="A189" s="55" t="s">
        <v>211</v>
      </c>
      <c r="B189" s="55" t="s">
        <v>543</v>
      </c>
      <c r="C189" s="55" t="s">
        <v>541</v>
      </c>
      <c r="D189" s="56">
        <f>COUNTIF(B:B,B189)</f>
        <v>1</v>
      </c>
      <c r="E189" s="60" t="s">
        <v>3523</v>
      </c>
      <c r="F189" s="55" t="s">
        <v>211</v>
      </c>
      <c r="G189" s="55" t="s">
        <v>543</v>
      </c>
      <c r="H189" s="55" t="str">
        <f>VLOOKUP(G189,'3. DB25 Alle koder'!B:C,2,FALSE)</f>
        <v>Fremstilling af kemofibre</v>
      </c>
      <c r="I189" s="56">
        <f>COUNTIF(G:G,G189)</f>
        <v>1</v>
      </c>
      <c r="J189" s="60" t="s">
        <v>3523</v>
      </c>
      <c r="K189" s="92"/>
      <c r="L189" s="92"/>
      <c r="M189" s="37" t="str">
        <f t="shared" si="2"/>
        <v>1:1</v>
      </c>
    </row>
    <row r="190" spans="1:13" x14ac:dyDescent="0.25">
      <c r="A190" s="55" t="s">
        <v>211</v>
      </c>
      <c r="B190" s="55" t="s">
        <v>548</v>
      </c>
      <c r="C190" s="55" t="s">
        <v>546</v>
      </c>
      <c r="D190" s="56">
        <f>COUNTIF(B:B,B190)</f>
        <v>1</v>
      </c>
      <c r="E190" s="63" t="s">
        <v>3523</v>
      </c>
      <c r="F190" s="55" t="s">
        <v>211</v>
      </c>
      <c r="G190" s="55" t="s">
        <v>548</v>
      </c>
      <c r="H190" s="55" t="str">
        <f>VLOOKUP(G190,'3. DB25 Alle koder'!B:C,2,FALSE)</f>
        <v>Fremstilling af farmaceutiske råvarer</v>
      </c>
      <c r="I190" s="56">
        <f>COUNTIF(G:G,G190)</f>
        <v>1</v>
      </c>
      <c r="J190" s="63" t="s">
        <v>3523</v>
      </c>
      <c r="K190" s="92"/>
      <c r="L190" s="92"/>
      <c r="M190" s="37" t="str">
        <f t="shared" si="2"/>
        <v>1:1</v>
      </c>
    </row>
    <row r="191" spans="1:13" x14ac:dyDescent="0.25">
      <c r="A191" s="55" t="s">
        <v>211</v>
      </c>
      <c r="B191" s="55" t="s">
        <v>552</v>
      </c>
      <c r="C191" s="55" t="s">
        <v>550</v>
      </c>
      <c r="D191" s="56">
        <f>COUNTIF(B:B,B191)</f>
        <v>1</v>
      </c>
      <c r="E191" s="60" t="s">
        <v>3523</v>
      </c>
      <c r="F191" s="55" t="s">
        <v>211</v>
      </c>
      <c r="G191" s="55" t="s">
        <v>552</v>
      </c>
      <c r="H191" s="55" t="str">
        <f>VLOOKUP(G191,'3. DB25 Alle koder'!B:C,2,FALSE)</f>
        <v>Fremstilling af farmaceutiske præparater</v>
      </c>
      <c r="I191" s="56">
        <f>COUNTIF(G:G,G191)</f>
        <v>1</v>
      </c>
      <c r="J191" s="60" t="s">
        <v>3523</v>
      </c>
      <c r="K191" s="92"/>
      <c r="L191" s="92"/>
      <c r="M191" s="37" t="str">
        <f t="shared" si="2"/>
        <v>1:1</v>
      </c>
    </row>
    <row r="192" spans="1:13" ht="30" x14ac:dyDescent="0.25">
      <c r="A192" s="55" t="s">
        <v>211</v>
      </c>
      <c r="B192" s="55" t="s">
        <v>558</v>
      </c>
      <c r="C192" s="55" t="s">
        <v>2611</v>
      </c>
      <c r="D192" s="56">
        <f>COUNTIF(B:B,B192)</f>
        <v>1</v>
      </c>
      <c r="E192" s="60" t="s">
        <v>3523</v>
      </c>
      <c r="F192" s="55" t="s">
        <v>211</v>
      </c>
      <c r="G192" s="55" t="s">
        <v>558</v>
      </c>
      <c r="H192" s="55" t="str">
        <f>VLOOKUP(G192,'3. DB25 Alle koder'!B:C,2,FALSE)</f>
        <v>Fremstilling og vulkanisering af gummidæk og fremstilling af gummislanger</v>
      </c>
      <c r="I192" s="56">
        <f>COUNTIF(G:G,G192)</f>
        <v>1</v>
      </c>
      <c r="J192" s="60" t="s">
        <v>3523</v>
      </c>
      <c r="K192" s="92"/>
      <c r="L192" s="92"/>
      <c r="M192" s="37" t="str">
        <f t="shared" si="2"/>
        <v>1:1</v>
      </c>
    </row>
    <row r="193" spans="1:13" ht="45" x14ac:dyDescent="0.25">
      <c r="A193" s="55" t="s">
        <v>211</v>
      </c>
      <c r="B193" s="55" t="s">
        <v>3215</v>
      </c>
      <c r="C193" s="55" t="s">
        <v>560</v>
      </c>
      <c r="D193" s="56">
        <f>COUNTIF(B:B,B193)</f>
        <v>2</v>
      </c>
      <c r="E193" s="65" t="s">
        <v>3558</v>
      </c>
      <c r="F193" s="55" t="s">
        <v>211</v>
      </c>
      <c r="G193" s="55" t="s">
        <v>406</v>
      </c>
      <c r="H193" s="55" t="str">
        <f>VLOOKUP(G193,'3. DB25 Alle koder'!B:C,2,FALSE)</f>
        <v>Fremstilling af fodtøj</v>
      </c>
      <c r="I193" s="56">
        <f>COUNTIF(G:G,G193)</f>
        <v>4</v>
      </c>
      <c r="J193" s="65" t="s">
        <v>3558</v>
      </c>
      <c r="K193" s="92"/>
      <c r="L193" s="92"/>
      <c r="M193" s="37" t="str">
        <f t="shared" si="2"/>
        <v>2:4</v>
      </c>
    </row>
    <row r="194" spans="1:13" x14ac:dyDescent="0.25">
      <c r="A194" s="55" t="s">
        <v>211</v>
      </c>
      <c r="B194" s="55" t="s">
        <v>3215</v>
      </c>
      <c r="C194" s="55" t="s">
        <v>560</v>
      </c>
      <c r="D194" s="56">
        <f>COUNTIF(B:B,B194)</f>
        <v>2</v>
      </c>
      <c r="E194" s="67" t="s">
        <v>3523</v>
      </c>
      <c r="F194" s="55" t="s">
        <v>211</v>
      </c>
      <c r="G194" s="55" t="s">
        <v>561</v>
      </c>
      <c r="H194" s="55" t="str">
        <f>VLOOKUP(G194,'3. DB25 Alle koder'!B:C,2,FALSE)</f>
        <v>Fremstilling af andre gummiprodukter</v>
      </c>
      <c r="I194" s="56">
        <f>COUNTIF(G:G,G194)</f>
        <v>1</v>
      </c>
      <c r="J194" s="67" t="s">
        <v>3523</v>
      </c>
      <c r="K194" s="92"/>
      <c r="L194" s="92"/>
      <c r="M194" s="37" t="str">
        <f t="shared" ref="M194:M257" si="3">CONCATENATE(D194,":",I194)</f>
        <v>2:1</v>
      </c>
    </row>
    <row r="195" spans="1:13" x14ac:dyDescent="0.25">
      <c r="A195" s="55" t="s">
        <v>211</v>
      </c>
      <c r="B195" s="55" t="s">
        <v>566</v>
      </c>
      <c r="C195" s="55" t="s">
        <v>565</v>
      </c>
      <c r="D195" s="56">
        <f>COUNTIF(B:B,B195)</f>
        <v>2</v>
      </c>
      <c r="E195" s="67" t="s">
        <v>3523</v>
      </c>
      <c r="F195" s="55" t="s">
        <v>211</v>
      </c>
      <c r="G195" s="55" t="s">
        <v>566</v>
      </c>
      <c r="H195" s="55" t="str">
        <f>VLOOKUP(G195,'3. DB25 Alle koder'!B:C,2,FALSE)</f>
        <v>Fremstilling af plader, ark, rør og slanger samt profiler af plast</v>
      </c>
      <c r="I195" s="56">
        <f>COUNTIF(G:G,G195)</f>
        <v>2</v>
      </c>
      <c r="J195" s="67" t="s">
        <v>3523</v>
      </c>
      <c r="K195" s="92"/>
      <c r="L195" s="92"/>
      <c r="M195" s="37" t="str">
        <f t="shared" si="3"/>
        <v>2:2</v>
      </c>
    </row>
    <row r="196" spans="1:13" ht="30" x14ac:dyDescent="0.25">
      <c r="A196" s="55" t="s">
        <v>211</v>
      </c>
      <c r="B196" s="55" t="s">
        <v>566</v>
      </c>
      <c r="C196" s="55" t="s">
        <v>565</v>
      </c>
      <c r="D196" s="56">
        <f>COUNTIF(B:B,B196)</f>
        <v>2</v>
      </c>
      <c r="E196" s="65" t="s">
        <v>3559</v>
      </c>
      <c r="F196" s="55" t="s">
        <v>211</v>
      </c>
      <c r="G196" s="55" t="s">
        <v>578</v>
      </c>
      <c r="H196" s="55" t="str">
        <f>VLOOKUP(G196,'3. DB25 Alle koder'!B:C,2,FALSE)</f>
        <v>Forarbejdning og færdigbehandling af plastprodukter</v>
      </c>
      <c r="I196" s="56">
        <f>COUNTIF(G:G,G196)</f>
        <v>4</v>
      </c>
      <c r="J196" s="65" t="s">
        <v>3559</v>
      </c>
      <c r="K196" s="92"/>
      <c r="L196" s="92"/>
      <c r="M196" s="37" t="str">
        <f t="shared" si="3"/>
        <v>2:4</v>
      </c>
    </row>
    <row r="197" spans="1:13" ht="165" x14ac:dyDescent="0.25">
      <c r="A197" s="55" t="s">
        <v>211</v>
      </c>
      <c r="B197" s="55" t="s">
        <v>569</v>
      </c>
      <c r="C197" s="55" t="s">
        <v>568</v>
      </c>
      <c r="D197" s="56">
        <f>COUNTIF(B:B,B197)</f>
        <v>2</v>
      </c>
      <c r="E197" s="65" t="s">
        <v>3560</v>
      </c>
      <c r="F197" s="55" t="s">
        <v>211</v>
      </c>
      <c r="G197" s="55" t="s">
        <v>569</v>
      </c>
      <c r="H197" s="55" t="str">
        <f>VLOOKUP(G197,'3. DB25 Alle koder'!B:C,2,FALSE)</f>
        <v>Fremstilling af plastemballage</v>
      </c>
      <c r="I197" s="56">
        <f>COUNTIF(G:G,G197)</f>
        <v>1</v>
      </c>
      <c r="J197" s="65" t="s">
        <v>3560</v>
      </c>
      <c r="K197" s="92"/>
      <c r="L197" s="92"/>
      <c r="M197" s="37" t="str">
        <f t="shared" si="3"/>
        <v>2:1</v>
      </c>
    </row>
    <row r="198" spans="1:13" ht="45" x14ac:dyDescent="0.25">
      <c r="A198" s="55" t="s">
        <v>211</v>
      </c>
      <c r="B198" s="55" t="s">
        <v>569</v>
      </c>
      <c r="C198" s="55" t="s">
        <v>568</v>
      </c>
      <c r="D198" s="56">
        <f>COUNTIF(B:B,B198)</f>
        <v>2</v>
      </c>
      <c r="E198" s="65" t="s">
        <v>3559</v>
      </c>
      <c r="F198" s="55" t="s">
        <v>211</v>
      </c>
      <c r="G198" s="55" t="s">
        <v>578</v>
      </c>
      <c r="H198" s="55" t="str">
        <f>VLOOKUP(G198,'3. DB25 Alle koder'!B:C,2,FALSE)</f>
        <v>Forarbejdning og færdigbehandling af plastprodukter</v>
      </c>
      <c r="I198" s="56">
        <f>COUNTIF(G:G,G198)</f>
        <v>4</v>
      </c>
      <c r="J198" s="65" t="s">
        <v>3559</v>
      </c>
      <c r="K198" s="92" t="s">
        <v>4005</v>
      </c>
      <c r="L198" s="92"/>
      <c r="M198" s="37" t="str">
        <f t="shared" si="3"/>
        <v>2:4</v>
      </c>
    </row>
    <row r="199" spans="1:13" ht="405" x14ac:dyDescent="0.25">
      <c r="A199" s="55" t="s">
        <v>211</v>
      </c>
      <c r="B199" s="55" t="s">
        <v>572</v>
      </c>
      <c r="C199" s="55" t="s">
        <v>574</v>
      </c>
      <c r="D199" s="56">
        <f>COUNTIF(B:B,B199)</f>
        <v>4</v>
      </c>
      <c r="E199" s="65" t="s">
        <v>3561</v>
      </c>
      <c r="F199" s="55" t="s">
        <v>211</v>
      </c>
      <c r="G199" s="55" t="s">
        <v>572</v>
      </c>
      <c r="H199" s="55" t="str">
        <f>VLOOKUP(G199,'3. DB25 Alle koder'!B:C,2,FALSE)</f>
        <v>Fremstilling af døre og vinduer af plast</v>
      </c>
      <c r="I199" s="56">
        <f>COUNTIF(G:G,G199)</f>
        <v>1</v>
      </c>
      <c r="J199" s="65" t="s">
        <v>3561</v>
      </c>
      <c r="K199" s="92"/>
      <c r="L199" s="92"/>
      <c r="M199" s="37" t="str">
        <f t="shared" si="3"/>
        <v>4:1</v>
      </c>
    </row>
    <row r="200" spans="1:13" ht="409.5" x14ac:dyDescent="0.25">
      <c r="A200" s="55" t="s">
        <v>211</v>
      </c>
      <c r="B200" s="55" t="s">
        <v>572</v>
      </c>
      <c r="C200" s="55" t="s">
        <v>574</v>
      </c>
      <c r="D200" s="56">
        <f>COUNTIF(B:B,B200)</f>
        <v>4</v>
      </c>
      <c r="E200" s="65" t="s">
        <v>3562</v>
      </c>
      <c r="F200" s="55" t="s">
        <v>211</v>
      </c>
      <c r="G200" s="55" t="s">
        <v>575</v>
      </c>
      <c r="H200" s="55" t="str">
        <f>VLOOKUP(G200,'3. DB25 Alle koder'!B:C,2,FALSE)</f>
        <v>Fremstilling af bygningsartikler af plast</v>
      </c>
      <c r="I200" s="56">
        <f>COUNTIF(G:G,G200)</f>
        <v>1</v>
      </c>
      <c r="J200" s="65" t="s">
        <v>3562</v>
      </c>
      <c r="K200" s="92"/>
      <c r="L200" s="92"/>
      <c r="M200" s="37" t="str">
        <f t="shared" si="3"/>
        <v>4:1</v>
      </c>
    </row>
    <row r="201" spans="1:13" ht="30" x14ac:dyDescent="0.25">
      <c r="A201" s="55" t="s">
        <v>211</v>
      </c>
      <c r="B201" s="55" t="s">
        <v>572</v>
      </c>
      <c r="C201" s="55" t="s">
        <v>574</v>
      </c>
      <c r="D201" s="56">
        <f>COUNTIF(B:B,B201)</f>
        <v>4</v>
      </c>
      <c r="E201" s="65" t="s">
        <v>3559</v>
      </c>
      <c r="F201" s="55" t="s">
        <v>211</v>
      </c>
      <c r="G201" s="55" t="s">
        <v>578</v>
      </c>
      <c r="H201" s="55" t="str">
        <f>VLOOKUP(G201,'3. DB25 Alle koder'!B:C,2,FALSE)</f>
        <v>Forarbejdning og færdigbehandling af plastprodukter</v>
      </c>
      <c r="I201" s="56">
        <f>COUNTIF(G:G,G201)</f>
        <v>4</v>
      </c>
      <c r="J201" s="65" t="s">
        <v>3559</v>
      </c>
      <c r="K201" s="92"/>
      <c r="L201" s="92"/>
      <c r="M201" s="37" t="str">
        <f t="shared" si="3"/>
        <v>4:4</v>
      </c>
    </row>
    <row r="202" spans="1:13" ht="75" x14ac:dyDescent="0.25">
      <c r="A202" s="55" t="s">
        <v>211</v>
      </c>
      <c r="B202" s="55" t="s">
        <v>572</v>
      </c>
      <c r="C202" s="55" t="s">
        <v>574</v>
      </c>
      <c r="D202" s="56">
        <f>COUNTIF(B:B,B202)</f>
        <v>4</v>
      </c>
      <c r="E202" s="65" t="s">
        <v>3563</v>
      </c>
      <c r="F202" s="55" t="s">
        <v>211</v>
      </c>
      <c r="G202" s="55" t="s">
        <v>655</v>
      </c>
      <c r="H202" s="55" t="str">
        <f>VLOOKUP(G202,'3. DB25 Alle koder'!B:C,2,FALSE)</f>
        <v>Fremstilling af andre produkter af beton, cement og gips</v>
      </c>
      <c r="I202" s="56">
        <f>COUNTIF(G:G,G202)</f>
        <v>2</v>
      </c>
      <c r="J202" s="65" t="s">
        <v>3563</v>
      </c>
      <c r="K202" s="92"/>
      <c r="L202" s="92"/>
      <c r="M202" s="37" t="str">
        <f t="shared" si="3"/>
        <v>4:2</v>
      </c>
    </row>
    <row r="203" spans="1:13" ht="45" x14ac:dyDescent="0.25">
      <c r="A203" s="55" t="s">
        <v>211</v>
      </c>
      <c r="B203" s="55" t="s">
        <v>3217</v>
      </c>
      <c r="C203" s="55" t="s">
        <v>580</v>
      </c>
      <c r="D203" s="56">
        <f>COUNTIF(B:B,B203)</f>
        <v>4</v>
      </c>
      <c r="E203" s="64" t="s">
        <v>3564</v>
      </c>
      <c r="F203" s="55" t="s">
        <v>211</v>
      </c>
      <c r="G203" s="55" t="s">
        <v>406</v>
      </c>
      <c r="H203" s="55" t="str">
        <f>VLOOKUP(G203,'3. DB25 Alle koder'!B:C,2,FALSE)</f>
        <v>Fremstilling af fodtøj</v>
      </c>
      <c r="I203" s="56">
        <f>COUNTIF(G:G,G203)</f>
        <v>4</v>
      </c>
      <c r="J203" s="64" t="s">
        <v>3564</v>
      </c>
      <c r="K203" s="92"/>
      <c r="L203" s="92"/>
      <c r="M203" s="37" t="str">
        <f t="shared" si="3"/>
        <v>4:4</v>
      </c>
    </row>
    <row r="204" spans="1:13" ht="60" x14ac:dyDescent="0.25">
      <c r="A204" s="55" t="s">
        <v>211</v>
      </c>
      <c r="B204" s="55" t="s">
        <v>3217</v>
      </c>
      <c r="C204" s="55" t="s">
        <v>580</v>
      </c>
      <c r="D204" s="56">
        <f>COUNTIF(B:B,B204)</f>
        <v>4</v>
      </c>
      <c r="E204" s="64" t="s">
        <v>3767</v>
      </c>
      <c r="F204" s="55" t="s">
        <v>211</v>
      </c>
      <c r="G204" s="55" t="s">
        <v>566</v>
      </c>
      <c r="H204" s="55" t="str">
        <f>VLOOKUP(G204,'3. DB25 Alle koder'!B:C,2,FALSE)</f>
        <v>Fremstilling af plader, ark, rør og slanger samt profiler af plast</v>
      </c>
      <c r="I204" s="56">
        <f>COUNTIF(G:G,G204)</f>
        <v>2</v>
      </c>
      <c r="J204" s="64" t="s">
        <v>3767</v>
      </c>
      <c r="K204" s="92"/>
      <c r="L204" s="92"/>
      <c r="M204" s="37" t="str">
        <f t="shared" si="3"/>
        <v>4:2</v>
      </c>
    </row>
    <row r="205" spans="1:13" ht="120" x14ac:dyDescent="0.25">
      <c r="A205" s="55" t="s">
        <v>211</v>
      </c>
      <c r="B205" s="55" t="s">
        <v>3217</v>
      </c>
      <c r="C205" s="55" t="s">
        <v>580</v>
      </c>
      <c r="D205" s="56">
        <f>COUNTIF(B:B,B205)</f>
        <v>4</v>
      </c>
      <c r="E205" s="109" t="s">
        <v>4004</v>
      </c>
      <c r="F205" s="55" t="s">
        <v>211</v>
      </c>
      <c r="G205" s="55" t="s">
        <v>578</v>
      </c>
      <c r="H205" s="55" t="str">
        <f>VLOOKUP(G205,'3. DB25 Alle koder'!B:C,2,FALSE)</f>
        <v>Forarbejdning og færdigbehandling af plastprodukter</v>
      </c>
      <c r="I205" s="56">
        <f>COUNTIF(G:G,G205)</f>
        <v>4</v>
      </c>
      <c r="J205" s="109" t="s">
        <v>4004</v>
      </c>
      <c r="K205" s="92"/>
      <c r="L205" s="92"/>
      <c r="M205" s="37" t="str">
        <f t="shared" si="3"/>
        <v>4:4</v>
      </c>
    </row>
    <row r="206" spans="1:13" ht="409.5" x14ac:dyDescent="0.25">
      <c r="A206" s="55" t="s">
        <v>211</v>
      </c>
      <c r="B206" s="55" t="s">
        <v>3217</v>
      </c>
      <c r="C206" s="55" t="s">
        <v>580</v>
      </c>
      <c r="D206" s="56">
        <f>COUNTIF(B:B,B206)</f>
        <v>4</v>
      </c>
      <c r="E206" s="109" t="s">
        <v>4156</v>
      </c>
      <c r="F206" s="55" t="s">
        <v>211</v>
      </c>
      <c r="G206" s="55" t="s">
        <v>581</v>
      </c>
      <c r="H206" s="55" t="str">
        <f>VLOOKUP(G206,'3. DB25 Alle koder'!B:C,2,FALSE)</f>
        <v>Fremstilling af andre plastprodukter</v>
      </c>
      <c r="I206" s="56">
        <f>COUNTIF(G:G,G206)</f>
        <v>1</v>
      </c>
      <c r="J206" s="109" t="s">
        <v>4156</v>
      </c>
      <c r="K206" s="92"/>
      <c r="L206" s="92"/>
      <c r="M206" s="37" t="str">
        <f t="shared" si="3"/>
        <v>4:1</v>
      </c>
    </row>
    <row r="207" spans="1:13" x14ac:dyDescent="0.25">
      <c r="A207" s="55" t="s">
        <v>211</v>
      </c>
      <c r="B207" s="55" t="s">
        <v>587</v>
      </c>
      <c r="C207" s="55" t="s">
        <v>586</v>
      </c>
      <c r="D207" s="56">
        <f>COUNTIF(B:B,B207)</f>
        <v>1</v>
      </c>
      <c r="E207" s="59" t="s">
        <v>3523</v>
      </c>
      <c r="F207" s="55" t="s">
        <v>211</v>
      </c>
      <c r="G207" s="55" t="s">
        <v>587</v>
      </c>
      <c r="H207" s="55" t="str">
        <f>VLOOKUP(G207,'3. DB25 Alle koder'!B:C,2,FALSE)</f>
        <v>Fremstilling af planglas</v>
      </c>
      <c r="I207" s="56">
        <f>COUNTIF(G:G,G207)</f>
        <v>1</v>
      </c>
      <c r="J207" s="59" t="s">
        <v>3523</v>
      </c>
      <c r="K207" s="92"/>
      <c r="L207" s="92"/>
      <c r="M207" s="37" t="str">
        <f t="shared" si="3"/>
        <v>1:1</v>
      </c>
    </row>
    <row r="208" spans="1:13" x14ac:dyDescent="0.25">
      <c r="A208" s="55" t="s">
        <v>211</v>
      </c>
      <c r="B208" s="55" t="s">
        <v>590</v>
      </c>
      <c r="C208" s="55" t="s">
        <v>589</v>
      </c>
      <c r="D208" s="56">
        <f>COUNTIF(B:B,B208)</f>
        <v>2</v>
      </c>
      <c r="E208" s="61" t="s">
        <v>3523</v>
      </c>
      <c r="F208" s="55" t="s">
        <v>211</v>
      </c>
      <c r="G208" s="55" t="s">
        <v>590</v>
      </c>
      <c r="H208" s="55" t="str">
        <f>VLOOKUP(G208,'3. DB25 Alle koder'!B:C,2,FALSE)</f>
        <v>Formning og forarbejdning af planglas</v>
      </c>
      <c r="I208" s="56">
        <f>COUNTIF(G:G,G208)</f>
        <v>1</v>
      </c>
      <c r="J208" s="61" t="s">
        <v>3523</v>
      </c>
      <c r="K208" s="92"/>
      <c r="L208" s="92"/>
      <c r="M208" s="37" t="str">
        <f t="shared" si="3"/>
        <v>2:1</v>
      </c>
    </row>
    <row r="209" spans="1:13" ht="60" x14ac:dyDescent="0.25">
      <c r="A209" s="55" t="s">
        <v>211</v>
      </c>
      <c r="B209" s="55" t="s">
        <v>590</v>
      </c>
      <c r="C209" s="55" t="s">
        <v>589</v>
      </c>
      <c r="D209" s="56">
        <f>COUNTIF(B:B,B209)</f>
        <v>2</v>
      </c>
      <c r="E209" s="64" t="s">
        <v>3565</v>
      </c>
      <c r="F209" s="55" t="s">
        <v>211</v>
      </c>
      <c r="G209" s="55" t="s">
        <v>951</v>
      </c>
      <c r="H209" s="55" t="str">
        <f>VLOOKUP(G209,'3. DB25 Alle koder'!B:C,2,FALSE)</f>
        <v>Fremstilling af andre dele og tilbehør til motorkøretøjer</v>
      </c>
      <c r="I209" s="56">
        <f>COUNTIF(G:G,G209)</f>
        <v>4</v>
      </c>
      <c r="J209" s="64" t="s">
        <v>3565</v>
      </c>
      <c r="K209" s="92"/>
      <c r="L209" s="92"/>
      <c r="M209" s="37" t="str">
        <f t="shared" si="3"/>
        <v>2:4</v>
      </c>
    </row>
    <row r="210" spans="1:13" x14ac:dyDescent="0.25">
      <c r="A210" s="55" t="s">
        <v>211</v>
      </c>
      <c r="B210" s="55" t="s">
        <v>593</v>
      </c>
      <c r="C210" s="55" t="s">
        <v>592</v>
      </c>
      <c r="D210" s="56">
        <f>COUNTIF(B:B,B210)</f>
        <v>1</v>
      </c>
      <c r="E210" s="60" t="s">
        <v>3523</v>
      </c>
      <c r="F210" s="55" t="s">
        <v>211</v>
      </c>
      <c r="G210" s="55" t="s">
        <v>593</v>
      </c>
      <c r="H210" s="55" t="str">
        <f>VLOOKUP(G210,'3. DB25 Alle koder'!B:C,2,FALSE)</f>
        <v>Fremstilling af flasker, drikkeglas mv.</v>
      </c>
      <c r="I210" s="56">
        <f>COUNTIF(G:G,G210)</f>
        <v>1</v>
      </c>
      <c r="J210" s="60" t="s">
        <v>3523</v>
      </c>
      <c r="K210" s="92"/>
      <c r="L210" s="92"/>
      <c r="M210" s="37" t="str">
        <f t="shared" si="3"/>
        <v>1:1</v>
      </c>
    </row>
    <row r="211" spans="1:13" x14ac:dyDescent="0.25">
      <c r="A211" s="55" t="s">
        <v>211</v>
      </c>
      <c r="B211" s="55" t="s">
        <v>596</v>
      </c>
      <c r="C211" s="55" t="s">
        <v>595</v>
      </c>
      <c r="D211" s="56">
        <f>COUNTIF(B:B,B211)</f>
        <v>1</v>
      </c>
      <c r="E211" s="60" t="s">
        <v>3523</v>
      </c>
      <c r="F211" s="55" t="s">
        <v>211</v>
      </c>
      <c r="G211" s="55" t="s">
        <v>596</v>
      </c>
      <c r="H211" s="55" t="str">
        <f>VLOOKUP(G211,'3. DB25 Alle koder'!B:C,2,FALSE)</f>
        <v>Fremstilling af glasfiber</v>
      </c>
      <c r="I211" s="56">
        <f>COUNTIF(G:G,G211)</f>
        <v>1</v>
      </c>
      <c r="J211" s="60" t="s">
        <v>3523</v>
      </c>
      <c r="K211" s="92"/>
      <c r="L211" s="92"/>
      <c r="M211" s="37" t="str">
        <f t="shared" si="3"/>
        <v>1:1</v>
      </c>
    </row>
    <row r="212" spans="1:13" x14ac:dyDescent="0.25">
      <c r="A212" s="55" t="s">
        <v>211</v>
      </c>
      <c r="B212" s="55" t="s">
        <v>3218</v>
      </c>
      <c r="C212" s="55" t="s">
        <v>2615</v>
      </c>
      <c r="D212" s="56">
        <f>COUNTIF(B:B,B212)</f>
        <v>1</v>
      </c>
      <c r="E212" s="57" t="s">
        <v>3523</v>
      </c>
      <c r="F212" s="55" t="s">
        <v>211</v>
      </c>
      <c r="G212" s="55" t="s">
        <v>599</v>
      </c>
      <c r="H212" s="55" t="str">
        <f>VLOOKUP(G212,'3. DB25 Alle koder'!B:C,2,FALSE)</f>
        <v>Fremstilling og bearbejdning af andet glas, herunder teknisk glas</v>
      </c>
      <c r="I212" s="56">
        <f>COUNTIF(G:G,G212)</f>
        <v>1</v>
      </c>
      <c r="J212" s="57" t="s">
        <v>3523</v>
      </c>
      <c r="K212" s="92"/>
      <c r="L212" s="92"/>
      <c r="M212" s="37" t="str">
        <f t="shared" si="3"/>
        <v>1:1</v>
      </c>
    </row>
    <row r="213" spans="1:13" x14ac:dyDescent="0.25">
      <c r="A213" s="55" t="s">
        <v>211</v>
      </c>
      <c r="B213" s="55" t="s">
        <v>603</v>
      </c>
      <c r="C213" s="55" t="s">
        <v>601</v>
      </c>
      <c r="D213" s="56">
        <f>COUNTIF(B:B,B213)</f>
        <v>1</v>
      </c>
      <c r="E213" s="57" t="s">
        <v>3523</v>
      </c>
      <c r="F213" s="55" t="s">
        <v>211</v>
      </c>
      <c r="G213" s="55" t="s">
        <v>603</v>
      </c>
      <c r="H213" s="55" t="str">
        <f>VLOOKUP(G213,'3. DB25 Alle koder'!B:C,2,FALSE)</f>
        <v>Fremstilling af ildfaste produkter</v>
      </c>
      <c r="I213" s="56">
        <f>COUNTIF(G:G,G213)</f>
        <v>1</v>
      </c>
      <c r="J213" s="57" t="s">
        <v>3523</v>
      </c>
      <c r="K213" s="92"/>
      <c r="L213" s="92"/>
      <c r="M213" s="37" t="str">
        <f t="shared" si="3"/>
        <v>1:1</v>
      </c>
    </row>
    <row r="214" spans="1:13" x14ac:dyDescent="0.25">
      <c r="A214" s="55" t="s">
        <v>211</v>
      </c>
      <c r="B214" s="55" t="s">
        <v>608</v>
      </c>
      <c r="C214" s="55" t="s">
        <v>607</v>
      </c>
      <c r="D214" s="56">
        <f>COUNTIF(B:B,B214)</f>
        <v>1</v>
      </c>
      <c r="E214" s="60" t="s">
        <v>3523</v>
      </c>
      <c r="F214" s="55" t="s">
        <v>211</v>
      </c>
      <c r="G214" s="55" t="s">
        <v>608</v>
      </c>
      <c r="H214" s="55" t="str">
        <f>VLOOKUP(G214,'3. DB25 Alle koder'!B:C,2,FALSE)</f>
        <v>Fremstilling af keramiske teglsten og gulvfliser</v>
      </c>
      <c r="I214" s="56">
        <f>COUNTIF(G:G,G214)</f>
        <v>1</v>
      </c>
      <c r="J214" s="60" t="s">
        <v>3523</v>
      </c>
      <c r="K214" s="92"/>
      <c r="L214" s="92"/>
      <c r="M214" s="37" t="str">
        <f t="shared" si="3"/>
        <v>1:1</v>
      </c>
    </row>
    <row r="215" spans="1:13" x14ac:dyDescent="0.25">
      <c r="A215" s="55" t="s">
        <v>211</v>
      </c>
      <c r="B215" s="55" t="s">
        <v>611</v>
      </c>
      <c r="C215" s="55" t="s">
        <v>610</v>
      </c>
      <c r="D215" s="56">
        <f>COUNTIF(B:B,B215)</f>
        <v>1</v>
      </c>
      <c r="E215" s="60" t="s">
        <v>3523</v>
      </c>
      <c r="F215" s="55" t="s">
        <v>211</v>
      </c>
      <c r="G215" s="55" t="s">
        <v>611</v>
      </c>
      <c r="H215" s="55" t="str">
        <f>VLOOKUP(G215,'3. DB25 Alle koder'!B:C,2,FALSE)</f>
        <v>Fremstilling af mursten, teglsten og byggematerialer af brændt ler</v>
      </c>
      <c r="I215" s="56">
        <f>COUNTIF(G:G,G215)</f>
        <v>1</v>
      </c>
      <c r="J215" s="60" t="s">
        <v>3523</v>
      </c>
      <c r="K215" s="92"/>
      <c r="L215" s="92"/>
      <c r="M215" s="37" t="str">
        <f t="shared" si="3"/>
        <v>1:1</v>
      </c>
    </row>
    <row r="216" spans="1:13" x14ac:dyDescent="0.25">
      <c r="A216" s="55" t="s">
        <v>211</v>
      </c>
      <c r="B216" s="55" t="s">
        <v>616</v>
      </c>
      <c r="C216" s="55" t="s">
        <v>615</v>
      </c>
      <c r="D216" s="56">
        <f>COUNTIF(B:B,B216)</f>
        <v>1</v>
      </c>
      <c r="E216" s="60" t="s">
        <v>3523</v>
      </c>
      <c r="F216" s="55" t="s">
        <v>211</v>
      </c>
      <c r="G216" s="55" t="s">
        <v>616</v>
      </c>
      <c r="H216" s="55" t="str">
        <f>VLOOKUP(G216,'3. DB25 Alle koder'!B:C,2,FALSE)</f>
        <v>Fremstilling af keramiske husholdningsartikler og pyntegenstande</v>
      </c>
      <c r="I216" s="56">
        <f>COUNTIF(G:G,G216)</f>
        <v>1</v>
      </c>
      <c r="J216" s="60" t="s">
        <v>3523</v>
      </c>
      <c r="K216" s="92"/>
      <c r="L216" s="92"/>
      <c r="M216" s="37" t="str">
        <f t="shared" si="3"/>
        <v>1:1</v>
      </c>
    </row>
    <row r="217" spans="1:13" ht="165" x14ac:dyDescent="0.25">
      <c r="A217" s="55" t="s">
        <v>211</v>
      </c>
      <c r="B217" s="55" t="s">
        <v>619</v>
      </c>
      <c r="C217" s="55" t="s">
        <v>618</v>
      </c>
      <c r="D217" s="56">
        <f>COUNTIF(B:B,B217)</f>
        <v>2</v>
      </c>
      <c r="E217" s="109" t="s">
        <v>4157</v>
      </c>
      <c r="F217" s="55" t="s">
        <v>211</v>
      </c>
      <c r="G217" s="55" t="s">
        <v>619</v>
      </c>
      <c r="H217" s="55" t="str">
        <f>VLOOKUP(G217,'3. DB25 Alle koder'!B:C,2,FALSE)</f>
        <v>Fremstilling af keramiske sanitetsartikler</v>
      </c>
      <c r="I217" s="56">
        <f>COUNTIF(G:G,G217)</f>
        <v>1</v>
      </c>
      <c r="J217" s="109" t="s">
        <v>4157</v>
      </c>
      <c r="K217" s="92"/>
      <c r="L217" s="92"/>
      <c r="M217" s="37" t="str">
        <f t="shared" si="3"/>
        <v>2:1</v>
      </c>
    </row>
    <row r="218" spans="1:13" ht="45" x14ac:dyDescent="0.25">
      <c r="A218" s="55" t="s">
        <v>211</v>
      </c>
      <c r="B218" s="55" t="s">
        <v>619</v>
      </c>
      <c r="C218" s="55" t="s">
        <v>618</v>
      </c>
      <c r="D218" s="56">
        <f>COUNTIF(B:B,B218)</f>
        <v>2</v>
      </c>
      <c r="E218" s="110" t="s">
        <v>4194</v>
      </c>
      <c r="F218" s="55" t="s">
        <v>211</v>
      </c>
      <c r="G218" s="55" t="s">
        <v>992</v>
      </c>
      <c r="H218" s="55" t="str">
        <f>VLOOKUP(G218,'3. DB25 Alle koder'!B:C,2,FALSE)</f>
        <v>Fremstilling af møbler</v>
      </c>
      <c r="I218" s="56">
        <f>COUNTIF(G:G,G218)</f>
        <v>5</v>
      </c>
      <c r="J218" s="110" t="s">
        <v>4194</v>
      </c>
      <c r="K218" s="92"/>
      <c r="L218" s="92" t="s">
        <v>4176</v>
      </c>
      <c r="M218" s="37" t="str">
        <f t="shared" si="3"/>
        <v>2:5</v>
      </c>
    </row>
    <row r="219" spans="1:13" x14ac:dyDescent="0.25">
      <c r="A219" s="55" t="s">
        <v>211</v>
      </c>
      <c r="B219" s="55" t="s">
        <v>622</v>
      </c>
      <c r="C219" s="55" t="s">
        <v>621</v>
      </c>
      <c r="D219" s="56">
        <f>COUNTIF(B:B,B219)</f>
        <v>1</v>
      </c>
      <c r="E219" s="60" t="s">
        <v>3523</v>
      </c>
      <c r="F219" s="55" t="s">
        <v>211</v>
      </c>
      <c r="G219" s="55" t="s">
        <v>622</v>
      </c>
      <c r="H219" s="55" t="str">
        <f>VLOOKUP(G219,'3. DB25 Alle koder'!B:C,2,FALSE)</f>
        <v>Fremstilling af keramiske isolatorer og isoleringsdele</v>
      </c>
      <c r="I219" s="56">
        <f>COUNTIF(G:G,G219)</f>
        <v>1</v>
      </c>
      <c r="J219" s="60" t="s">
        <v>3523</v>
      </c>
      <c r="K219" s="92"/>
      <c r="L219" s="92"/>
      <c r="M219" s="37" t="str">
        <f t="shared" si="3"/>
        <v>1:1</v>
      </c>
    </row>
    <row r="220" spans="1:13" x14ac:dyDescent="0.25">
      <c r="A220" s="55" t="s">
        <v>211</v>
      </c>
      <c r="B220" s="55" t="s">
        <v>625</v>
      </c>
      <c r="C220" s="55" t="s">
        <v>624</v>
      </c>
      <c r="D220" s="56">
        <f>COUNTIF(B:B,B220)</f>
        <v>1</v>
      </c>
      <c r="E220" s="59" t="s">
        <v>3523</v>
      </c>
      <c r="F220" s="55" t="s">
        <v>211</v>
      </c>
      <c r="G220" s="55" t="s">
        <v>625</v>
      </c>
      <c r="H220" s="55" t="str">
        <f>VLOOKUP(G220,'3. DB25 Alle koder'!B:C,2,FALSE)</f>
        <v>Fremstilling af andre keramiske produkter til teknisk brug</v>
      </c>
      <c r="I220" s="56">
        <f>COUNTIF(G:G,G220)</f>
        <v>1</v>
      </c>
      <c r="J220" s="59" t="s">
        <v>3523</v>
      </c>
      <c r="K220" s="92"/>
      <c r="L220" s="92"/>
      <c r="M220" s="37" t="str">
        <f t="shared" si="3"/>
        <v>1:1</v>
      </c>
    </row>
    <row r="221" spans="1:13" x14ac:dyDescent="0.25">
      <c r="A221" s="55" t="s">
        <v>211</v>
      </c>
      <c r="B221" s="55" t="s">
        <v>3219</v>
      </c>
      <c r="C221" s="55" t="s">
        <v>627</v>
      </c>
      <c r="D221" s="56">
        <f>COUNTIF(B:B,B221)</f>
        <v>1</v>
      </c>
      <c r="E221" s="60" t="s">
        <v>3523</v>
      </c>
      <c r="F221" s="55" t="s">
        <v>211</v>
      </c>
      <c r="G221" s="55" t="s">
        <v>628</v>
      </c>
      <c r="H221" s="55" t="str">
        <f>VLOOKUP(G221,'3. DB25 Alle koder'!B:C,2,FALSE)</f>
        <v>Fremstilling af andre keramiske produkter</v>
      </c>
      <c r="I221" s="56">
        <f>COUNTIF(G:G,G221)</f>
        <v>1</v>
      </c>
      <c r="J221" s="60" t="s">
        <v>3523</v>
      </c>
      <c r="K221" s="92"/>
      <c r="L221" s="92"/>
      <c r="M221" s="37" t="str">
        <f t="shared" si="3"/>
        <v>1:1</v>
      </c>
    </row>
    <row r="222" spans="1:13" x14ac:dyDescent="0.25">
      <c r="A222" s="55" t="s">
        <v>211</v>
      </c>
      <c r="B222" s="55" t="s">
        <v>633</v>
      </c>
      <c r="C222" s="55" t="s">
        <v>632</v>
      </c>
      <c r="D222" s="56">
        <f>COUNTIF(B:B,B222)</f>
        <v>1</v>
      </c>
      <c r="E222" s="60" t="s">
        <v>3523</v>
      </c>
      <c r="F222" s="55" t="s">
        <v>211</v>
      </c>
      <c r="G222" s="55" t="s">
        <v>633</v>
      </c>
      <c r="H222" s="55" t="str">
        <f>VLOOKUP(G222,'3. DB25 Alle koder'!B:C,2,FALSE)</f>
        <v>Fremstilling af cement</v>
      </c>
      <c r="I222" s="56">
        <f>COUNTIF(G:G,G222)</f>
        <v>1</v>
      </c>
      <c r="J222" s="60" t="s">
        <v>3523</v>
      </c>
      <c r="K222" s="92"/>
      <c r="L222" s="92"/>
      <c r="M222" s="37" t="str">
        <f t="shared" si="3"/>
        <v>1:1</v>
      </c>
    </row>
    <row r="223" spans="1:13" x14ac:dyDescent="0.25">
      <c r="A223" s="55" t="s">
        <v>211</v>
      </c>
      <c r="B223" s="55" t="s">
        <v>636</v>
      </c>
      <c r="C223" s="55" t="s">
        <v>635</v>
      </c>
      <c r="D223" s="56">
        <f>COUNTIF(B:B,B223)</f>
        <v>1</v>
      </c>
      <c r="E223" s="60" t="s">
        <v>3523</v>
      </c>
      <c r="F223" s="55" t="s">
        <v>211</v>
      </c>
      <c r="G223" s="55" t="s">
        <v>636</v>
      </c>
      <c r="H223" s="55" t="str">
        <f>VLOOKUP(G223,'3. DB25 Alle koder'!B:C,2,FALSE)</f>
        <v>Fremstilling af kalk og gips</v>
      </c>
      <c r="I223" s="56">
        <f>COUNTIF(G:G,G223)</f>
        <v>1</v>
      </c>
      <c r="J223" s="60" t="s">
        <v>3523</v>
      </c>
      <c r="K223" s="92"/>
      <c r="L223" s="92"/>
      <c r="M223" s="37" t="str">
        <f t="shared" si="3"/>
        <v>1:1</v>
      </c>
    </row>
    <row r="224" spans="1:13" x14ac:dyDescent="0.25">
      <c r="A224" s="55" t="s">
        <v>211</v>
      </c>
      <c r="B224" s="55" t="s">
        <v>641</v>
      </c>
      <c r="C224" s="55" t="s">
        <v>640</v>
      </c>
      <c r="D224" s="56">
        <f>COUNTIF(B:B,B224)</f>
        <v>1</v>
      </c>
      <c r="E224" s="57" t="s">
        <v>3523</v>
      </c>
      <c r="F224" s="55" t="s">
        <v>211</v>
      </c>
      <c r="G224" s="55" t="s">
        <v>641</v>
      </c>
      <c r="H224" s="55" t="str">
        <f>VLOOKUP(G224,'3. DB25 Alle koder'!B:C,2,FALSE)</f>
        <v>Fremstilling af byggematerialer af beton</v>
      </c>
      <c r="I224" s="56">
        <f>COUNTIF(G:G,G224)</f>
        <v>1</v>
      </c>
      <c r="J224" s="57" t="s">
        <v>3523</v>
      </c>
      <c r="K224" s="92"/>
      <c r="L224" s="92"/>
      <c r="M224" s="37" t="str">
        <f t="shared" si="3"/>
        <v>1:1</v>
      </c>
    </row>
    <row r="225" spans="1:13" x14ac:dyDescent="0.25">
      <c r="A225" s="55" t="s">
        <v>211</v>
      </c>
      <c r="B225" s="55" t="s">
        <v>644</v>
      </c>
      <c r="C225" s="55" t="s">
        <v>643</v>
      </c>
      <c r="D225" s="56">
        <f>COUNTIF(B:B,B225)</f>
        <v>1</v>
      </c>
      <c r="E225" s="57" t="s">
        <v>3523</v>
      </c>
      <c r="F225" s="55" t="s">
        <v>211</v>
      </c>
      <c r="G225" s="55" t="s">
        <v>644</v>
      </c>
      <c r="H225" s="55" t="str">
        <f>VLOOKUP(G225,'3. DB25 Alle koder'!B:C,2,FALSE)</f>
        <v>Fremstilling af byggematerialer af gips</v>
      </c>
      <c r="I225" s="56">
        <f>COUNTIF(G:G,G225)</f>
        <v>1</v>
      </c>
      <c r="J225" s="57" t="s">
        <v>3523</v>
      </c>
      <c r="K225" s="92"/>
      <c r="L225" s="92"/>
      <c r="M225" s="37" t="str">
        <f t="shared" si="3"/>
        <v>1:1</v>
      </c>
    </row>
    <row r="226" spans="1:13" x14ac:dyDescent="0.25">
      <c r="A226" s="55" t="s">
        <v>211</v>
      </c>
      <c r="B226" s="55" t="s">
        <v>646</v>
      </c>
      <c r="C226" s="55" t="s">
        <v>2617</v>
      </c>
      <c r="D226" s="56">
        <f>COUNTIF(B:B,B226)</f>
        <v>1</v>
      </c>
      <c r="E226" s="60" t="s">
        <v>3523</v>
      </c>
      <c r="F226" s="55" t="s">
        <v>211</v>
      </c>
      <c r="G226" s="55" t="s">
        <v>646</v>
      </c>
      <c r="H226" s="55" t="str">
        <f>VLOOKUP(G226,'3. DB25 Alle koder'!B:C,2,FALSE)</f>
        <v>Fremstilling af færdigblandet beton</v>
      </c>
      <c r="I226" s="56">
        <f>COUNTIF(G:G,G226)</f>
        <v>1</v>
      </c>
      <c r="J226" s="60" t="s">
        <v>3523</v>
      </c>
      <c r="K226" s="92"/>
      <c r="L226" s="92"/>
      <c r="M226" s="37" t="str">
        <f t="shared" si="3"/>
        <v>1:1</v>
      </c>
    </row>
    <row r="227" spans="1:13" x14ac:dyDescent="0.25">
      <c r="A227" s="55" t="s">
        <v>211</v>
      </c>
      <c r="B227" s="55" t="s">
        <v>649</v>
      </c>
      <c r="C227" s="55" t="s">
        <v>648</v>
      </c>
      <c r="D227" s="56">
        <f>COUNTIF(B:B,B227)</f>
        <v>1</v>
      </c>
      <c r="E227" s="60" t="s">
        <v>3523</v>
      </c>
      <c r="F227" s="55" t="s">
        <v>211</v>
      </c>
      <c r="G227" s="55" t="s">
        <v>649</v>
      </c>
      <c r="H227" s="55" t="str">
        <f>VLOOKUP(G227,'3. DB25 Alle koder'!B:C,2,FALSE)</f>
        <v>Fremstilling af mørtel</v>
      </c>
      <c r="I227" s="56">
        <f>COUNTIF(G:G,G227)</f>
        <v>1</v>
      </c>
      <c r="J227" s="60" t="s">
        <v>3523</v>
      </c>
      <c r="K227" s="92"/>
      <c r="L227" s="92"/>
      <c r="M227" s="37" t="str">
        <f t="shared" si="3"/>
        <v>1:1</v>
      </c>
    </row>
    <row r="228" spans="1:13" x14ac:dyDescent="0.25">
      <c r="A228" s="55" t="s">
        <v>211</v>
      </c>
      <c r="B228" s="55" t="s">
        <v>652</v>
      </c>
      <c r="C228" s="55" t="s">
        <v>651</v>
      </c>
      <c r="D228" s="56">
        <f>COUNTIF(B:B,B228)</f>
        <v>1</v>
      </c>
      <c r="E228" s="60" t="s">
        <v>3523</v>
      </c>
      <c r="F228" s="55" t="s">
        <v>211</v>
      </c>
      <c r="G228" s="55" t="s">
        <v>652</v>
      </c>
      <c r="H228" s="55" t="str">
        <f>VLOOKUP(G228,'3. DB25 Alle koder'!B:C,2,FALSE)</f>
        <v>Fremstilling af fibercement</v>
      </c>
      <c r="I228" s="56">
        <f>COUNTIF(G:G,G228)</f>
        <v>1</v>
      </c>
      <c r="J228" s="60" t="s">
        <v>3523</v>
      </c>
      <c r="K228" s="92"/>
      <c r="L228" s="92"/>
      <c r="M228" s="37" t="str">
        <f t="shared" si="3"/>
        <v>1:1</v>
      </c>
    </row>
    <row r="229" spans="1:13" x14ac:dyDescent="0.25">
      <c r="A229" s="55" t="s">
        <v>211</v>
      </c>
      <c r="B229" s="55" t="s">
        <v>3426</v>
      </c>
      <c r="C229" s="55" t="s">
        <v>2619</v>
      </c>
      <c r="D229" s="56">
        <f>COUNTIF(B:B,B229)</f>
        <v>1</v>
      </c>
      <c r="E229" s="60" t="s">
        <v>3523</v>
      </c>
      <c r="F229" s="55" t="s">
        <v>211</v>
      </c>
      <c r="G229" s="55" t="s">
        <v>655</v>
      </c>
      <c r="H229" s="55" t="str">
        <f>VLOOKUP(G229,'3. DB25 Alle koder'!B:C,2,FALSE)</f>
        <v>Fremstilling af andre produkter af beton, cement og gips</v>
      </c>
      <c r="I229" s="56">
        <f>COUNTIF(G:G,G229)</f>
        <v>2</v>
      </c>
      <c r="J229" s="60" t="s">
        <v>3523</v>
      </c>
      <c r="K229" s="92"/>
      <c r="L229" s="92"/>
      <c r="M229" s="37" t="str">
        <f t="shared" si="3"/>
        <v>1:2</v>
      </c>
    </row>
    <row r="230" spans="1:13" x14ac:dyDescent="0.25">
      <c r="A230" s="55" t="s">
        <v>211</v>
      </c>
      <c r="B230" s="55" t="s">
        <v>659</v>
      </c>
      <c r="C230" s="55" t="s">
        <v>657</v>
      </c>
      <c r="D230" s="56">
        <f>COUNTIF(B:B,B230)</f>
        <v>1</v>
      </c>
      <c r="E230" s="57" t="s">
        <v>3523</v>
      </c>
      <c r="F230" s="55" t="s">
        <v>211</v>
      </c>
      <c r="G230" s="55" t="s">
        <v>659</v>
      </c>
      <c r="H230" s="55" t="str">
        <f>VLOOKUP(G230,'3. DB25 Alle koder'!B:C,2,FALSE)</f>
        <v>Tilhugning, tilskæring og færdigbearbejdning af sten</v>
      </c>
      <c r="I230" s="56">
        <f>COUNTIF(G:G,G230)</f>
        <v>1</v>
      </c>
      <c r="J230" s="57" t="s">
        <v>3523</v>
      </c>
      <c r="K230" s="92"/>
      <c r="L230" s="92"/>
      <c r="M230" s="37" t="str">
        <f t="shared" si="3"/>
        <v>1:1</v>
      </c>
    </row>
    <row r="231" spans="1:13" x14ac:dyDescent="0.25">
      <c r="A231" s="55" t="s">
        <v>211</v>
      </c>
      <c r="B231" s="55" t="s">
        <v>663</v>
      </c>
      <c r="C231" s="55" t="s">
        <v>662</v>
      </c>
      <c r="D231" s="56">
        <f>COUNTIF(B:B,B231)</f>
        <v>1</v>
      </c>
      <c r="E231" s="57" t="s">
        <v>3523</v>
      </c>
      <c r="F231" s="55" t="s">
        <v>211</v>
      </c>
      <c r="G231" s="55" t="s">
        <v>663</v>
      </c>
      <c r="H231" s="55" t="str">
        <f>VLOOKUP(G231,'3. DB25 Alle koder'!B:C,2,FALSE)</f>
        <v>Fremstilling af slibemidler</v>
      </c>
      <c r="I231" s="56">
        <f>COUNTIF(G:G,G231)</f>
        <v>1</v>
      </c>
      <c r="J231" s="57" t="s">
        <v>3523</v>
      </c>
      <c r="K231" s="92"/>
      <c r="L231" s="92"/>
      <c r="M231" s="37" t="str">
        <f t="shared" si="3"/>
        <v>1:1</v>
      </c>
    </row>
    <row r="232" spans="1:13" x14ac:dyDescent="0.25">
      <c r="A232" s="55" t="s">
        <v>211</v>
      </c>
      <c r="B232" s="55" t="s">
        <v>665</v>
      </c>
      <c r="C232" s="55" t="s">
        <v>666</v>
      </c>
      <c r="D232" s="56">
        <f>COUNTIF(B:B,B232)</f>
        <v>1</v>
      </c>
      <c r="E232" s="57" t="s">
        <v>3523</v>
      </c>
      <c r="F232" s="55" t="s">
        <v>211</v>
      </c>
      <c r="G232" s="55" t="s">
        <v>665</v>
      </c>
      <c r="H232" s="55" t="str">
        <f>VLOOKUP(G232,'3. DB25 Alle koder'!B:C,2,FALSE)</f>
        <v>Fremstilling af asfalt og tagpap</v>
      </c>
      <c r="I232" s="56">
        <f>COUNTIF(G:G,G232)</f>
        <v>1</v>
      </c>
      <c r="J232" s="57" t="s">
        <v>3523</v>
      </c>
      <c r="K232" s="92"/>
      <c r="L232" s="92"/>
      <c r="M232" s="37" t="str">
        <f t="shared" si="3"/>
        <v>1:1</v>
      </c>
    </row>
    <row r="233" spans="1:13" ht="30" x14ac:dyDescent="0.25">
      <c r="A233" s="55" t="s">
        <v>211</v>
      </c>
      <c r="B233" s="55" t="s">
        <v>667</v>
      </c>
      <c r="C233" s="55" t="s">
        <v>668</v>
      </c>
      <c r="D233" s="56">
        <f>COUNTIF(B:B,B233)</f>
        <v>1</v>
      </c>
      <c r="E233" s="58" t="s">
        <v>3523</v>
      </c>
      <c r="F233" s="55" t="s">
        <v>211</v>
      </c>
      <c r="G233" s="55" t="s">
        <v>667</v>
      </c>
      <c r="H233" s="55" t="str">
        <f>VLOOKUP(G233,'3. DB25 Alle koder'!B:C,2,FALSE)</f>
        <v>Fremstilling af andre ikke-metalholdige mineralske produkter, bortset fra asfalt og tagpap</v>
      </c>
      <c r="I233" s="56">
        <f>COUNTIF(G:G,G233)</f>
        <v>2</v>
      </c>
      <c r="J233" s="58" t="s">
        <v>3523</v>
      </c>
      <c r="K233" s="92"/>
      <c r="L233" s="92"/>
      <c r="M233" s="37" t="str">
        <f t="shared" si="3"/>
        <v>1:2</v>
      </c>
    </row>
    <row r="234" spans="1:13" x14ac:dyDescent="0.25">
      <c r="A234" s="55" t="s">
        <v>211</v>
      </c>
      <c r="B234" s="55" t="s">
        <v>672</v>
      </c>
      <c r="C234" s="55" t="s">
        <v>670</v>
      </c>
      <c r="D234" s="56">
        <f>COUNTIF(B:B,B234)</f>
        <v>1</v>
      </c>
      <c r="E234" s="60" t="s">
        <v>3523</v>
      </c>
      <c r="F234" s="55" t="s">
        <v>211</v>
      </c>
      <c r="G234" s="55" t="s">
        <v>672</v>
      </c>
      <c r="H234" s="55" t="str">
        <f>VLOOKUP(G234,'3. DB25 Alle koder'!B:C,2,FALSE)</f>
        <v>Fremstilling af råjern og råstål samt jernlegeringer</v>
      </c>
      <c r="I234" s="56">
        <f>COUNTIF(G:G,G234)</f>
        <v>1</v>
      </c>
      <c r="J234" s="60" t="s">
        <v>3523</v>
      </c>
      <c r="K234" s="92"/>
      <c r="L234" s="92"/>
      <c r="M234" s="37" t="str">
        <f t="shared" si="3"/>
        <v>1:1</v>
      </c>
    </row>
    <row r="235" spans="1:13" x14ac:dyDescent="0.25">
      <c r="A235" s="55" t="s">
        <v>211</v>
      </c>
      <c r="B235" s="55" t="s">
        <v>676</v>
      </c>
      <c r="C235" s="55" t="s">
        <v>2622</v>
      </c>
      <c r="D235" s="56">
        <f>COUNTIF(B:B,B235)</f>
        <v>1</v>
      </c>
      <c r="E235" s="60" t="s">
        <v>3523</v>
      </c>
      <c r="F235" s="55" t="s">
        <v>211</v>
      </c>
      <c r="G235" s="55" t="s">
        <v>676</v>
      </c>
      <c r="H235" s="55" t="str">
        <f>VLOOKUP(G235,'3. DB25 Alle koder'!B:C,2,FALSE)</f>
        <v>Fremstilling af rør, hule profiler og tilhørende fittings af stål</v>
      </c>
      <c r="I235" s="56">
        <f>COUNTIF(G:G,G235)</f>
        <v>1</v>
      </c>
      <c r="J235" s="60" t="s">
        <v>3523</v>
      </c>
      <c r="K235" s="92"/>
      <c r="L235" s="92"/>
      <c r="M235" s="37" t="str">
        <f t="shared" si="3"/>
        <v>1:1</v>
      </c>
    </row>
    <row r="236" spans="1:13" x14ac:dyDescent="0.25">
      <c r="A236" s="55" t="s">
        <v>211</v>
      </c>
      <c r="B236" s="55" t="s">
        <v>681</v>
      </c>
      <c r="C236" s="55" t="s">
        <v>680</v>
      </c>
      <c r="D236" s="56">
        <f>COUNTIF(B:B,B236)</f>
        <v>1</v>
      </c>
      <c r="E236" s="57" t="s">
        <v>3523</v>
      </c>
      <c r="F236" s="55" t="s">
        <v>211</v>
      </c>
      <c r="G236" s="55" t="s">
        <v>681</v>
      </c>
      <c r="H236" s="55" t="str">
        <f>VLOOKUP(G236,'3. DB25 Alle koder'!B:C,2,FALSE)</f>
        <v>Fremstilling af stænger ved koldtrækning</v>
      </c>
      <c r="I236" s="56">
        <f>COUNTIF(G:G,G236)</f>
        <v>1</v>
      </c>
      <c r="J236" s="57" t="s">
        <v>3523</v>
      </c>
      <c r="K236" s="92"/>
      <c r="L236" s="92"/>
      <c r="M236" s="37" t="str">
        <f t="shared" si="3"/>
        <v>1:1</v>
      </c>
    </row>
    <row r="237" spans="1:13" x14ac:dyDescent="0.25">
      <c r="A237" s="55" t="s">
        <v>211</v>
      </c>
      <c r="B237" s="55" t="s">
        <v>684</v>
      </c>
      <c r="C237" s="55" t="s">
        <v>683</v>
      </c>
      <c r="D237" s="56">
        <f>COUNTIF(B:B,B237)</f>
        <v>1</v>
      </c>
      <c r="E237" s="57" t="s">
        <v>3523</v>
      </c>
      <c r="F237" s="55" t="s">
        <v>211</v>
      </c>
      <c r="G237" s="55" t="s">
        <v>684</v>
      </c>
      <c r="H237" s="55" t="str">
        <f>VLOOKUP(G237,'3. DB25 Alle koder'!B:C,2,FALSE)</f>
        <v>Fremstilling af stålbånd ved koldvalsning</v>
      </c>
      <c r="I237" s="56">
        <f>COUNTIF(G:G,G237)</f>
        <v>1</v>
      </c>
      <c r="J237" s="57" t="s">
        <v>3523</v>
      </c>
      <c r="K237" s="92"/>
      <c r="L237" s="92"/>
      <c r="M237" s="37" t="str">
        <f t="shared" si="3"/>
        <v>1:1</v>
      </c>
    </row>
    <row r="238" spans="1:13" x14ac:dyDescent="0.25">
      <c r="A238" s="55" t="s">
        <v>211</v>
      </c>
      <c r="B238" s="55" t="s">
        <v>687</v>
      </c>
      <c r="C238" s="55" t="s">
        <v>686</v>
      </c>
      <c r="D238" s="56">
        <f>COUNTIF(B:B,B238)</f>
        <v>1</v>
      </c>
      <c r="E238" s="57" t="s">
        <v>3523</v>
      </c>
      <c r="F238" s="55" t="s">
        <v>211</v>
      </c>
      <c r="G238" s="55" t="s">
        <v>687</v>
      </c>
      <c r="H238" s="55" t="str">
        <f>VLOOKUP(G238,'3. DB25 Alle koder'!B:C,2,FALSE)</f>
        <v>Koldbehandling</v>
      </c>
      <c r="I238" s="56">
        <f>COUNTIF(G:G,G238)</f>
        <v>1</v>
      </c>
      <c r="J238" s="57" t="s">
        <v>3523</v>
      </c>
      <c r="K238" s="92"/>
      <c r="L238" s="92"/>
      <c r="M238" s="37" t="str">
        <f t="shared" si="3"/>
        <v>1:1</v>
      </c>
    </row>
    <row r="239" spans="1:13" x14ac:dyDescent="0.25">
      <c r="A239" s="55" t="s">
        <v>211</v>
      </c>
      <c r="B239" s="55" t="s">
        <v>690</v>
      </c>
      <c r="C239" s="55" t="s">
        <v>689</v>
      </c>
      <c r="D239" s="56">
        <f>COUNTIF(B:B,B239)</f>
        <v>1</v>
      </c>
      <c r="E239" s="60" t="s">
        <v>3523</v>
      </c>
      <c r="F239" s="55" t="s">
        <v>211</v>
      </c>
      <c r="G239" s="55" t="s">
        <v>690</v>
      </c>
      <c r="H239" s="55" t="str">
        <f>VLOOKUP(G239,'3. DB25 Alle koder'!B:C,2,FALSE)</f>
        <v>Fremstilling af tråd ved koldtrækning</v>
      </c>
      <c r="I239" s="56">
        <f>COUNTIF(G:G,G239)</f>
        <v>1</v>
      </c>
      <c r="J239" s="60" t="s">
        <v>3523</v>
      </c>
      <c r="K239" s="92"/>
      <c r="L239" s="92"/>
      <c r="M239" s="37" t="str">
        <f t="shared" si="3"/>
        <v>1:1</v>
      </c>
    </row>
    <row r="240" spans="1:13" x14ac:dyDescent="0.25">
      <c r="A240" s="55" t="s">
        <v>211</v>
      </c>
      <c r="B240" s="55" t="s">
        <v>695</v>
      </c>
      <c r="C240" s="55" t="s">
        <v>694</v>
      </c>
      <c r="D240" s="56">
        <f>COUNTIF(B:B,B240)</f>
        <v>1</v>
      </c>
      <c r="E240" s="60" t="s">
        <v>3523</v>
      </c>
      <c r="F240" s="55" t="s">
        <v>211</v>
      </c>
      <c r="G240" s="55" t="s">
        <v>695</v>
      </c>
      <c r="H240" s="55" t="str">
        <f>VLOOKUP(G240,'3. DB25 Alle koder'!B:C,2,FALSE)</f>
        <v>Fremstilling af ædelmetaller</v>
      </c>
      <c r="I240" s="56">
        <f>COUNTIF(G:G,G240)</f>
        <v>1</v>
      </c>
      <c r="J240" s="60" t="s">
        <v>3523</v>
      </c>
      <c r="K240" s="92"/>
      <c r="L240" s="92"/>
      <c r="M240" s="37" t="str">
        <f t="shared" si="3"/>
        <v>1:1</v>
      </c>
    </row>
    <row r="241" spans="1:13" x14ac:dyDescent="0.25">
      <c r="A241" s="55" t="s">
        <v>211</v>
      </c>
      <c r="B241" s="55" t="s">
        <v>698</v>
      </c>
      <c r="C241" s="55" t="s">
        <v>697</v>
      </c>
      <c r="D241" s="56">
        <f>COUNTIF(B:B,B241)</f>
        <v>1</v>
      </c>
      <c r="E241" s="60" t="s">
        <v>3523</v>
      </c>
      <c r="F241" s="55" t="s">
        <v>211</v>
      </c>
      <c r="G241" s="55" t="s">
        <v>698</v>
      </c>
      <c r="H241" s="55" t="str">
        <f>VLOOKUP(G241,'3. DB25 Alle koder'!B:C,2,FALSE)</f>
        <v>Fremstilling af aluminium</v>
      </c>
      <c r="I241" s="56">
        <f>COUNTIF(G:G,G241)</f>
        <v>1</v>
      </c>
      <c r="J241" s="60" t="s">
        <v>3523</v>
      </c>
      <c r="K241" s="92"/>
      <c r="L241" s="92"/>
      <c r="M241" s="37" t="str">
        <f t="shared" si="3"/>
        <v>1:1</v>
      </c>
    </row>
    <row r="242" spans="1:13" x14ac:dyDescent="0.25">
      <c r="A242" s="55" t="s">
        <v>211</v>
      </c>
      <c r="B242" s="55" t="s">
        <v>701</v>
      </c>
      <c r="C242" s="55" t="s">
        <v>700</v>
      </c>
      <c r="D242" s="56">
        <f>COUNTIF(B:B,B242)</f>
        <v>1</v>
      </c>
      <c r="E242" s="57" t="s">
        <v>3523</v>
      </c>
      <c r="F242" s="55" t="s">
        <v>211</v>
      </c>
      <c r="G242" s="55" t="s">
        <v>701</v>
      </c>
      <c r="H242" s="55" t="str">
        <f>VLOOKUP(G242,'3. DB25 Alle koder'!B:C,2,FALSE)</f>
        <v>Fremstilling af bly, zink og tin</v>
      </c>
      <c r="I242" s="56">
        <f>COUNTIF(G:G,G242)</f>
        <v>1</v>
      </c>
      <c r="J242" s="57" t="s">
        <v>3523</v>
      </c>
      <c r="K242" s="92"/>
      <c r="L242" s="92"/>
      <c r="M242" s="37" t="str">
        <f t="shared" si="3"/>
        <v>1:1</v>
      </c>
    </row>
    <row r="243" spans="1:13" x14ac:dyDescent="0.25">
      <c r="A243" s="55" t="s">
        <v>211</v>
      </c>
      <c r="B243" s="55" t="s">
        <v>704</v>
      </c>
      <c r="C243" s="55" t="s">
        <v>703</v>
      </c>
      <c r="D243" s="56">
        <f>COUNTIF(B:B,B243)</f>
        <v>1</v>
      </c>
      <c r="E243" s="60" t="s">
        <v>3523</v>
      </c>
      <c r="F243" s="55" t="s">
        <v>211</v>
      </c>
      <c r="G243" s="55" t="s">
        <v>704</v>
      </c>
      <c r="H243" s="55" t="str">
        <f>VLOOKUP(G243,'3. DB25 Alle koder'!B:C,2,FALSE)</f>
        <v>Fremstilling af kobber</v>
      </c>
      <c r="I243" s="56">
        <f>COUNTIF(G:G,G243)</f>
        <v>1</v>
      </c>
      <c r="J243" s="60" t="s">
        <v>3523</v>
      </c>
      <c r="K243" s="92"/>
      <c r="L243" s="92"/>
      <c r="M243" s="37" t="str">
        <f t="shared" si="3"/>
        <v>1:1</v>
      </c>
    </row>
    <row r="244" spans="1:13" x14ac:dyDescent="0.25">
      <c r="A244" s="55" t="s">
        <v>211</v>
      </c>
      <c r="B244" s="55" t="s">
        <v>707</v>
      </c>
      <c r="C244" s="55" t="s">
        <v>706</v>
      </c>
      <c r="D244" s="56">
        <f>COUNTIF(B:B,B244)</f>
        <v>1</v>
      </c>
      <c r="E244" s="60" t="s">
        <v>3523</v>
      </c>
      <c r="F244" s="55" t="s">
        <v>211</v>
      </c>
      <c r="G244" s="55" t="s">
        <v>707</v>
      </c>
      <c r="H244" s="55" t="str">
        <f>VLOOKUP(G244,'3. DB25 Alle koder'!B:C,2,FALSE)</f>
        <v>Anden fremstilling af ikke-jernholdige metaller</v>
      </c>
      <c r="I244" s="56">
        <f>COUNTIF(G:G,G244)</f>
        <v>1</v>
      </c>
      <c r="J244" s="60" t="s">
        <v>3523</v>
      </c>
      <c r="K244" s="92"/>
      <c r="L244" s="92"/>
      <c r="M244" s="37" t="str">
        <f t="shared" si="3"/>
        <v>1:1</v>
      </c>
    </row>
    <row r="245" spans="1:13" x14ac:dyDescent="0.25">
      <c r="A245" s="55" t="s">
        <v>211</v>
      </c>
      <c r="B245" s="55" t="s">
        <v>710</v>
      </c>
      <c r="C245" s="55" t="s">
        <v>709</v>
      </c>
      <c r="D245" s="56">
        <f>COUNTIF(B:B,B245)</f>
        <v>1</v>
      </c>
      <c r="E245" s="60" t="s">
        <v>3523</v>
      </c>
      <c r="F245" s="55" t="s">
        <v>211</v>
      </c>
      <c r="G245" s="55" t="s">
        <v>710</v>
      </c>
      <c r="H245" s="55" t="str">
        <f>VLOOKUP(G245,'3. DB25 Alle koder'!B:C,2,FALSE)</f>
        <v>Oparbejdning af nukleart brændsel</v>
      </c>
      <c r="I245" s="56">
        <f>COUNTIF(G:G,G245)</f>
        <v>1</v>
      </c>
      <c r="J245" s="60" t="s">
        <v>3523</v>
      </c>
      <c r="K245" s="92"/>
      <c r="L245" s="92"/>
      <c r="M245" s="37" t="str">
        <f t="shared" si="3"/>
        <v>1:1</v>
      </c>
    </row>
    <row r="246" spans="1:13" x14ac:dyDescent="0.25">
      <c r="A246" s="55" t="s">
        <v>211</v>
      </c>
      <c r="B246" s="55" t="s">
        <v>715</v>
      </c>
      <c r="C246" s="55" t="s">
        <v>714</v>
      </c>
      <c r="D246" s="56">
        <f>COUNTIF(B:B,B246)</f>
        <v>1</v>
      </c>
      <c r="E246" s="63" t="s">
        <v>3523</v>
      </c>
      <c r="F246" s="55" t="s">
        <v>211</v>
      </c>
      <c r="G246" s="55" t="s">
        <v>715</v>
      </c>
      <c r="H246" s="55" t="str">
        <f>VLOOKUP(G246,'3. DB25 Alle koder'!B:C,2,FALSE)</f>
        <v>Støbning af jernprodukter</v>
      </c>
      <c r="I246" s="56">
        <f>COUNTIF(G:G,G246)</f>
        <v>1</v>
      </c>
      <c r="J246" s="63" t="s">
        <v>3523</v>
      </c>
      <c r="K246" s="92"/>
      <c r="L246" s="92"/>
      <c r="M246" s="37" t="str">
        <f t="shared" si="3"/>
        <v>1:1</v>
      </c>
    </row>
    <row r="247" spans="1:13" x14ac:dyDescent="0.25">
      <c r="A247" s="55" t="s">
        <v>211</v>
      </c>
      <c r="B247" s="55" t="s">
        <v>718</v>
      </c>
      <c r="C247" s="55" t="s">
        <v>717</v>
      </c>
      <c r="D247" s="56">
        <f>COUNTIF(B:B,B247)</f>
        <v>1</v>
      </c>
      <c r="E247" s="63" t="s">
        <v>3523</v>
      </c>
      <c r="F247" s="55" t="s">
        <v>211</v>
      </c>
      <c r="G247" s="55" t="s">
        <v>718</v>
      </c>
      <c r="H247" s="55" t="str">
        <f>VLOOKUP(G247,'3. DB25 Alle koder'!B:C,2,FALSE)</f>
        <v>Støbning af stålprodukter</v>
      </c>
      <c r="I247" s="56">
        <f>COUNTIF(G:G,G247)</f>
        <v>1</v>
      </c>
      <c r="J247" s="63" t="s">
        <v>3523</v>
      </c>
      <c r="K247" s="92"/>
      <c r="L247" s="92"/>
      <c r="M247" s="37" t="str">
        <f t="shared" si="3"/>
        <v>1:1</v>
      </c>
    </row>
    <row r="248" spans="1:13" ht="345" x14ac:dyDescent="0.25">
      <c r="A248" s="55" t="s">
        <v>211</v>
      </c>
      <c r="B248" s="55" t="s">
        <v>721</v>
      </c>
      <c r="C248" s="55" t="s">
        <v>720</v>
      </c>
      <c r="D248" s="56">
        <f>COUNTIF(B:B,B248)</f>
        <v>2</v>
      </c>
      <c r="E248" s="64" t="s">
        <v>3566</v>
      </c>
      <c r="F248" s="55" t="s">
        <v>211</v>
      </c>
      <c r="G248" s="55" t="s">
        <v>721</v>
      </c>
      <c r="H248" s="55" t="str">
        <f>VLOOKUP(G248,'3. DB25 Alle koder'!B:C,2,FALSE)</f>
        <v>Støbning af letmetalprodukter</v>
      </c>
      <c r="I248" s="56">
        <f>COUNTIF(G:G,G248)</f>
        <v>1</v>
      </c>
      <c r="J248" s="64" t="s">
        <v>3566</v>
      </c>
      <c r="K248" s="92"/>
      <c r="L248" s="92"/>
      <c r="M248" s="37" t="str">
        <f t="shared" si="3"/>
        <v>2:1</v>
      </c>
    </row>
    <row r="249" spans="1:13" ht="45" x14ac:dyDescent="0.25">
      <c r="A249" s="55" t="s">
        <v>211</v>
      </c>
      <c r="B249" s="55" t="s">
        <v>721</v>
      </c>
      <c r="C249" s="55" t="s">
        <v>720</v>
      </c>
      <c r="D249" s="56">
        <f>COUNTIF(B:B,B249)</f>
        <v>2</v>
      </c>
      <c r="E249" s="64" t="s">
        <v>3567</v>
      </c>
      <c r="F249" s="55" t="s">
        <v>211</v>
      </c>
      <c r="G249" s="55" t="s">
        <v>724</v>
      </c>
      <c r="H249" s="55" t="str">
        <f>VLOOKUP(G249,'3. DB25 Alle koder'!B:C,2,FALSE)</f>
        <v>Støbning af andre ikke-jernholdige metalprodukter</v>
      </c>
      <c r="I249" s="56">
        <f>COUNTIF(G:G,G249)</f>
        <v>2</v>
      </c>
      <c r="J249" s="64" t="s">
        <v>3567</v>
      </c>
      <c r="K249" s="92"/>
      <c r="L249" s="92"/>
      <c r="M249" s="37" t="str">
        <f t="shared" si="3"/>
        <v>2:2</v>
      </c>
    </row>
    <row r="250" spans="1:13" x14ac:dyDescent="0.25">
      <c r="A250" s="55" t="s">
        <v>211</v>
      </c>
      <c r="B250" s="55" t="s">
        <v>724</v>
      </c>
      <c r="C250" s="55" t="s">
        <v>723</v>
      </c>
      <c r="D250" s="56">
        <f>COUNTIF(B:B,B250)</f>
        <v>1</v>
      </c>
      <c r="E250" s="60" t="s">
        <v>3523</v>
      </c>
      <c r="F250" s="55" t="s">
        <v>211</v>
      </c>
      <c r="G250" s="55" t="s">
        <v>724</v>
      </c>
      <c r="H250" s="55" t="str">
        <f>VLOOKUP(G250,'3. DB25 Alle koder'!B:C,2,FALSE)</f>
        <v>Støbning af andre ikke-jernholdige metalprodukter</v>
      </c>
      <c r="I250" s="56">
        <f>COUNTIF(G:G,G250)</f>
        <v>2</v>
      </c>
      <c r="J250" s="60" t="s">
        <v>3523</v>
      </c>
      <c r="K250" s="92"/>
      <c r="L250" s="92"/>
      <c r="M250" s="37" t="str">
        <f t="shared" si="3"/>
        <v>1:2</v>
      </c>
    </row>
    <row r="251" spans="1:13" ht="135" x14ac:dyDescent="0.25">
      <c r="A251" s="55" t="s">
        <v>211</v>
      </c>
      <c r="B251" s="55" t="s">
        <v>729</v>
      </c>
      <c r="C251" s="55" t="s">
        <v>728</v>
      </c>
      <c r="D251" s="56">
        <f>COUNTIF(B:B,B251)</f>
        <v>1</v>
      </c>
      <c r="E251" s="57" t="s">
        <v>3523</v>
      </c>
      <c r="F251" s="55" t="s">
        <v>211</v>
      </c>
      <c r="G251" s="55" t="s">
        <v>729</v>
      </c>
      <c r="H251" s="55" t="str">
        <f>VLOOKUP(G251,'3. DB25 Alle koder'!B:C,2,FALSE)</f>
        <v>Fremstilling af metalkonstruktioner og dele heraf</v>
      </c>
      <c r="I251" s="56">
        <f>COUNTIF(G:G,G251)</f>
        <v>1</v>
      </c>
      <c r="J251" s="57" t="s">
        <v>3523</v>
      </c>
      <c r="K251" s="92" t="s">
        <v>4008</v>
      </c>
      <c r="L251" s="92" t="s">
        <v>4175</v>
      </c>
      <c r="M251" s="37" t="str">
        <f t="shared" si="3"/>
        <v>1:1</v>
      </c>
    </row>
    <row r="252" spans="1:13" x14ac:dyDescent="0.25">
      <c r="A252" s="55" t="s">
        <v>211</v>
      </c>
      <c r="B252" s="55" t="s">
        <v>732</v>
      </c>
      <c r="C252" s="55" t="s">
        <v>731</v>
      </c>
      <c r="D252" s="56">
        <f>COUNTIF(B:B,B252)</f>
        <v>1</v>
      </c>
      <c r="E252" s="60" t="s">
        <v>3523</v>
      </c>
      <c r="F252" s="55" t="s">
        <v>211</v>
      </c>
      <c r="G252" s="55" t="s">
        <v>732</v>
      </c>
      <c r="H252" s="55" t="str">
        <f>VLOOKUP(G252,'3. DB25 Alle koder'!B:C,2,FALSE)</f>
        <v>Fremstilling af døre og vinduer af metal</v>
      </c>
      <c r="I252" s="56">
        <f>COUNTIF(G:G,G252)</f>
        <v>1</v>
      </c>
      <c r="J252" s="60" t="s">
        <v>3523</v>
      </c>
      <c r="K252" s="92"/>
      <c r="L252" s="92"/>
      <c r="M252" s="37" t="str">
        <f t="shared" si="3"/>
        <v>1:1</v>
      </c>
    </row>
    <row r="253" spans="1:13" ht="195" x14ac:dyDescent="0.25">
      <c r="A253" s="55" t="s">
        <v>211</v>
      </c>
      <c r="B253" s="55" t="s">
        <v>737</v>
      </c>
      <c r="C253" s="55" t="s">
        <v>2624</v>
      </c>
      <c r="D253" s="56">
        <f>COUNTIF(B:B,B253)</f>
        <v>2</v>
      </c>
      <c r="E253" s="69" t="s">
        <v>4006</v>
      </c>
      <c r="F253" s="55" t="s">
        <v>211</v>
      </c>
      <c r="G253" s="55" t="s">
        <v>737</v>
      </c>
      <c r="H253" s="55" t="str">
        <f>VLOOKUP(G253,'3. DB25 Alle koder'!B:C,2,FALSE)</f>
        <v>Fremstilling af radiatorer, damp- og fyringskedler til centralvarmeanlæg</v>
      </c>
      <c r="I253" s="56">
        <f>COUNTIF(G:G,G253)</f>
        <v>2</v>
      </c>
      <c r="J253" s="69" t="s">
        <v>4006</v>
      </c>
      <c r="K253" s="92"/>
      <c r="L253" s="92"/>
      <c r="M253" s="37" t="str">
        <f t="shared" si="3"/>
        <v>2:2</v>
      </c>
    </row>
    <row r="254" spans="1:13" ht="45" x14ac:dyDescent="0.25">
      <c r="A254" s="55" t="s">
        <v>211</v>
      </c>
      <c r="B254" s="55" t="s">
        <v>737</v>
      </c>
      <c r="C254" s="55" t="s">
        <v>2624</v>
      </c>
      <c r="D254" s="56">
        <f>COUNTIF(B:B,B254)</f>
        <v>2</v>
      </c>
      <c r="E254" s="109" t="s">
        <v>4158</v>
      </c>
      <c r="F254" s="55" t="s">
        <v>211</v>
      </c>
      <c r="G254" s="55" t="s">
        <v>886</v>
      </c>
      <c r="H254" s="55" t="str">
        <f>VLOOKUP(G254,'3. DB25 Alle koder'!B:C,2,FALSE)</f>
        <v>Fremstilling af ovne, ildsteder og fyringsaggregater til boligopvarmning</v>
      </c>
      <c r="I254" s="56">
        <f>COUNTIF(G:G,G254)</f>
        <v>2</v>
      </c>
      <c r="J254" s="109" t="s">
        <v>4158</v>
      </c>
      <c r="K254" s="92"/>
      <c r="L254" s="92"/>
      <c r="M254" s="37" t="str">
        <f t="shared" si="3"/>
        <v>2:2</v>
      </c>
    </row>
    <row r="255" spans="1:13" x14ac:dyDescent="0.25">
      <c r="A255" s="55" t="s">
        <v>211</v>
      </c>
      <c r="B255" s="55" t="s">
        <v>3221</v>
      </c>
      <c r="C255" s="55" t="s">
        <v>739</v>
      </c>
      <c r="D255" s="56">
        <f>COUNTIF(B:B,B255)</f>
        <v>1</v>
      </c>
      <c r="E255" s="60" t="s">
        <v>3523</v>
      </c>
      <c r="F255" s="55" t="s">
        <v>211</v>
      </c>
      <c r="G255" s="55" t="s">
        <v>740</v>
      </c>
      <c r="H255" s="55" t="str">
        <f>VLOOKUP(G255,'3. DB25 Alle koder'!B:C,2,FALSE)</f>
        <v>Fremstilling af andre tanke og beholdere af metal</v>
      </c>
      <c r="I255" s="56">
        <f>COUNTIF(G:G,G255)</f>
        <v>1</v>
      </c>
      <c r="J255" s="60" t="s">
        <v>3523</v>
      </c>
      <c r="K255" s="92"/>
      <c r="L255" s="92"/>
      <c r="M255" s="37" t="str">
        <f t="shared" si="3"/>
        <v>1:1</v>
      </c>
    </row>
    <row r="256" spans="1:13" ht="30" x14ac:dyDescent="0.25">
      <c r="A256" s="55" t="s">
        <v>211</v>
      </c>
      <c r="B256" s="55" t="s">
        <v>744</v>
      </c>
      <c r="C256" s="55" t="s">
        <v>2626</v>
      </c>
      <c r="D256" s="56">
        <f>COUNTIF(B:B,B256)</f>
        <v>1</v>
      </c>
      <c r="E256" s="60" t="s">
        <v>3523</v>
      </c>
      <c r="F256" s="55" t="s">
        <v>211</v>
      </c>
      <c r="G256" s="55" t="s">
        <v>737</v>
      </c>
      <c r="H256" s="55" t="str">
        <f>VLOOKUP(G256,'3. DB25 Alle koder'!B:C,2,FALSE)</f>
        <v>Fremstilling af radiatorer, damp- og fyringskedler til centralvarmeanlæg</v>
      </c>
      <c r="I256" s="56">
        <f>COUNTIF(G:G,G256)</f>
        <v>2</v>
      </c>
      <c r="J256" s="60" t="s">
        <v>3523</v>
      </c>
      <c r="K256" s="92"/>
      <c r="L256" s="92"/>
      <c r="M256" s="37" t="str">
        <f t="shared" si="3"/>
        <v>1:2</v>
      </c>
    </row>
    <row r="257" spans="1:13" x14ac:dyDescent="0.25">
      <c r="A257" s="55" t="s">
        <v>211</v>
      </c>
      <c r="B257" s="55" t="s">
        <v>748</v>
      </c>
      <c r="C257" s="55" t="s">
        <v>742</v>
      </c>
      <c r="D257" s="56">
        <f>COUNTIF(B:B,B257)</f>
        <v>1</v>
      </c>
      <c r="E257" s="63" t="s">
        <v>3523</v>
      </c>
      <c r="F257" s="55" t="s">
        <v>211</v>
      </c>
      <c r="G257" s="55" t="s">
        <v>744</v>
      </c>
      <c r="H257" s="55" t="str">
        <f>VLOOKUP(G257,'3. DB25 Alle koder'!B:C,2,FALSE)</f>
        <v>Fremstilling af våben og ammunition</v>
      </c>
      <c r="I257" s="56">
        <f>COUNTIF(G:G,G257)</f>
        <v>1</v>
      </c>
      <c r="J257" s="63" t="s">
        <v>3523</v>
      </c>
      <c r="K257" s="92"/>
      <c r="L257" s="92"/>
      <c r="M257" s="37" t="str">
        <f t="shared" si="3"/>
        <v>1:1</v>
      </c>
    </row>
    <row r="258" spans="1:13" ht="30" x14ac:dyDescent="0.25">
      <c r="A258" s="55" t="s">
        <v>211</v>
      </c>
      <c r="B258" s="55" t="s">
        <v>3507</v>
      </c>
      <c r="C258" s="55" t="s">
        <v>2627</v>
      </c>
      <c r="D258" s="56">
        <f>COUNTIF(B:B,B258)</f>
        <v>1</v>
      </c>
      <c r="E258" s="63" t="s">
        <v>3523</v>
      </c>
      <c r="F258" s="55" t="s">
        <v>211</v>
      </c>
      <c r="G258" s="55" t="s">
        <v>748</v>
      </c>
      <c r="H258" s="55" t="str">
        <f>VLOOKUP(G258,'3. DB25 Alle koder'!B:C,2,FALSE)</f>
        <v>Smedning og valsning af metal samt pulvermetallurgi</v>
      </c>
      <c r="I258" s="56">
        <f>COUNTIF(G:G,G258)</f>
        <v>1</v>
      </c>
      <c r="J258" s="63" t="s">
        <v>3523</v>
      </c>
      <c r="K258" s="92"/>
      <c r="L258" s="92"/>
      <c r="M258" s="37" t="str">
        <f t="shared" ref="M258:M322" si="4">CONCATENATE(D258,":",I258)</f>
        <v>1:1</v>
      </c>
    </row>
    <row r="259" spans="1:13" ht="30" x14ac:dyDescent="0.25">
      <c r="A259" s="55" t="s">
        <v>211</v>
      </c>
      <c r="B259" s="55" t="s">
        <v>764</v>
      </c>
      <c r="C259" s="55" t="s">
        <v>752</v>
      </c>
      <c r="D259" s="56">
        <f>COUNTIF(B:B,B259)</f>
        <v>3</v>
      </c>
      <c r="E259" s="65" t="s">
        <v>3568</v>
      </c>
      <c r="F259" s="55" t="s">
        <v>211</v>
      </c>
      <c r="G259" s="55" t="s">
        <v>753</v>
      </c>
      <c r="H259" s="55" t="str">
        <f>VLOOKUP(G259,'3. DB25 Alle koder'!B:C,2,FALSE)</f>
        <v>Overfladebehandling af metal</v>
      </c>
      <c r="I259" s="56">
        <f>COUNTIF(G:G,G259)</f>
        <v>1</v>
      </c>
      <c r="J259" s="65" t="s">
        <v>3568</v>
      </c>
      <c r="K259" s="92"/>
      <c r="L259" s="92"/>
      <c r="M259" s="37" t="str">
        <f t="shared" si="4"/>
        <v>3:1</v>
      </c>
    </row>
    <row r="260" spans="1:13" ht="45" x14ac:dyDescent="0.25">
      <c r="A260" s="55" t="s">
        <v>211</v>
      </c>
      <c r="B260" s="55" t="s">
        <v>764</v>
      </c>
      <c r="C260" s="55" t="s">
        <v>752</v>
      </c>
      <c r="D260" s="56">
        <f>COUNTIF(B:B,B260)</f>
        <v>3</v>
      </c>
      <c r="E260" s="64" t="s">
        <v>3569</v>
      </c>
      <c r="F260" s="55" t="s">
        <v>211</v>
      </c>
      <c r="G260" s="55" t="s">
        <v>756</v>
      </c>
      <c r="H260" s="55" t="str">
        <f>VLOOKUP(G260,'3. DB25 Alle koder'!B:C,2,FALSE)</f>
        <v>Varmebehandling af metal</v>
      </c>
      <c r="I260" s="56">
        <f>COUNTIF(G:G,G260)</f>
        <v>1</v>
      </c>
      <c r="J260" s="64" t="s">
        <v>3569</v>
      </c>
      <c r="K260" s="92"/>
      <c r="L260" s="92"/>
      <c r="M260" s="37" t="str">
        <f t="shared" si="4"/>
        <v>3:1</v>
      </c>
    </row>
    <row r="261" spans="1:13" ht="90" x14ac:dyDescent="0.25">
      <c r="A261" s="55" t="s">
        <v>211</v>
      </c>
      <c r="B261" s="55" t="s">
        <v>764</v>
      </c>
      <c r="C261" s="55" t="s">
        <v>752</v>
      </c>
      <c r="D261" s="56">
        <f>COUNTIF(B:B,B261)</f>
        <v>3</v>
      </c>
      <c r="E261" s="64" t="s">
        <v>3570</v>
      </c>
      <c r="F261" s="55" t="s">
        <v>211</v>
      </c>
      <c r="G261" s="55" t="s">
        <v>759</v>
      </c>
      <c r="H261" s="55" t="str">
        <f>VLOOKUP(G261,'3. DB25 Alle koder'!B:C,2,FALSE)</f>
        <v>Maskinforarbejdning af metal</v>
      </c>
      <c r="I261" s="56">
        <f>COUNTIF(G:G,G261)</f>
        <v>2</v>
      </c>
      <c r="J261" s="64" t="s">
        <v>3570</v>
      </c>
      <c r="K261" s="92"/>
      <c r="L261" s="92"/>
      <c r="M261" s="37" t="str">
        <f t="shared" si="4"/>
        <v>3:2</v>
      </c>
    </row>
    <row r="262" spans="1:13" x14ac:dyDescent="0.25">
      <c r="A262" s="55" t="s">
        <v>211</v>
      </c>
      <c r="B262" s="55" t="s">
        <v>767</v>
      </c>
      <c r="C262" s="55" t="s">
        <v>2630</v>
      </c>
      <c r="D262" s="56">
        <f>COUNTIF(B:B,B262)</f>
        <v>1</v>
      </c>
      <c r="E262" s="58" t="s">
        <v>3523</v>
      </c>
      <c r="F262" s="55" t="s">
        <v>211</v>
      </c>
      <c r="G262" s="55" t="s">
        <v>759</v>
      </c>
      <c r="H262" s="55" t="str">
        <f>VLOOKUP(G262,'3. DB25 Alle koder'!B:C,2,FALSE)</f>
        <v>Maskinforarbejdning af metal</v>
      </c>
      <c r="I262" s="56">
        <f>COUNTIF(G:G,G262)</f>
        <v>2</v>
      </c>
      <c r="J262" s="58" t="s">
        <v>3523</v>
      </c>
      <c r="K262" s="92"/>
      <c r="L262" s="92"/>
      <c r="M262" s="37" t="str">
        <f t="shared" si="4"/>
        <v>1:2</v>
      </c>
    </row>
    <row r="263" spans="1:13" x14ac:dyDescent="0.25">
      <c r="A263" s="55" t="s">
        <v>211</v>
      </c>
      <c r="B263" s="55" t="s">
        <v>3508</v>
      </c>
      <c r="C263" s="55" t="s">
        <v>763</v>
      </c>
      <c r="D263" s="56">
        <f>COUNTIF(B:B,B263)</f>
        <v>1</v>
      </c>
      <c r="E263" s="60" t="s">
        <v>3523</v>
      </c>
      <c r="F263" s="55" t="s">
        <v>211</v>
      </c>
      <c r="G263" s="55" t="s">
        <v>764</v>
      </c>
      <c r="H263" s="55" t="str">
        <f>VLOOKUP(G263,'3. DB25 Alle koder'!B:C,2,FALSE)</f>
        <v>Fremstilling af bestik, skære- og klipperedskaber</v>
      </c>
      <c r="I263" s="56">
        <f>COUNTIF(G:G,G263)</f>
        <v>1</v>
      </c>
      <c r="J263" s="60" t="s">
        <v>3523</v>
      </c>
      <c r="K263" s="92"/>
      <c r="L263" s="92"/>
      <c r="M263" s="37" t="str">
        <f t="shared" si="4"/>
        <v>1:1</v>
      </c>
    </row>
    <row r="264" spans="1:13" x14ac:dyDescent="0.25">
      <c r="A264" s="55" t="s">
        <v>211</v>
      </c>
      <c r="B264" s="55" t="s">
        <v>3509</v>
      </c>
      <c r="C264" s="55" t="s">
        <v>766</v>
      </c>
      <c r="D264" s="56">
        <f>COUNTIF(B:B,B264)</f>
        <v>1</v>
      </c>
      <c r="E264" s="60" t="s">
        <v>3523</v>
      </c>
      <c r="F264" s="55" t="s">
        <v>211</v>
      </c>
      <c r="G264" s="55" t="s">
        <v>767</v>
      </c>
      <c r="H264" s="55" t="str">
        <f>VLOOKUP(G264,'3. DB25 Alle koder'!B:C,2,FALSE)</f>
        <v>Fremstilling af låse og hængsler</v>
      </c>
      <c r="I264" s="56">
        <f>COUNTIF(G:G,G264)</f>
        <v>1</v>
      </c>
      <c r="J264" s="60" t="s">
        <v>3523</v>
      </c>
      <c r="K264" s="92"/>
      <c r="L264" s="92"/>
      <c r="M264" s="37" t="str">
        <f t="shared" si="4"/>
        <v>1:1</v>
      </c>
    </row>
    <row r="265" spans="1:13" x14ac:dyDescent="0.25">
      <c r="A265" s="55" t="s">
        <v>211</v>
      </c>
      <c r="B265" s="55" t="s">
        <v>3223</v>
      </c>
      <c r="C265" s="55" t="s">
        <v>769</v>
      </c>
      <c r="D265" s="56">
        <f>COUNTIF(B:B,B265)</f>
        <v>1</v>
      </c>
      <c r="E265" s="60" t="s">
        <v>3523</v>
      </c>
      <c r="F265" s="55" t="s">
        <v>211</v>
      </c>
      <c r="G265" s="55" t="s">
        <v>770</v>
      </c>
      <c r="H265" s="55" t="str">
        <f>VLOOKUP(G265,'3. DB25 Alle koder'!B:C,2,FALSE)</f>
        <v>Fremstilling af håndværktøj</v>
      </c>
      <c r="I265" s="56">
        <f>COUNTIF(G:G,G265)</f>
        <v>1</v>
      </c>
      <c r="J265" s="60" t="s">
        <v>3523</v>
      </c>
      <c r="K265" s="92"/>
      <c r="L265" s="92"/>
      <c r="M265" s="37" t="str">
        <f t="shared" si="4"/>
        <v>1:1</v>
      </c>
    </row>
    <row r="266" spans="1:13" x14ac:dyDescent="0.25">
      <c r="A266" s="55" t="s">
        <v>211</v>
      </c>
      <c r="B266" s="55" t="s">
        <v>775</v>
      </c>
      <c r="C266" s="55" t="s">
        <v>774</v>
      </c>
      <c r="D266" s="56">
        <f>COUNTIF(B:B,B266)</f>
        <v>1</v>
      </c>
      <c r="E266" s="60" t="s">
        <v>3523</v>
      </c>
      <c r="F266" s="55" t="s">
        <v>211</v>
      </c>
      <c r="G266" s="55" t="s">
        <v>775</v>
      </c>
      <c r="H266" s="55" t="str">
        <f>VLOOKUP(G266,'3. DB25 Alle koder'!B:C,2,FALSE)</f>
        <v>Fremstilling af metaltønder og lignende beholdere</v>
      </c>
      <c r="I266" s="56">
        <f>COUNTIF(G:G,G266)</f>
        <v>1</v>
      </c>
      <c r="J266" s="60" t="s">
        <v>3523</v>
      </c>
      <c r="K266" s="92"/>
      <c r="L266" s="92"/>
      <c r="M266" s="37" t="str">
        <f t="shared" si="4"/>
        <v>1:1</v>
      </c>
    </row>
    <row r="267" spans="1:13" x14ac:dyDescent="0.25">
      <c r="A267" s="55" t="s">
        <v>211</v>
      </c>
      <c r="B267" s="55" t="s">
        <v>778</v>
      </c>
      <c r="C267" s="55" t="s">
        <v>777</v>
      </c>
      <c r="D267" s="56">
        <f>COUNTIF(B:B,B267)</f>
        <v>1</v>
      </c>
      <c r="E267" s="60" t="s">
        <v>3523</v>
      </c>
      <c r="F267" s="55" t="s">
        <v>211</v>
      </c>
      <c r="G267" s="55" t="s">
        <v>778</v>
      </c>
      <c r="H267" s="55" t="str">
        <f>VLOOKUP(G267,'3. DB25 Alle koder'!B:C,2,FALSE)</f>
        <v>Fremstilling af letmetalemballage</v>
      </c>
      <c r="I267" s="56">
        <f>COUNTIF(G:G,G267)</f>
        <v>1</v>
      </c>
      <c r="J267" s="60" t="s">
        <v>3523</v>
      </c>
      <c r="K267" s="92"/>
      <c r="L267" s="92"/>
      <c r="M267" s="37" t="str">
        <f t="shared" si="4"/>
        <v>1:1</v>
      </c>
    </row>
    <row r="268" spans="1:13" x14ac:dyDescent="0.25">
      <c r="A268" s="55" t="s">
        <v>211</v>
      </c>
      <c r="B268" s="55" t="s">
        <v>781</v>
      </c>
      <c r="C268" s="55" t="s">
        <v>780</v>
      </c>
      <c r="D268" s="56">
        <f>COUNTIF(B:B,B268)</f>
        <v>1</v>
      </c>
      <c r="E268" s="60" t="s">
        <v>3523</v>
      </c>
      <c r="F268" s="55" t="s">
        <v>211</v>
      </c>
      <c r="G268" s="55" t="s">
        <v>781</v>
      </c>
      <c r="H268" s="55" t="str">
        <f>VLOOKUP(G268,'3. DB25 Alle koder'!B:C,2,FALSE)</f>
        <v>Fremstilling af trådvarer, kæder og fjedre</v>
      </c>
      <c r="I268" s="56">
        <f>COUNTIF(G:G,G268)</f>
        <v>1</v>
      </c>
      <c r="J268" s="60" t="s">
        <v>3523</v>
      </c>
      <c r="K268" s="92"/>
      <c r="L268" s="92"/>
      <c r="M268" s="37" t="str">
        <f t="shared" si="4"/>
        <v>1:1</v>
      </c>
    </row>
    <row r="269" spans="1:13" x14ac:dyDescent="0.25">
      <c r="A269" s="55" t="s">
        <v>211</v>
      </c>
      <c r="B269" s="55" t="s">
        <v>784</v>
      </c>
      <c r="C269" s="55" t="s">
        <v>783</v>
      </c>
      <c r="D269" s="56">
        <f>COUNTIF(B:B,B269)</f>
        <v>1</v>
      </c>
      <c r="E269" s="60" t="s">
        <v>3523</v>
      </c>
      <c r="F269" s="55" t="s">
        <v>211</v>
      </c>
      <c r="G269" s="55" t="s">
        <v>784</v>
      </c>
      <c r="H269" s="55" t="str">
        <f>VLOOKUP(G269,'3. DB25 Alle koder'!B:C,2,FALSE)</f>
        <v>Fremstilling af lukkeanordninger, bolte, skruer og møtrikker</v>
      </c>
      <c r="I269" s="56">
        <f>COUNTIF(G:G,G269)</f>
        <v>1</v>
      </c>
      <c r="J269" s="60" t="s">
        <v>3523</v>
      </c>
      <c r="K269" s="92"/>
      <c r="L269" s="92"/>
      <c r="M269" s="37" t="str">
        <f t="shared" si="4"/>
        <v>1:1</v>
      </c>
    </row>
    <row r="270" spans="1:13" x14ac:dyDescent="0.25">
      <c r="A270" s="55" t="s">
        <v>211</v>
      </c>
      <c r="B270" s="55" t="s">
        <v>786</v>
      </c>
      <c r="C270" s="55" t="s">
        <v>2635</v>
      </c>
      <c r="D270" s="56">
        <f>COUNTIF(B:B,B270)</f>
        <v>1</v>
      </c>
      <c r="E270" s="60" t="s">
        <v>3523</v>
      </c>
      <c r="F270" s="55" t="s">
        <v>211</v>
      </c>
      <c r="G270" s="55" t="s">
        <v>786</v>
      </c>
      <c r="H270" s="55" t="str">
        <f>VLOOKUP(G270,'3. DB25 Alle koder'!B:C,2,FALSE)</f>
        <v>Fremstilling af andre færdige metalprodukter i.a.n.</v>
      </c>
      <c r="I270" s="56">
        <f>COUNTIF(G:G,G270)</f>
        <v>1</v>
      </c>
      <c r="J270" s="60" t="s">
        <v>3523</v>
      </c>
      <c r="K270" s="92"/>
      <c r="L270" s="92"/>
      <c r="M270" s="37" t="str">
        <f t="shared" si="4"/>
        <v>1:1</v>
      </c>
    </row>
    <row r="271" spans="1:13" x14ac:dyDescent="0.25">
      <c r="A271" s="55" t="s">
        <v>211</v>
      </c>
      <c r="B271" s="55" t="s">
        <v>792</v>
      </c>
      <c r="C271" s="55" t="s">
        <v>789</v>
      </c>
      <c r="D271" s="56">
        <f>COUNTIF(B:B,B271)</f>
        <v>1</v>
      </c>
      <c r="E271" s="58" t="s">
        <v>3523</v>
      </c>
      <c r="F271" s="55" t="s">
        <v>211</v>
      </c>
      <c r="G271" s="55" t="s">
        <v>792</v>
      </c>
      <c r="H271" s="55" t="str">
        <f>VLOOKUP(G271,'3. DB25 Alle koder'!B:C,2,FALSE)</f>
        <v>Fremstilling af elektroniske komponenter</v>
      </c>
      <c r="I271" s="56">
        <f>COUNTIF(G:G,G271)</f>
        <v>1</v>
      </c>
      <c r="J271" s="58" t="s">
        <v>3523</v>
      </c>
      <c r="K271" s="92"/>
      <c r="L271" s="92"/>
      <c r="M271" s="37" t="str">
        <f t="shared" si="4"/>
        <v>1:1</v>
      </c>
    </row>
    <row r="272" spans="1:13" x14ac:dyDescent="0.25">
      <c r="A272" s="55" t="s">
        <v>211</v>
      </c>
      <c r="B272" s="55" t="s">
        <v>795</v>
      </c>
      <c r="C272" s="55" t="s">
        <v>2636</v>
      </c>
      <c r="D272" s="56">
        <f>COUNTIF(B:B,B272)</f>
        <v>1</v>
      </c>
      <c r="E272" s="60" t="s">
        <v>3523</v>
      </c>
      <c r="F272" s="55" t="s">
        <v>211</v>
      </c>
      <c r="G272" s="55" t="s">
        <v>795</v>
      </c>
      <c r="H272" s="55" t="str">
        <f>VLOOKUP(G272,'3. DB25 Alle koder'!B:C,2,FALSE)</f>
        <v>Fremstilling af printplader o.lign.</v>
      </c>
      <c r="I272" s="56">
        <f>COUNTIF(G:G,G272)</f>
        <v>1</v>
      </c>
      <c r="J272" s="60" t="s">
        <v>3523</v>
      </c>
      <c r="K272" s="92"/>
      <c r="L272" s="92"/>
      <c r="M272" s="37" t="str">
        <f t="shared" si="4"/>
        <v>1:1</v>
      </c>
    </row>
    <row r="273" spans="1:13" x14ac:dyDescent="0.25">
      <c r="A273" s="55" t="s">
        <v>211</v>
      </c>
      <c r="B273" s="55" t="s">
        <v>799</v>
      </c>
      <c r="C273" s="55" t="s">
        <v>797</v>
      </c>
      <c r="D273" s="56">
        <f>COUNTIF(B:B,B273)</f>
        <v>2</v>
      </c>
      <c r="E273" s="60" t="s">
        <v>3523</v>
      </c>
      <c r="F273" s="55" t="s">
        <v>211</v>
      </c>
      <c r="G273" s="55" t="s">
        <v>799</v>
      </c>
      <c r="H273" s="55" t="str">
        <f>VLOOKUP(G273,'3. DB25 Alle koder'!B:C,2,FALSE)</f>
        <v>Fremstilling af computere og ydre enheder</v>
      </c>
      <c r="I273" s="56">
        <f>COUNTIF(G:G,G273)</f>
        <v>2</v>
      </c>
      <c r="J273" s="60" t="s">
        <v>3523</v>
      </c>
      <c r="K273" s="92"/>
      <c r="L273" s="92"/>
      <c r="M273" s="37" t="str">
        <f t="shared" si="4"/>
        <v>2:2</v>
      </c>
    </row>
    <row r="274" spans="1:13" ht="45" x14ac:dyDescent="0.25">
      <c r="A274" s="55" t="s">
        <v>211</v>
      </c>
      <c r="B274" s="55" t="s">
        <v>799</v>
      </c>
      <c r="C274" s="55" t="s">
        <v>797</v>
      </c>
      <c r="D274" s="56">
        <f>COUNTIF(B:B,B274)</f>
        <v>2</v>
      </c>
      <c r="E274" s="65" t="s">
        <v>3768</v>
      </c>
      <c r="F274" s="55" t="s">
        <v>211</v>
      </c>
      <c r="G274" s="55" t="s">
        <v>807</v>
      </c>
      <c r="H274" s="55" t="str">
        <f>VLOOKUP(G274,'3. DB25 Alle koder'!B:C,2,FALSE)</f>
        <v>Fremstilling af elektronik til husholdninger</v>
      </c>
      <c r="I274" s="56">
        <f>COUNTIF(G:G,G274)</f>
        <v>2</v>
      </c>
      <c r="J274" s="65" t="s">
        <v>3768</v>
      </c>
      <c r="K274" s="92"/>
      <c r="L274" s="92"/>
      <c r="M274" s="37" t="str">
        <f t="shared" si="4"/>
        <v>2:2</v>
      </c>
    </row>
    <row r="275" spans="1:13" x14ac:dyDescent="0.25">
      <c r="A275" s="55" t="s">
        <v>211</v>
      </c>
      <c r="B275" s="55" t="s">
        <v>803</v>
      </c>
      <c r="C275" s="55" t="s">
        <v>801</v>
      </c>
      <c r="D275" s="56">
        <f>COUNTIF(B:B,B275)</f>
        <v>2</v>
      </c>
      <c r="E275" s="58" t="s">
        <v>3523</v>
      </c>
      <c r="F275" s="55" t="s">
        <v>211</v>
      </c>
      <c r="G275" s="55" t="s">
        <v>803</v>
      </c>
      <c r="H275" s="55" t="str">
        <f>VLOOKUP(G275,'3. DB25 Alle koder'!B:C,2,FALSE)</f>
        <v>Fremstilling af kommunikationsudstyr</v>
      </c>
      <c r="I275" s="56">
        <f>COUNTIF(G:G,G275)</f>
        <v>1</v>
      </c>
      <c r="J275" s="58" t="s">
        <v>3523</v>
      </c>
      <c r="K275" s="92"/>
      <c r="L275" s="92"/>
      <c r="M275" s="37" t="str">
        <f t="shared" si="4"/>
        <v>2:1</v>
      </c>
    </row>
    <row r="276" spans="1:13" ht="105" x14ac:dyDescent="0.25">
      <c r="A276" s="55" t="s">
        <v>211</v>
      </c>
      <c r="B276" s="55" t="s">
        <v>803</v>
      </c>
      <c r="C276" s="55" t="s">
        <v>801</v>
      </c>
      <c r="D276" s="56">
        <f>COUNTIF(B:B,B276)</f>
        <v>2</v>
      </c>
      <c r="E276" s="64" t="s">
        <v>3571</v>
      </c>
      <c r="F276" s="55" t="s">
        <v>211</v>
      </c>
      <c r="G276" s="55" t="s">
        <v>810</v>
      </c>
      <c r="H276" s="55" t="str">
        <f>VLOOKUP(G276,'3. DB25 Alle koder'!B:C,2,FALSE)</f>
        <v>Fremstilling af instrumenter og udstyr til måling, afprøvning og navigation</v>
      </c>
      <c r="I276" s="56">
        <f>COUNTIF(G:G,G276)</f>
        <v>2</v>
      </c>
      <c r="J276" s="64" t="s">
        <v>3571</v>
      </c>
      <c r="K276" s="92"/>
      <c r="L276" s="92"/>
      <c r="M276" s="37" t="str">
        <f t="shared" si="4"/>
        <v>2:2</v>
      </c>
    </row>
    <row r="277" spans="1:13" x14ac:dyDescent="0.25">
      <c r="A277" s="55" t="s">
        <v>211</v>
      </c>
      <c r="B277" s="55" t="s">
        <v>807</v>
      </c>
      <c r="C277" s="55" t="s">
        <v>805</v>
      </c>
      <c r="D277" s="56">
        <f>COUNTIF(B:B,B277)</f>
        <v>1</v>
      </c>
      <c r="E277" s="60" t="s">
        <v>3523</v>
      </c>
      <c r="F277" s="55" t="s">
        <v>211</v>
      </c>
      <c r="G277" s="55" t="s">
        <v>807</v>
      </c>
      <c r="H277" s="55" t="str">
        <f>VLOOKUP(G277,'3. DB25 Alle koder'!B:C,2,FALSE)</f>
        <v>Fremstilling af elektronik til husholdninger</v>
      </c>
      <c r="I277" s="56">
        <f>COUNTIF(G:G,G277)</f>
        <v>2</v>
      </c>
      <c r="J277" s="60" t="s">
        <v>3523</v>
      </c>
      <c r="K277" s="92"/>
      <c r="L277" s="92"/>
      <c r="M277" s="37" t="str">
        <f t="shared" si="4"/>
        <v>1:2</v>
      </c>
    </row>
    <row r="278" spans="1:13" ht="30" x14ac:dyDescent="0.25">
      <c r="A278" s="55" t="s">
        <v>211</v>
      </c>
      <c r="B278" s="55" t="s">
        <v>810</v>
      </c>
      <c r="C278" s="55" t="s">
        <v>2638</v>
      </c>
      <c r="D278" s="56">
        <f>COUNTIF(B:B,B278)</f>
        <v>1</v>
      </c>
      <c r="E278" s="60" t="s">
        <v>3523</v>
      </c>
      <c r="F278" s="55" t="s">
        <v>211</v>
      </c>
      <c r="G278" s="55" t="s">
        <v>810</v>
      </c>
      <c r="H278" s="55" t="str">
        <f>VLOOKUP(G278,'3. DB25 Alle koder'!B:C,2,FALSE)</f>
        <v>Fremstilling af instrumenter og udstyr til måling, afprøvning og navigation</v>
      </c>
      <c r="I278" s="56">
        <f>COUNTIF(G:G,G278)</f>
        <v>2</v>
      </c>
      <c r="J278" s="60" t="s">
        <v>3523</v>
      </c>
      <c r="K278" s="92"/>
      <c r="L278" s="92"/>
      <c r="M278" s="37" t="str">
        <f t="shared" si="4"/>
        <v>1:2</v>
      </c>
    </row>
    <row r="279" spans="1:13" x14ac:dyDescent="0.25">
      <c r="A279" s="55" t="s">
        <v>211</v>
      </c>
      <c r="B279" s="55" t="s">
        <v>813</v>
      </c>
      <c r="C279" s="55" t="s">
        <v>812</v>
      </c>
      <c r="D279" s="56">
        <f>COUNTIF(B:B,B279)</f>
        <v>1</v>
      </c>
      <c r="E279" s="60" t="s">
        <v>3523</v>
      </c>
      <c r="F279" s="55" t="s">
        <v>211</v>
      </c>
      <c r="G279" s="55" t="s">
        <v>813</v>
      </c>
      <c r="H279" s="55" t="str">
        <f>VLOOKUP(G279,'3. DB25 Alle koder'!B:C,2,FALSE)</f>
        <v>Fremstilling af ure</v>
      </c>
      <c r="I279" s="56">
        <f>COUNTIF(G:G,G279)</f>
        <v>1</v>
      </c>
      <c r="J279" s="60" t="s">
        <v>3523</v>
      </c>
      <c r="K279" s="92"/>
      <c r="L279" s="92"/>
      <c r="M279" s="37" t="str">
        <f t="shared" si="4"/>
        <v>1:1</v>
      </c>
    </row>
    <row r="280" spans="1:13" x14ac:dyDescent="0.25">
      <c r="A280" s="55" t="s">
        <v>211</v>
      </c>
      <c r="B280" s="55" t="s">
        <v>817</v>
      </c>
      <c r="C280" s="55" t="s">
        <v>818</v>
      </c>
      <c r="D280" s="56">
        <f>COUNTIF(B:B,B280)</f>
        <v>1</v>
      </c>
      <c r="E280" s="60" t="s">
        <v>3523</v>
      </c>
      <c r="F280" s="55" t="s">
        <v>211</v>
      </c>
      <c r="G280" s="55" t="s">
        <v>817</v>
      </c>
      <c r="H280" s="55" t="str">
        <f>VLOOKUP(G280,'3. DB25 Alle koder'!B:C,2,FALSE)</f>
        <v>Fremstilling af høreapparater og dele hertil</v>
      </c>
      <c r="I280" s="56">
        <f>COUNTIF(G:G,G280)</f>
        <v>1</v>
      </c>
      <c r="J280" s="60" t="s">
        <v>3523</v>
      </c>
      <c r="K280" s="92"/>
      <c r="L280" s="92"/>
      <c r="M280" s="37" t="str">
        <f t="shared" si="4"/>
        <v>1:1</v>
      </c>
    </row>
    <row r="281" spans="1:13" ht="30" x14ac:dyDescent="0.25">
      <c r="A281" s="55" t="s">
        <v>211</v>
      </c>
      <c r="B281" s="55" t="s">
        <v>819</v>
      </c>
      <c r="C281" s="55" t="s">
        <v>820</v>
      </c>
      <c r="D281" s="56">
        <f>COUNTIF(B:B,B281)</f>
        <v>1</v>
      </c>
      <c r="E281" s="60" t="s">
        <v>3523</v>
      </c>
      <c r="F281" s="55" t="s">
        <v>211</v>
      </c>
      <c r="G281" s="55" t="s">
        <v>819</v>
      </c>
      <c r="H281" s="55" t="str">
        <f>VLOOKUP(G281,'3. DB25 Alle koder'!B:C,2,FALSE)</f>
        <v>Fremstilling af bestrålingsudstyr og elektromedicinsk og elektroterapeutisk udstyr</v>
      </c>
      <c r="I281" s="56">
        <f>COUNTIF(G:G,G281)</f>
        <v>2</v>
      </c>
      <c r="J281" s="60" t="s">
        <v>3523</v>
      </c>
      <c r="K281" s="92"/>
      <c r="L281" s="92"/>
      <c r="M281" s="37" t="str">
        <f t="shared" si="4"/>
        <v>1:2</v>
      </c>
    </row>
    <row r="282" spans="1:13" ht="30" x14ac:dyDescent="0.25">
      <c r="A282" s="55" t="s">
        <v>211</v>
      </c>
      <c r="B282" s="55" t="s">
        <v>824</v>
      </c>
      <c r="C282" s="55" t="s">
        <v>2639</v>
      </c>
      <c r="D282" s="56">
        <f>COUNTIF(B:B,B282)</f>
        <v>1</v>
      </c>
      <c r="E282" s="60" t="s">
        <v>3523</v>
      </c>
      <c r="F282" s="55" t="s">
        <v>211</v>
      </c>
      <c r="G282" s="55" t="s">
        <v>824</v>
      </c>
      <c r="H282" s="55" t="str">
        <f>VLOOKUP(G282,'3. DB25 Alle koder'!B:C,2,FALSE)</f>
        <v>Fremstilling af optiske instrumenter, magnetiske og optiske medier og fotografisk udstyr</v>
      </c>
      <c r="I282" s="56">
        <f>COUNTIF(G:G,G282)</f>
        <v>2</v>
      </c>
      <c r="J282" s="60" t="s">
        <v>3523</v>
      </c>
      <c r="K282" s="92"/>
      <c r="L282" s="92"/>
      <c r="M282" s="37" t="str">
        <f t="shared" si="4"/>
        <v>1:2</v>
      </c>
    </row>
    <row r="283" spans="1:13" ht="30" x14ac:dyDescent="0.25">
      <c r="A283" s="55" t="s">
        <v>211</v>
      </c>
      <c r="B283" s="55" t="s">
        <v>3427</v>
      </c>
      <c r="C283" s="55" t="s">
        <v>2641</v>
      </c>
      <c r="D283" s="56">
        <f>COUNTIF(B:B,B283)</f>
        <v>1</v>
      </c>
      <c r="E283" s="63" t="s">
        <v>3523</v>
      </c>
      <c r="F283" s="55" t="s">
        <v>211</v>
      </c>
      <c r="G283" s="55" t="s">
        <v>824</v>
      </c>
      <c r="H283" s="55" t="str">
        <f>VLOOKUP(G283,'3. DB25 Alle koder'!B:C,2,FALSE)</f>
        <v>Fremstilling af optiske instrumenter, magnetiske og optiske medier og fotografisk udstyr</v>
      </c>
      <c r="I283" s="56">
        <f>COUNTIF(G:G,G283)</f>
        <v>2</v>
      </c>
      <c r="J283" s="63" t="s">
        <v>3523</v>
      </c>
      <c r="K283" s="92"/>
      <c r="L283" s="92"/>
      <c r="M283" s="37" t="str">
        <f t="shared" si="4"/>
        <v>1:2</v>
      </c>
    </row>
    <row r="284" spans="1:13" x14ac:dyDescent="0.25">
      <c r="A284" s="55" t="s">
        <v>211</v>
      </c>
      <c r="B284" s="55" t="s">
        <v>830</v>
      </c>
      <c r="C284" s="55" t="s">
        <v>2644</v>
      </c>
      <c r="D284" s="56">
        <f>COUNTIF(B:B,B284)</f>
        <v>2</v>
      </c>
      <c r="E284" s="67" t="s">
        <v>3523</v>
      </c>
      <c r="F284" s="55" t="s">
        <v>211</v>
      </c>
      <c r="G284" s="55" t="s">
        <v>830</v>
      </c>
      <c r="H284" s="55" t="str">
        <f>VLOOKUP(G284,'3. DB25 Alle koder'!B:C,2,FALSE)</f>
        <v>Fremstilling af elektriske motorer, generatorer og transformatorer</v>
      </c>
      <c r="I284" s="56">
        <f>COUNTIF(G:G,G284)</f>
        <v>3</v>
      </c>
      <c r="J284" s="67" t="s">
        <v>3523</v>
      </c>
      <c r="K284" s="92"/>
      <c r="L284" s="92"/>
      <c r="M284" s="37" t="str">
        <f t="shared" si="4"/>
        <v>2:3</v>
      </c>
    </row>
    <row r="285" spans="1:13" ht="75" x14ac:dyDescent="0.25">
      <c r="A285" s="55" t="s">
        <v>211</v>
      </c>
      <c r="B285" s="55" t="s">
        <v>830</v>
      </c>
      <c r="C285" s="55" t="s">
        <v>2644</v>
      </c>
      <c r="D285" s="56">
        <f>COUNTIF(B:B,B285)</f>
        <v>2</v>
      </c>
      <c r="E285" s="64" t="s">
        <v>3572</v>
      </c>
      <c r="F285" s="55" t="s">
        <v>211</v>
      </c>
      <c r="G285" s="55" t="s">
        <v>939</v>
      </c>
      <c r="H285" s="55" t="str">
        <f>VLOOKUP(G285,'3. DB25 Alle koder'!B:C,2,FALSE)</f>
        <v>Fremstilling af motorkøretøjer</v>
      </c>
      <c r="I285" s="56">
        <f>COUNTIF(G:G,G285)</f>
        <v>2</v>
      </c>
      <c r="J285" s="64" t="s">
        <v>3572</v>
      </c>
      <c r="K285" s="92"/>
      <c r="L285" s="92"/>
      <c r="M285" s="37" t="str">
        <f t="shared" si="4"/>
        <v>2:2</v>
      </c>
    </row>
    <row r="286" spans="1:13" ht="75" x14ac:dyDescent="0.25">
      <c r="A286" s="55" t="s">
        <v>211</v>
      </c>
      <c r="B286" s="55" t="s">
        <v>833</v>
      </c>
      <c r="C286" s="55" t="s">
        <v>832</v>
      </c>
      <c r="D286" s="56">
        <f>COUNTIF(B:B,B286)</f>
        <v>2</v>
      </c>
      <c r="E286" s="64" t="s">
        <v>3573</v>
      </c>
      <c r="F286" s="55" t="s">
        <v>211</v>
      </c>
      <c r="G286" s="55" t="s">
        <v>830</v>
      </c>
      <c r="H286" s="55" t="str">
        <f>VLOOKUP(G286,'3. DB25 Alle koder'!B:C,2,FALSE)</f>
        <v>Fremstilling af elektriske motorer, generatorer og transformatorer</v>
      </c>
      <c r="I286" s="56">
        <f>COUNTIF(G:G,G286)</f>
        <v>3</v>
      </c>
      <c r="J286" s="64" t="s">
        <v>3573</v>
      </c>
      <c r="K286" s="92"/>
      <c r="L286" s="92"/>
      <c r="M286" s="37" t="str">
        <f t="shared" si="4"/>
        <v>2:3</v>
      </c>
    </row>
    <row r="287" spans="1:13" x14ac:dyDescent="0.25">
      <c r="A287" s="55" t="s">
        <v>211</v>
      </c>
      <c r="B287" s="55" t="s">
        <v>833</v>
      </c>
      <c r="C287" s="55" t="s">
        <v>832</v>
      </c>
      <c r="D287" s="56">
        <f>COUNTIF(B:B,B287)</f>
        <v>2</v>
      </c>
      <c r="E287" s="61" t="s">
        <v>3523</v>
      </c>
      <c r="F287" s="55" t="s">
        <v>211</v>
      </c>
      <c r="G287" s="55" t="s">
        <v>833</v>
      </c>
      <c r="H287" s="55" t="str">
        <f>VLOOKUP(G287,'3. DB25 Alle koder'!B:C,2,FALSE)</f>
        <v>Fremstilling af elektriske fordelings- og kontrolapparater</v>
      </c>
      <c r="I287" s="56">
        <f>COUNTIF(G:G,G287)</f>
        <v>1</v>
      </c>
      <c r="J287" s="61" t="s">
        <v>3523</v>
      </c>
      <c r="K287" s="92"/>
      <c r="L287" s="92"/>
      <c r="M287" s="37" t="str">
        <f t="shared" si="4"/>
        <v>2:1</v>
      </c>
    </row>
    <row r="288" spans="1:13" x14ac:dyDescent="0.25">
      <c r="A288" s="55" t="s">
        <v>211</v>
      </c>
      <c r="B288" s="55" t="s">
        <v>837</v>
      </c>
      <c r="C288" s="55" t="s">
        <v>835</v>
      </c>
      <c r="D288" s="56">
        <f>COUNTIF(B:B,B288)</f>
        <v>1</v>
      </c>
      <c r="E288" s="60" t="s">
        <v>3523</v>
      </c>
      <c r="F288" s="55" t="s">
        <v>211</v>
      </c>
      <c r="G288" s="55" t="s">
        <v>837</v>
      </c>
      <c r="H288" s="55" t="str">
        <f>VLOOKUP(G288,'3. DB25 Alle koder'!B:C,2,FALSE)</f>
        <v>Fremstilling af batterier og akkumulatorer</v>
      </c>
      <c r="I288" s="56">
        <f>COUNTIF(G:G,G288)</f>
        <v>1</v>
      </c>
      <c r="J288" s="60" t="s">
        <v>3523</v>
      </c>
      <c r="K288" s="92"/>
      <c r="L288" s="92"/>
      <c r="M288" s="37" t="str">
        <f t="shared" si="4"/>
        <v>1:1</v>
      </c>
    </row>
    <row r="289" spans="1:13" x14ac:dyDescent="0.25">
      <c r="A289" s="55" t="s">
        <v>211</v>
      </c>
      <c r="B289" s="55" t="s">
        <v>842</v>
      </c>
      <c r="C289" s="55" t="s">
        <v>841</v>
      </c>
      <c r="D289" s="56">
        <f>COUNTIF(B:B,B289)</f>
        <v>1</v>
      </c>
      <c r="E289" s="60" t="s">
        <v>3523</v>
      </c>
      <c r="F289" s="55" t="s">
        <v>211</v>
      </c>
      <c r="G289" s="55" t="s">
        <v>842</v>
      </c>
      <c r="H289" s="55" t="str">
        <f>VLOOKUP(G289,'3. DB25 Alle koder'!B:C,2,FALSE)</f>
        <v>Fremstilling af lyslederkabler</v>
      </c>
      <c r="I289" s="56">
        <f>COUNTIF(G:G,G289)</f>
        <v>1</v>
      </c>
      <c r="J289" s="60" t="s">
        <v>3523</v>
      </c>
      <c r="K289" s="92"/>
      <c r="L289" s="92"/>
      <c r="M289" s="37" t="str">
        <f t="shared" si="4"/>
        <v>1:1</v>
      </c>
    </row>
    <row r="290" spans="1:13" ht="30" x14ac:dyDescent="0.25">
      <c r="A290" s="55" t="s">
        <v>211</v>
      </c>
      <c r="B290" s="55" t="s">
        <v>845</v>
      </c>
      <c r="C290" s="55" t="s">
        <v>844</v>
      </c>
      <c r="D290" s="56">
        <f>COUNTIF(B:B,B290)</f>
        <v>1</v>
      </c>
      <c r="E290" s="58"/>
      <c r="F290" s="55" t="s">
        <v>211</v>
      </c>
      <c r="G290" s="55" t="s">
        <v>845</v>
      </c>
      <c r="H290" s="55" t="str">
        <f>VLOOKUP(G290,'3. DB25 Alle koder'!B:C,2,FALSE)</f>
        <v>Fremstilling af andre elektroniske og elektriske ledninger og kabler</v>
      </c>
      <c r="I290" s="56">
        <f>COUNTIF(G:G,G290)</f>
        <v>1</v>
      </c>
      <c r="J290" s="58"/>
      <c r="K290" s="92"/>
      <c r="L290" s="92"/>
      <c r="M290" s="37" t="str">
        <f t="shared" si="4"/>
        <v>1:1</v>
      </c>
    </row>
    <row r="291" spans="1:13" x14ac:dyDescent="0.25">
      <c r="A291" s="55" t="s">
        <v>211</v>
      </c>
      <c r="B291" s="55" t="s">
        <v>848</v>
      </c>
      <c r="C291" s="55" t="s">
        <v>847</v>
      </c>
      <c r="D291" s="56">
        <f>COUNTIF(B:B,B291)</f>
        <v>1</v>
      </c>
      <c r="E291" s="60" t="s">
        <v>3523</v>
      </c>
      <c r="F291" s="55" t="s">
        <v>211</v>
      </c>
      <c r="G291" s="55" t="s">
        <v>848</v>
      </c>
      <c r="H291" s="55" t="str">
        <f>VLOOKUP(G291,'3. DB25 Alle koder'!B:C,2,FALSE)</f>
        <v>Fremstilling af tilbehør til ledninger og kabler</v>
      </c>
      <c r="I291" s="56">
        <f>COUNTIF(G:G,G291)</f>
        <v>1</v>
      </c>
      <c r="J291" s="60" t="s">
        <v>3523</v>
      </c>
      <c r="K291" s="92"/>
      <c r="L291" s="92"/>
      <c r="M291" s="37" t="str">
        <f t="shared" si="4"/>
        <v>1:1</v>
      </c>
    </row>
    <row r="292" spans="1:13" x14ac:dyDescent="0.25">
      <c r="A292" s="55" t="s">
        <v>211</v>
      </c>
      <c r="B292" s="55" t="s">
        <v>852</v>
      </c>
      <c r="C292" s="55" t="s">
        <v>2645</v>
      </c>
      <c r="D292" s="56">
        <f>COUNTIF(B:B,B292)</f>
        <v>1</v>
      </c>
      <c r="E292" s="60" t="s">
        <v>3523</v>
      </c>
      <c r="F292" s="55" t="s">
        <v>211</v>
      </c>
      <c r="G292" s="55" t="s">
        <v>852</v>
      </c>
      <c r="H292" s="55" t="str">
        <f>VLOOKUP(G292,'3. DB25 Alle koder'!B:C,2,FALSE)</f>
        <v>Fremstilling af belysningsartikler</v>
      </c>
      <c r="I292" s="56">
        <f>COUNTIF(G:G,G292)</f>
        <v>1</v>
      </c>
      <c r="J292" s="60" t="s">
        <v>3523</v>
      </c>
      <c r="K292" s="92"/>
      <c r="L292" s="92"/>
      <c r="M292" s="37" t="str">
        <f t="shared" si="4"/>
        <v>1:1</v>
      </c>
    </row>
    <row r="293" spans="1:13" x14ac:dyDescent="0.25">
      <c r="A293" s="55" t="s">
        <v>211</v>
      </c>
      <c r="B293" s="55" t="s">
        <v>857</v>
      </c>
      <c r="C293" s="55" t="s">
        <v>856</v>
      </c>
      <c r="D293" s="56">
        <f>COUNTIF(B:B,B293)</f>
        <v>1</v>
      </c>
      <c r="E293" s="63" t="s">
        <v>3523</v>
      </c>
      <c r="F293" s="55" t="s">
        <v>211</v>
      </c>
      <c r="G293" s="55" t="s">
        <v>857</v>
      </c>
      <c r="H293" s="55" t="str">
        <f>VLOOKUP(G293,'3. DB25 Alle koder'!B:C,2,FALSE)</f>
        <v>Fremstilling af elektriske husholdningsapparater</v>
      </c>
      <c r="I293" s="56">
        <f>COUNTIF(G:G,G293)</f>
        <v>1</v>
      </c>
      <c r="J293" s="63" t="s">
        <v>3523</v>
      </c>
      <c r="K293" s="92"/>
      <c r="L293" s="92"/>
      <c r="M293" s="37" t="str">
        <f t="shared" si="4"/>
        <v>1:1</v>
      </c>
    </row>
    <row r="294" spans="1:13" x14ac:dyDescent="0.25">
      <c r="A294" s="55" t="s">
        <v>211</v>
      </c>
      <c r="B294" s="55" t="s">
        <v>860</v>
      </c>
      <c r="C294" s="55" t="s">
        <v>859</v>
      </c>
      <c r="D294" s="56">
        <f>COUNTIF(B:B,B294)</f>
        <v>1</v>
      </c>
      <c r="E294" s="60" t="s">
        <v>3523</v>
      </c>
      <c r="F294" s="55" t="s">
        <v>211</v>
      </c>
      <c r="G294" s="55" t="s">
        <v>860</v>
      </c>
      <c r="H294" s="55" t="str">
        <f>VLOOKUP(G294,'3. DB25 Alle koder'!B:C,2,FALSE)</f>
        <v>Fremstilling af ikke-elektriske husholdningsapparater</v>
      </c>
      <c r="I294" s="56">
        <f>COUNTIF(G:G,G294)</f>
        <v>1</v>
      </c>
      <c r="J294" s="60" t="s">
        <v>3523</v>
      </c>
      <c r="K294" s="92"/>
      <c r="L294" s="92"/>
      <c r="M294" s="37" t="str">
        <f t="shared" si="4"/>
        <v>1:1</v>
      </c>
    </row>
    <row r="295" spans="1:13" ht="135" x14ac:dyDescent="0.25">
      <c r="A295" s="55" t="s">
        <v>211</v>
      </c>
      <c r="B295" s="55" t="s">
        <v>864</v>
      </c>
      <c r="C295" s="55" t="s">
        <v>862</v>
      </c>
      <c r="D295" s="56">
        <f>COUNTIF(B:B,B295)</f>
        <v>4</v>
      </c>
      <c r="E295" s="65" t="s">
        <v>3574</v>
      </c>
      <c r="F295" s="55" t="s">
        <v>211</v>
      </c>
      <c r="G295" s="55" t="s">
        <v>830</v>
      </c>
      <c r="H295" s="55" t="str">
        <f>VLOOKUP(G295,'3. DB25 Alle koder'!B:C,2,FALSE)</f>
        <v>Fremstilling af elektriske motorer, generatorer og transformatorer</v>
      </c>
      <c r="I295" s="56">
        <f>COUNTIF(G:G,G295)</f>
        <v>3</v>
      </c>
      <c r="J295" s="65" t="s">
        <v>3574</v>
      </c>
      <c r="K295" s="92"/>
      <c r="L295" s="92"/>
      <c r="M295" s="37" t="str">
        <f t="shared" si="4"/>
        <v>4:3</v>
      </c>
    </row>
    <row r="296" spans="1:13" x14ac:dyDescent="0.25">
      <c r="A296" s="55" t="s">
        <v>211</v>
      </c>
      <c r="B296" s="55" t="s">
        <v>864</v>
      </c>
      <c r="C296" s="55" t="s">
        <v>862</v>
      </c>
      <c r="D296" s="56">
        <f>COUNTIF(B:B,B296)</f>
        <v>4</v>
      </c>
      <c r="E296" s="67" t="s">
        <v>3523</v>
      </c>
      <c r="F296" s="55" t="s">
        <v>211</v>
      </c>
      <c r="G296" s="55" t="s">
        <v>864</v>
      </c>
      <c r="H296" s="55" t="str">
        <f>VLOOKUP(G296,'3. DB25 Alle koder'!B:C,2,FALSE)</f>
        <v>Fremstilling af andet elektrisk udstyr</v>
      </c>
      <c r="I296" s="56">
        <f>COUNTIF(G:G,G296)</f>
        <v>2</v>
      </c>
      <c r="J296" s="67" t="s">
        <v>3523</v>
      </c>
      <c r="K296" s="92"/>
      <c r="L296" s="92"/>
      <c r="M296" s="37" t="str">
        <f t="shared" si="4"/>
        <v>4:2</v>
      </c>
    </row>
    <row r="297" spans="1:13" ht="75" x14ac:dyDescent="0.25">
      <c r="A297" s="55" t="s">
        <v>211</v>
      </c>
      <c r="B297" s="55" t="s">
        <v>864</v>
      </c>
      <c r="C297" s="55" t="s">
        <v>862</v>
      </c>
      <c r="D297" s="56">
        <f>COUNTIF(B:B,B297)</f>
        <v>4</v>
      </c>
      <c r="E297" s="68" t="s">
        <v>3575</v>
      </c>
      <c r="F297" s="55" t="s">
        <v>211</v>
      </c>
      <c r="G297" s="55" t="s">
        <v>948</v>
      </c>
      <c r="H297" s="55" t="str">
        <f>VLOOKUP(G297,'3. DB25 Alle koder'!B:C,2,FALSE)</f>
        <v>Fremstilling af elektrisk og elektronisk udstyr til motorkøretøjer</v>
      </c>
      <c r="I297" s="56">
        <f>COUNTIF(G:G,G297)</f>
        <v>2</v>
      </c>
      <c r="J297" s="68" t="s">
        <v>3575</v>
      </c>
      <c r="K297" s="92"/>
      <c r="L297" s="92"/>
      <c r="M297" s="37" t="str">
        <f t="shared" si="4"/>
        <v>4:2</v>
      </c>
    </row>
    <row r="298" spans="1:13" ht="45" x14ac:dyDescent="0.25">
      <c r="A298" s="55" t="s">
        <v>211</v>
      </c>
      <c r="B298" s="55" t="s">
        <v>864</v>
      </c>
      <c r="C298" s="55" t="s">
        <v>862</v>
      </c>
      <c r="D298" s="56">
        <f>COUNTIF(B:B,B298)</f>
        <v>4</v>
      </c>
      <c r="E298" s="65" t="s">
        <v>3576</v>
      </c>
      <c r="F298" s="55" t="s">
        <v>211</v>
      </c>
      <c r="G298" s="55" t="s">
        <v>1026</v>
      </c>
      <c r="H298" s="55" t="str">
        <f>VLOOKUP(G298,'3. DB25 Alle koder'!B:C,2,FALSE)</f>
        <v>Andre fremstillingsaktiviteter i.a.n.</v>
      </c>
      <c r="I298" s="56">
        <f>COUNTIF(G:G,G298)</f>
        <v>3</v>
      </c>
      <c r="J298" s="65" t="s">
        <v>3576</v>
      </c>
      <c r="K298" s="92"/>
      <c r="L298" s="92"/>
      <c r="M298" s="37" t="str">
        <f t="shared" si="4"/>
        <v>4:3</v>
      </c>
    </row>
    <row r="299" spans="1:13" ht="30" x14ac:dyDescent="0.25">
      <c r="A299" s="55" t="s">
        <v>211</v>
      </c>
      <c r="B299" s="55" t="s">
        <v>3382</v>
      </c>
      <c r="C299" s="55" t="s">
        <v>2648</v>
      </c>
      <c r="D299" s="56">
        <f>COUNTIF(B:B,B299)</f>
        <v>3</v>
      </c>
      <c r="E299" s="60" t="s">
        <v>3523</v>
      </c>
      <c r="F299" s="55" t="s">
        <v>211</v>
      </c>
      <c r="G299" s="55" t="s">
        <v>869</v>
      </c>
      <c r="H299" s="55" t="str">
        <f>VLOOKUP(G299,'3. DB25 Alle koder'!B:C,2,FALSE)</f>
        <v>Fremstilling af motorer og turbiner, undtagen motorer til flyvemaskiner, motorkøretøjer og knallerter</v>
      </c>
      <c r="I299" s="56">
        <f>COUNTIF(G:G,G299)</f>
        <v>2</v>
      </c>
      <c r="J299" s="60" t="s">
        <v>3523</v>
      </c>
      <c r="K299" s="92"/>
      <c r="L299" s="92"/>
      <c r="M299" s="37" t="str">
        <f t="shared" si="4"/>
        <v>3:2</v>
      </c>
    </row>
    <row r="300" spans="1:13" ht="75" x14ac:dyDescent="0.25">
      <c r="A300" s="55" t="s">
        <v>211</v>
      </c>
      <c r="B300" s="55" t="s">
        <v>3382</v>
      </c>
      <c r="C300" s="55" t="s">
        <v>2648</v>
      </c>
      <c r="D300" s="56">
        <f>COUNTIF(B:B,B300)</f>
        <v>3</v>
      </c>
      <c r="E300" s="110" t="s">
        <v>4201</v>
      </c>
      <c r="F300" s="55" t="s">
        <v>211</v>
      </c>
      <c r="G300" s="55" t="s">
        <v>1035</v>
      </c>
      <c r="H300" s="55" t="str">
        <f>VLOOKUP(G300,'3. DB25 Alle koder'!B:C,2,FALSE)</f>
        <v>Reparation og vedligeholdelse af maskiner</v>
      </c>
      <c r="I300" s="56">
        <f>COUNTIF(G:G,G300)</f>
        <v>2</v>
      </c>
      <c r="J300" s="110" t="s">
        <v>4201</v>
      </c>
      <c r="K300" s="92"/>
      <c r="L300" s="92" t="s">
        <v>4178</v>
      </c>
      <c r="M300" s="37" t="str">
        <f t="shared" si="4"/>
        <v>3:2</v>
      </c>
    </row>
    <row r="301" spans="1:13" ht="105" x14ac:dyDescent="0.25">
      <c r="A301" s="55" t="s">
        <v>211</v>
      </c>
      <c r="B301" s="55" t="s">
        <v>3382</v>
      </c>
      <c r="C301" s="55" t="s">
        <v>2648</v>
      </c>
      <c r="D301" s="56">
        <f>COUNTIF(B:B,B301)</f>
        <v>3</v>
      </c>
      <c r="E301" s="65" t="s">
        <v>3773</v>
      </c>
      <c r="F301" s="55" t="s">
        <v>1151</v>
      </c>
      <c r="G301" s="55" t="s">
        <v>1175</v>
      </c>
      <c r="H301" s="55" t="str">
        <f>VLOOKUP(G301,'3. DB25 Alle koder'!B:C,2,FALSE)</f>
        <v>Anlæg af ledningsnet til elektricitet og telekommunikation</v>
      </c>
      <c r="I301" s="56">
        <f>COUNTIF(G:G,G301)</f>
        <v>2</v>
      </c>
      <c r="J301" s="65" t="s">
        <v>3773</v>
      </c>
      <c r="K301" s="92"/>
      <c r="L301" s="92"/>
      <c r="M301" s="37" t="str">
        <f t="shared" si="4"/>
        <v>3:2</v>
      </c>
    </row>
    <row r="302" spans="1:13" ht="30" x14ac:dyDescent="0.25">
      <c r="A302" s="55" t="s">
        <v>211</v>
      </c>
      <c r="B302" s="55" t="s">
        <v>3383</v>
      </c>
      <c r="C302" s="55" t="s">
        <v>2649</v>
      </c>
      <c r="D302" s="56">
        <f>COUNTIF(B:B,B302)</f>
        <v>3</v>
      </c>
      <c r="E302" s="67" t="s">
        <v>3523</v>
      </c>
      <c r="F302" s="55" t="s">
        <v>211</v>
      </c>
      <c r="G302" s="55" t="s">
        <v>869</v>
      </c>
      <c r="H302" s="55" t="str">
        <f>VLOOKUP(G302,'3. DB25 Alle koder'!B:C,2,FALSE)</f>
        <v>Fremstilling af motorer og turbiner, undtagen motorer til flyvemaskiner, motorkøretøjer og knallerter</v>
      </c>
      <c r="I302" s="56">
        <f>COUNTIF(G:G,G302)</f>
        <v>2</v>
      </c>
      <c r="J302" s="67" t="s">
        <v>3523</v>
      </c>
      <c r="K302" s="92"/>
      <c r="L302" s="92"/>
      <c r="M302" s="37" t="str">
        <f t="shared" si="4"/>
        <v>3:2</v>
      </c>
    </row>
    <row r="303" spans="1:13" ht="75" x14ac:dyDescent="0.25">
      <c r="A303" s="55" t="s">
        <v>211</v>
      </c>
      <c r="B303" s="55" t="s">
        <v>3383</v>
      </c>
      <c r="C303" s="55" t="s">
        <v>2649</v>
      </c>
      <c r="D303" s="56">
        <f>COUNTIF(B:B,B303)</f>
        <v>3</v>
      </c>
      <c r="E303" s="64" t="s">
        <v>3577</v>
      </c>
      <c r="F303" s="55" t="s">
        <v>211</v>
      </c>
      <c r="G303" s="55" t="s">
        <v>951</v>
      </c>
      <c r="H303" s="55" t="str">
        <f>VLOOKUP(G303,'3. DB25 Alle koder'!B:C,2,FALSE)</f>
        <v>Fremstilling af andre dele og tilbehør til motorkøretøjer</v>
      </c>
      <c r="I303" s="56">
        <f>COUNTIF(G:G,G303)</f>
        <v>4</v>
      </c>
      <c r="J303" s="64" t="s">
        <v>3577</v>
      </c>
      <c r="K303" s="92"/>
      <c r="L303" s="92"/>
      <c r="M303" s="37" t="str">
        <f t="shared" si="4"/>
        <v>3:4</v>
      </c>
    </row>
    <row r="304" spans="1:13" ht="75" x14ac:dyDescent="0.25">
      <c r="A304" s="55" t="s">
        <v>211</v>
      </c>
      <c r="B304" s="55" t="s">
        <v>3383</v>
      </c>
      <c r="C304" s="55" t="s">
        <v>2649</v>
      </c>
      <c r="D304" s="56">
        <f>COUNTIF(B:B,B304)</f>
        <v>3</v>
      </c>
      <c r="E304" s="64" t="s">
        <v>3578</v>
      </c>
      <c r="F304" s="55" t="s">
        <v>211</v>
      </c>
      <c r="G304" s="55" t="s">
        <v>983</v>
      </c>
      <c r="H304" s="55" t="str">
        <f>VLOOKUP(G304,'3. DB25 Alle koder'!B:C,2,FALSE)</f>
        <v>Fremstilling af motorcykler</v>
      </c>
      <c r="I304" s="56">
        <f>COUNTIF(G:G,G304)</f>
        <v>2</v>
      </c>
      <c r="J304" s="64" t="s">
        <v>3578</v>
      </c>
      <c r="K304" s="92"/>
      <c r="L304" s="92"/>
      <c r="M304" s="37" t="str">
        <f t="shared" si="4"/>
        <v>3:2</v>
      </c>
    </row>
    <row r="305" spans="1:13" x14ac:dyDescent="0.25">
      <c r="A305" s="55" t="s">
        <v>211</v>
      </c>
      <c r="B305" s="55" t="s">
        <v>872</v>
      </c>
      <c r="C305" s="55" t="s">
        <v>871</v>
      </c>
      <c r="D305" s="56">
        <f>COUNTIF(B:B,B305)</f>
        <v>1</v>
      </c>
      <c r="E305" s="60" t="s">
        <v>3523</v>
      </c>
      <c r="F305" s="55" t="s">
        <v>211</v>
      </c>
      <c r="G305" s="55" t="s">
        <v>872</v>
      </c>
      <c r="H305" s="55" t="str">
        <f>VLOOKUP(G305,'3. DB25 Alle koder'!B:C,2,FALSE)</f>
        <v>Fremstilling af hydraulisk udstyr</v>
      </c>
      <c r="I305" s="56">
        <f>COUNTIF(G:G,G305)</f>
        <v>1</v>
      </c>
      <c r="J305" s="60" t="s">
        <v>3523</v>
      </c>
      <c r="K305" s="92"/>
      <c r="L305" s="92"/>
      <c r="M305" s="37" t="str">
        <f t="shared" si="4"/>
        <v>1:1</v>
      </c>
    </row>
    <row r="306" spans="1:13" x14ac:dyDescent="0.25">
      <c r="A306" s="55" t="s">
        <v>211</v>
      </c>
      <c r="B306" s="55" t="s">
        <v>875</v>
      </c>
      <c r="C306" s="55" t="s">
        <v>874</v>
      </c>
      <c r="D306" s="56">
        <f>COUNTIF(B:B,B306)</f>
        <v>1</v>
      </c>
      <c r="E306" s="60" t="s">
        <v>3523</v>
      </c>
      <c r="F306" s="55" t="s">
        <v>211</v>
      </c>
      <c r="G306" s="55" t="s">
        <v>875</v>
      </c>
      <c r="H306" s="55" t="str">
        <f>VLOOKUP(G306,'3. DB25 Alle koder'!B:C,2,FALSE)</f>
        <v>Fremstilling af andre pumper og kompressorer</v>
      </c>
      <c r="I306" s="56">
        <f>COUNTIF(G:G,G306)</f>
        <v>1</v>
      </c>
      <c r="J306" s="60" t="s">
        <v>3523</v>
      </c>
      <c r="K306" s="92"/>
      <c r="L306" s="92"/>
      <c r="M306" s="37" t="str">
        <f t="shared" si="4"/>
        <v>1:1</v>
      </c>
    </row>
    <row r="307" spans="1:13" x14ac:dyDescent="0.25">
      <c r="A307" s="55" t="s">
        <v>211</v>
      </c>
      <c r="B307" s="55" t="s">
        <v>878</v>
      </c>
      <c r="C307" s="55" t="s">
        <v>877</v>
      </c>
      <c r="D307" s="56">
        <f>COUNTIF(B:B,B307)</f>
        <v>1</v>
      </c>
      <c r="E307" s="60" t="s">
        <v>3523</v>
      </c>
      <c r="F307" s="55" t="s">
        <v>211</v>
      </c>
      <c r="G307" s="55" t="s">
        <v>878</v>
      </c>
      <c r="H307" s="55" t="str">
        <f>VLOOKUP(G307,'3. DB25 Alle koder'!B:C,2,FALSE)</f>
        <v>Fremstilling af andre haner og ventiler</v>
      </c>
      <c r="I307" s="56">
        <f>COUNTIF(G:G,G307)</f>
        <v>1</v>
      </c>
      <c r="J307" s="60" t="s">
        <v>3523</v>
      </c>
      <c r="K307" s="92"/>
      <c r="L307" s="92"/>
      <c r="M307" s="37" t="str">
        <f t="shared" si="4"/>
        <v>1:1</v>
      </c>
    </row>
    <row r="308" spans="1:13" ht="30" x14ac:dyDescent="0.25">
      <c r="A308" s="55" t="s">
        <v>211</v>
      </c>
      <c r="B308" s="55" t="s">
        <v>881</v>
      </c>
      <c r="C308" s="55" t="s">
        <v>880</v>
      </c>
      <c r="D308" s="56">
        <f>COUNTIF(B:B,B308)</f>
        <v>1</v>
      </c>
      <c r="E308" s="60" t="s">
        <v>3523</v>
      </c>
      <c r="F308" s="55" t="s">
        <v>211</v>
      </c>
      <c r="G308" s="55" t="s">
        <v>881</v>
      </c>
      <c r="H308" s="55" t="str">
        <f>VLOOKUP(G308,'3. DB25 Alle koder'!B:C,2,FALSE)</f>
        <v>Fremstilling af lejer, tandhjul, tandhjulsudvekslinger og drivelementer</v>
      </c>
      <c r="I308" s="56">
        <f>COUNTIF(G:G,G308)</f>
        <v>1</v>
      </c>
      <c r="J308" s="60" t="s">
        <v>3523</v>
      </c>
      <c r="K308" s="92"/>
      <c r="L308" s="92"/>
      <c r="M308" s="37" t="str">
        <f t="shared" si="4"/>
        <v>1:1</v>
      </c>
    </row>
    <row r="309" spans="1:13" ht="409.5" x14ac:dyDescent="0.25">
      <c r="A309" s="55" t="s">
        <v>211</v>
      </c>
      <c r="B309" s="55" t="s">
        <v>886</v>
      </c>
      <c r="C309" s="55" t="s">
        <v>2650</v>
      </c>
      <c r="D309" s="56">
        <f>COUNTIF(B:B,B309)</f>
        <v>2</v>
      </c>
      <c r="E309" s="109" t="s">
        <v>4159</v>
      </c>
      <c r="F309" s="55" t="s">
        <v>211</v>
      </c>
      <c r="G309" s="55" t="s">
        <v>886</v>
      </c>
      <c r="H309" s="55" t="str">
        <f>VLOOKUP(G309,'3. DB25 Alle koder'!B:C,2,FALSE)</f>
        <v>Fremstilling af ovne, ildsteder og fyringsaggregater til boligopvarmning</v>
      </c>
      <c r="I309" s="56">
        <f>COUNTIF(G:G,G309)</f>
        <v>2</v>
      </c>
      <c r="J309" s="109" t="s">
        <v>4159</v>
      </c>
      <c r="K309" s="92"/>
      <c r="L309" s="92" t="s">
        <v>4175</v>
      </c>
      <c r="M309" s="37" t="str">
        <f t="shared" si="4"/>
        <v>2:2</v>
      </c>
    </row>
    <row r="310" spans="1:13" ht="150" x14ac:dyDescent="0.25">
      <c r="A310" s="55" t="s">
        <v>211</v>
      </c>
      <c r="B310" s="55" t="s">
        <v>886</v>
      </c>
      <c r="C310" s="55" t="s">
        <v>2650</v>
      </c>
      <c r="D310" s="56">
        <f>COUNTIF(B:B,B310)</f>
        <v>2</v>
      </c>
      <c r="E310" s="65" t="s">
        <v>3769</v>
      </c>
      <c r="F310" s="55" t="s">
        <v>211</v>
      </c>
      <c r="G310" s="55" t="s">
        <v>898</v>
      </c>
      <c r="H310" s="55" t="str">
        <f>VLOOKUP(G310,'3. DB25 Alle koder'!B:C,2,FALSE)</f>
        <v>Fremstilling af klimaanlæg, ikke til husholdningsbrug</v>
      </c>
      <c r="I310" s="56">
        <f>COUNTIF(G:G,G310)</f>
        <v>2</v>
      </c>
      <c r="J310" s="65" t="s">
        <v>3769</v>
      </c>
      <c r="K310" s="92"/>
      <c r="L310" s="92"/>
      <c r="M310" s="37" t="str">
        <f t="shared" si="4"/>
        <v>2:2</v>
      </c>
    </row>
    <row r="311" spans="1:13" x14ac:dyDescent="0.25">
      <c r="A311" s="55" t="s">
        <v>211</v>
      </c>
      <c r="B311" s="55" t="s">
        <v>889</v>
      </c>
      <c r="C311" s="55" t="s">
        <v>888</v>
      </c>
      <c r="D311" s="56">
        <f>COUNTIF(B:B,B311)</f>
        <v>1</v>
      </c>
      <c r="E311" s="59" t="s">
        <v>3523</v>
      </c>
      <c r="F311" s="55" t="s">
        <v>211</v>
      </c>
      <c r="G311" s="55" t="s">
        <v>889</v>
      </c>
      <c r="H311" s="55" t="str">
        <f>VLOOKUP(G311,'3. DB25 Alle koder'!B:C,2,FALSE)</f>
        <v>Fremstilling af løfte- og håndteringsudstyr</v>
      </c>
      <c r="I311" s="56">
        <f>COUNTIF(G:G,G311)</f>
        <v>1</v>
      </c>
      <c r="J311" s="59" t="s">
        <v>3523</v>
      </c>
      <c r="K311" s="92"/>
      <c r="L311" s="92"/>
      <c r="M311" s="37" t="str">
        <f t="shared" si="4"/>
        <v>1:1</v>
      </c>
    </row>
    <row r="312" spans="1:13" ht="45" x14ac:dyDescent="0.25">
      <c r="A312" s="55" t="s">
        <v>211</v>
      </c>
      <c r="B312" s="55" t="s">
        <v>892</v>
      </c>
      <c r="C312" s="55" t="s">
        <v>2651</v>
      </c>
      <c r="D312" s="56">
        <f>COUNTIF(B:B,B312)</f>
        <v>2</v>
      </c>
      <c r="E312" s="64" t="s">
        <v>3579</v>
      </c>
      <c r="F312" s="55" t="s">
        <v>211</v>
      </c>
      <c r="G312" s="55" t="s">
        <v>799</v>
      </c>
      <c r="H312" s="55" t="str">
        <f>VLOOKUP(G312,'3. DB25 Alle koder'!B:C,2,FALSE)</f>
        <v>Fremstilling af computere og ydre enheder</v>
      </c>
      <c r="I312" s="56">
        <f>COUNTIF(G:G,G312)</f>
        <v>2</v>
      </c>
      <c r="J312" s="64" t="s">
        <v>3579</v>
      </c>
      <c r="K312" s="92"/>
      <c r="L312" s="92"/>
      <c r="M312" s="37" t="str">
        <f t="shared" si="4"/>
        <v>2:2</v>
      </c>
    </row>
    <row r="313" spans="1:13" ht="30" x14ac:dyDescent="0.25">
      <c r="A313" s="55" t="s">
        <v>211</v>
      </c>
      <c r="B313" s="55" t="s">
        <v>892</v>
      </c>
      <c r="C313" s="55" t="s">
        <v>2651</v>
      </c>
      <c r="D313" s="56">
        <f>COUNTIF(B:B,B313)</f>
        <v>2</v>
      </c>
      <c r="E313" s="58" t="s">
        <v>3523</v>
      </c>
      <c r="F313" s="55" t="s">
        <v>211</v>
      </c>
      <c r="G313" s="55" t="s">
        <v>892</v>
      </c>
      <c r="H313" s="55" t="str">
        <f>VLOOKUP(G313,'3. DB25 Alle koder'!B:C,2,FALSE)</f>
        <v>Fremstilling af kontormaskiner og -udstyr, undtagen computere og ydre enheder</v>
      </c>
      <c r="I313" s="56">
        <f>COUNTIF(G:G,G313)</f>
        <v>1</v>
      </c>
      <c r="J313" s="58" t="s">
        <v>3523</v>
      </c>
      <c r="K313" s="92"/>
      <c r="L313" s="92"/>
      <c r="M313" s="37" t="str">
        <f t="shared" si="4"/>
        <v>2:1</v>
      </c>
    </row>
    <row r="314" spans="1:13" x14ac:dyDescent="0.25">
      <c r="A314" s="55" t="s">
        <v>211</v>
      </c>
      <c r="B314" s="55" t="s">
        <v>895</v>
      </c>
      <c r="C314" s="55" t="s">
        <v>894</v>
      </c>
      <c r="D314" s="56">
        <f>COUNTIF(B:B,B314)</f>
        <v>1</v>
      </c>
      <c r="E314" s="63" t="s">
        <v>3523</v>
      </c>
      <c r="F314" s="55" t="s">
        <v>211</v>
      </c>
      <c r="G314" s="55" t="s">
        <v>895</v>
      </c>
      <c r="H314" s="55" t="str">
        <f>VLOOKUP(G314,'3. DB25 Alle koder'!B:C,2,FALSE)</f>
        <v>Fremstilling af motordrevet håndværktøj</v>
      </c>
      <c r="I314" s="56">
        <f>COUNTIF(G:G,G314)</f>
        <v>1</v>
      </c>
      <c r="J314" s="63" t="s">
        <v>3523</v>
      </c>
      <c r="K314" s="92"/>
      <c r="L314" s="92"/>
      <c r="M314" s="37" t="str">
        <f t="shared" si="4"/>
        <v>1:1</v>
      </c>
    </row>
    <row r="315" spans="1:13" x14ac:dyDescent="0.25">
      <c r="A315" s="55" t="s">
        <v>211</v>
      </c>
      <c r="B315" s="55" t="s">
        <v>898</v>
      </c>
      <c r="C315" s="55" t="s">
        <v>2652</v>
      </c>
      <c r="D315" s="56">
        <f>COUNTIF(B:B,B315)</f>
        <v>2</v>
      </c>
      <c r="E315" s="58" t="s">
        <v>3523</v>
      </c>
      <c r="F315" s="55" t="s">
        <v>211</v>
      </c>
      <c r="G315" s="55" t="s">
        <v>898</v>
      </c>
      <c r="H315" s="55" t="str">
        <f>VLOOKUP(G315,'3. DB25 Alle koder'!B:C,2,FALSE)</f>
        <v>Fremstilling af klimaanlæg, ikke til husholdningsbrug</v>
      </c>
      <c r="I315" s="56">
        <f>COUNTIF(G:G,G315)</f>
        <v>2</v>
      </c>
      <c r="J315" s="58" t="s">
        <v>3523</v>
      </c>
      <c r="K315" s="92"/>
      <c r="L315" s="92"/>
      <c r="M315" s="37" t="str">
        <f t="shared" si="4"/>
        <v>2:2</v>
      </c>
    </row>
    <row r="316" spans="1:13" ht="75" x14ac:dyDescent="0.25">
      <c r="A316" s="55" t="s">
        <v>211</v>
      </c>
      <c r="B316" s="55" t="s">
        <v>898</v>
      </c>
      <c r="C316" s="55" t="s">
        <v>2652</v>
      </c>
      <c r="D316" s="56">
        <f>COUNTIF(B:B,B316)</f>
        <v>2</v>
      </c>
      <c r="E316" s="64" t="s">
        <v>3580</v>
      </c>
      <c r="F316" s="55" t="s">
        <v>211</v>
      </c>
      <c r="G316" s="55" t="s">
        <v>951</v>
      </c>
      <c r="H316" s="55" t="str">
        <f>VLOOKUP(G316,'3. DB25 Alle koder'!B:C,2,FALSE)</f>
        <v>Fremstilling af andre dele og tilbehør til motorkøretøjer</v>
      </c>
      <c r="I316" s="56">
        <f>COUNTIF(G:G,G316)</f>
        <v>4</v>
      </c>
      <c r="J316" s="64" t="s">
        <v>3580</v>
      </c>
      <c r="K316" s="92"/>
      <c r="L316" s="92"/>
      <c r="M316" s="37" t="str">
        <f t="shared" si="4"/>
        <v>2:4</v>
      </c>
    </row>
    <row r="317" spans="1:13" x14ac:dyDescent="0.25">
      <c r="A317" s="55" t="s">
        <v>211</v>
      </c>
      <c r="B317" s="55" t="s">
        <v>900</v>
      </c>
      <c r="C317" s="55" t="s">
        <v>2653</v>
      </c>
      <c r="D317" s="56">
        <f>COUNTIF(B:B,B317)</f>
        <v>2</v>
      </c>
      <c r="E317" s="60" t="s">
        <v>3523</v>
      </c>
      <c r="F317" s="55" t="s">
        <v>211</v>
      </c>
      <c r="G317" s="55" t="s">
        <v>900</v>
      </c>
      <c r="H317" s="55" t="str">
        <f>VLOOKUP(G317,'3. DB25 Alle koder'!B:C,2,FALSE)</f>
        <v>Fremstilling af andre maskiner til generelle formål i.a.n.</v>
      </c>
      <c r="I317" s="56">
        <f>COUNTIF(G:G,G317)</f>
        <v>1</v>
      </c>
      <c r="J317" s="60" t="s">
        <v>3523</v>
      </c>
      <c r="K317" s="92"/>
      <c r="L317" s="92"/>
      <c r="M317" s="37" t="str">
        <f t="shared" si="4"/>
        <v>2:1</v>
      </c>
    </row>
    <row r="318" spans="1:13" ht="75" x14ac:dyDescent="0.25">
      <c r="A318" s="55" t="s">
        <v>211</v>
      </c>
      <c r="B318" s="55" t="s">
        <v>900</v>
      </c>
      <c r="C318" s="55" t="s">
        <v>2653</v>
      </c>
      <c r="D318" s="56">
        <f>COUNTIF(B:B,B318)</f>
        <v>2</v>
      </c>
      <c r="E318" s="69" t="s">
        <v>4010</v>
      </c>
      <c r="F318" s="55" t="s">
        <v>211</v>
      </c>
      <c r="G318" s="55" t="s">
        <v>923</v>
      </c>
      <c r="H318" s="55" t="str">
        <f>VLOOKUP(G318,'3. DB25 Alle koder'!B:C,2,FALSE)</f>
        <v>Fremstilling af maskiner til føde-, drikke- og tobaksvareindustrien</v>
      </c>
      <c r="I318" s="56">
        <f>COUNTIF(G:G,G318)</f>
        <v>2</v>
      </c>
      <c r="J318" s="69" t="s">
        <v>4010</v>
      </c>
      <c r="K318" s="92"/>
      <c r="L318" s="92"/>
      <c r="M318" s="37" t="str">
        <f t="shared" si="4"/>
        <v>2:2</v>
      </c>
    </row>
    <row r="319" spans="1:13" x14ac:dyDescent="0.25">
      <c r="A319" s="55" t="s">
        <v>211</v>
      </c>
      <c r="B319" s="55" t="s">
        <v>904</v>
      </c>
      <c r="C319" s="55" t="s">
        <v>902</v>
      </c>
      <c r="D319" s="56">
        <f>COUNTIF(B:B,B319)</f>
        <v>1</v>
      </c>
      <c r="E319" s="63" t="s">
        <v>3523</v>
      </c>
      <c r="F319" s="55" t="s">
        <v>211</v>
      </c>
      <c r="G319" s="55" t="s">
        <v>904</v>
      </c>
      <c r="H319" s="55" t="str">
        <f>VLOOKUP(G319,'3. DB25 Alle koder'!B:C,2,FALSE)</f>
        <v>Fremstilling af landbrugs- og skovbrugsmaskiner</v>
      </c>
      <c r="I319" s="56">
        <f>COUNTIF(G:G,G319)</f>
        <v>2</v>
      </c>
      <c r="J319" s="63" t="s">
        <v>3523</v>
      </c>
      <c r="K319" s="92"/>
      <c r="L319" s="92"/>
      <c r="M319" s="37" t="str">
        <f t="shared" si="4"/>
        <v>1:2</v>
      </c>
    </row>
    <row r="320" spans="1:13" ht="30" x14ac:dyDescent="0.25">
      <c r="A320" s="55" t="s">
        <v>211</v>
      </c>
      <c r="B320" s="55" t="s">
        <v>909</v>
      </c>
      <c r="C320" s="55" t="s">
        <v>2655</v>
      </c>
      <c r="D320" s="56">
        <f>COUNTIF(B:B,B320)</f>
        <v>1</v>
      </c>
      <c r="E320" s="60" t="s">
        <v>3523</v>
      </c>
      <c r="F320" s="55" t="s">
        <v>211</v>
      </c>
      <c r="G320" s="55" t="s">
        <v>909</v>
      </c>
      <c r="H320" s="55" t="str">
        <f>VLOOKUP(G320,'3. DB25 Alle koder'!B:C,2,FALSE)</f>
        <v>Fremstilling af metalforarbejdende maskiner og maskinværktøj til bearbejdning af metal</v>
      </c>
      <c r="I320" s="56">
        <f>COUNTIF(G:G,G320)</f>
        <v>2</v>
      </c>
      <c r="J320" s="60" t="s">
        <v>3523</v>
      </c>
      <c r="K320" s="92" t="s">
        <v>4011</v>
      </c>
      <c r="L320" s="92"/>
      <c r="M320" s="37" t="str">
        <f t="shared" si="4"/>
        <v>1:2</v>
      </c>
    </row>
    <row r="321" spans="1:13" ht="60" x14ac:dyDescent="0.25">
      <c r="A321" s="55" t="s">
        <v>211</v>
      </c>
      <c r="B321" s="55" t="s">
        <v>3225</v>
      </c>
      <c r="C321" s="55" t="s">
        <v>2657</v>
      </c>
      <c r="D321" s="56">
        <f>COUNTIF(B:B,B321)</f>
        <v>3</v>
      </c>
      <c r="E321" s="64" t="s">
        <v>3581</v>
      </c>
      <c r="F321" s="55" t="s">
        <v>211</v>
      </c>
      <c r="G321" s="55" t="s">
        <v>864</v>
      </c>
      <c r="H321" s="55" t="str">
        <f>VLOOKUP(G321,'3. DB25 Alle koder'!B:C,2,FALSE)</f>
        <v>Fremstilling af andet elektrisk udstyr</v>
      </c>
      <c r="I321" s="56">
        <f>COUNTIF(G:G,G321)</f>
        <v>2</v>
      </c>
      <c r="J321" s="64" t="s">
        <v>3581</v>
      </c>
      <c r="K321" s="92"/>
      <c r="L321" s="92"/>
      <c r="M321" s="37" t="str">
        <f t="shared" si="4"/>
        <v>3:2</v>
      </c>
    </row>
    <row r="322" spans="1:13" ht="75" x14ac:dyDescent="0.25">
      <c r="A322" s="55" t="s">
        <v>211</v>
      </c>
      <c r="B322" s="55" t="s">
        <v>3225</v>
      </c>
      <c r="C322" s="55" t="s">
        <v>2657</v>
      </c>
      <c r="D322" s="56">
        <f>COUNTIF(B:B,B322)</f>
        <v>3</v>
      </c>
      <c r="E322" s="64" t="s">
        <v>3770</v>
      </c>
      <c r="F322" s="55" t="s">
        <v>211</v>
      </c>
      <c r="G322" s="55" t="s">
        <v>909</v>
      </c>
      <c r="H322" s="55" t="str">
        <f>VLOOKUP(G322,'3. DB25 Alle koder'!B:C,2,FALSE)</f>
        <v>Fremstilling af metalforarbejdende maskiner og maskinværktøj til bearbejdning af metal</v>
      </c>
      <c r="I322" s="56">
        <f>COUNTIF(G:G,G322)</f>
        <v>2</v>
      </c>
      <c r="J322" s="64" t="s">
        <v>3770</v>
      </c>
      <c r="K322" s="92"/>
      <c r="L322" s="92"/>
      <c r="M322" s="37" t="str">
        <f t="shared" si="4"/>
        <v>3:2</v>
      </c>
    </row>
    <row r="323" spans="1:13" x14ac:dyDescent="0.25">
      <c r="A323" s="55" t="s">
        <v>211</v>
      </c>
      <c r="B323" s="55" t="s">
        <v>3225</v>
      </c>
      <c r="C323" s="55" t="s">
        <v>2657</v>
      </c>
      <c r="D323" s="56">
        <f>COUNTIF(B:B,B323)</f>
        <v>3</v>
      </c>
      <c r="E323" s="70" t="s">
        <v>3523</v>
      </c>
      <c r="F323" s="55" t="s">
        <v>211</v>
      </c>
      <c r="G323" s="55" t="s">
        <v>912</v>
      </c>
      <c r="H323" s="55" t="str">
        <f>VLOOKUP(G323,'3. DB25 Alle koder'!B:C,2,FALSE)</f>
        <v>Fremstilling af andet maskinværktøj</v>
      </c>
      <c r="I323" s="56">
        <f>COUNTIF(G:G,G323)</f>
        <v>1</v>
      </c>
      <c r="J323" s="70" t="s">
        <v>3523</v>
      </c>
      <c r="K323" s="92"/>
      <c r="L323" s="92"/>
      <c r="M323" s="37" t="str">
        <f t="shared" ref="M323:M386" si="5">CONCATENATE(D323,":",I323)</f>
        <v>3:1</v>
      </c>
    </row>
    <row r="324" spans="1:13" x14ac:dyDescent="0.25">
      <c r="A324" s="55" t="s">
        <v>211</v>
      </c>
      <c r="B324" s="55" t="s">
        <v>917</v>
      </c>
      <c r="C324" s="55" t="s">
        <v>916</v>
      </c>
      <c r="D324" s="56">
        <f>COUNTIF(B:B,B324)</f>
        <v>1</v>
      </c>
      <c r="E324" s="60" t="s">
        <v>3523</v>
      </c>
      <c r="F324" s="55" t="s">
        <v>211</v>
      </c>
      <c r="G324" s="55" t="s">
        <v>917</v>
      </c>
      <c r="H324" s="55" t="str">
        <f>VLOOKUP(G324,'3. DB25 Alle koder'!B:C,2,FALSE)</f>
        <v>Fremstilling af maskiner til metallurgi</v>
      </c>
      <c r="I324" s="56">
        <f>COUNTIF(G:G,G324)</f>
        <v>1</v>
      </c>
      <c r="J324" s="60" t="s">
        <v>3523</v>
      </c>
      <c r="K324" s="92"/>
      <c r="L324" s="92"/>
      <c r="M324" s="37" t="str">
        <f t="shared" si="5"/>
        <v>1:1</v>
      </c>
    </row>
    <row r="325" spans="1:13" ht="45" x14ac:dyDescent="0.25">
      <c r="A325" s="55" t="s">
        <v>211</v>
      </c>
      <c r="B325" s="55" t="s">
        <v>920</v>
      </c>
      <c r="C325" s="55" t="s">
        <v>2658</v>
      </c>
      <c r="D325" s="56">
        <f>COUNTIF(B:B,B325)</f>
        <v>2</v>
      </c>
      <c r="E325" s="68" t="s">
        <v>3582</v>
      </c>
      <c r="F325" s="55" t="s">
        <v>211</v>
      </c>
      <c r="G325" s="55" t="s">
        <v>904</v>
      </c>
      <c r="H325" s="55" t="str">
        <f>VLOOKUP(G325,'3. DB25 Alle koder'!B:C,2,FALSE)</f>
        <v>Fremstilling af landbrugs- og skovbrugsmaskiner</v>
      </c>
      <c r="I325" s="56">
        <f>COUNTIF(G:G,G325)</f>
        <v>2</v>
      </c>
      <c r="J325" s="68" t="s">
        <v>3582</v>
      </c>
      <c r="K325" s="92" t="s">
        <v>4009</v>
      </c>
      <c r="L325" s="92"/>
      <c r="M325" s="37" t="str">
        <f t="shared" si="5"/>
        <v>2:2</v>
      </c>
    </row>
    <row r="326" spans="1:13" ht="30" x14ac:dyDescent="0.25">
      <c r="A326" s="55" t="s">
        <v>211</v>
      </c>
      <c r="B326" s="55" t="s">
        <v>920</v>
      </c>
      <c r="C326" s="55" t="s">
        <v>2658</v>
      </c>
      <c r="D326" s="56">
        <f>COUNTIF(B:B,B326)</f>
        <v>2</v>
      </c>
      <c r="E326" s="60" t="s">
        <v>3523</v>
      </c>
      <c r="F326" s="55" t="s">
        <v>211</v>
      </c>
      <c r="G326" s="55" t="s">
        <v>920</v>
      </c>
      <c r="H326" s="55" t="str">
        <f>VLOOKUP(G326,'3. DB25 Alle koder'!B:C,2,FALSE)</f>
        <v>Fremstilling af maskiner til råstofindvindingsindustrien samt bygge- og anlæg</v>
      </c>
      <c r="I326" s="56">
        <f>COUNTIF(G:G,G326)</f>
        <v>1</v>
      </c>
      <c r="J326" s="60" t="s">
        <v>3523</v>
      </c>
      <c r="K326" s="92"/>
      <c r="L326" s="92"/>
      <c r="M326" s="37" t="str">
        <f t="shared" si="5"/>
        <v>2:1</v>
      </c>
    </row>
    <row r="327" spans="1:13" x14ac:dyDescent="0.25">
      <c r="A327" s="55" t="s">
        <v>211</v>
      </c>
      <c r="B327" s="55" t="s">
        <v>923</v>
      </c>
      <c r="C327" s="55" t="s">
        <v>922</v>
      </c>
      <c r="D327" s="56">
        <f>COUNTIF(B:B,B327)</f>
        <v>1</v>
      </c>
      <c r="E327" s="60" t="s">
        <v>3523</v>
      </c>
      <c r="F327" s="55" t="s">
        <v>211</v>
      </c>
      <c r="G327" s="55" t="s">
        <v>923</v>
      </c>
      <c r="H327" s="55" t="str">
        <f>VLOOKUP(G327,'3. DB25 Alle koder'!B:C,2,FALSE)</f>
        <v>Fremstilling af maskiner til føde-, drikke- og tobaksvareindustrien</v>
      </c>
      <c r="I327" s="56">
        <f>COUNTIF(G:G,G327)</f>
        <v>2</v>
      </c>
      <c r="J327" s="60" t="s">
        <v>3523</v>
      </c>
      <c r="K327" s="92"/>
      <c r="L327" s="92"/>
      <c r="M327" s="37" t="str">
        <f t="shared" si="5"/>
        <v>1:2</v>
      </c>
    </row>
    <row r="328" spans="1:13" ht="30" x14ac:dyDescent="0.25">
      <c r="A328" s="55" t="s">
        <v>211</v>
      </c>
      <c r="B328" s="55" t="s">
        <v>925</v>
      </c>
      <c r="C328" s="55" t="s">
        <v>2659</v>
      </c>
      <c r="D328" s="56">
        <f>COUNTIF(B:B,B328)</f>
        <v>1</v>
      </c>
      <c r="E328" s="60" t="s">
        <v>3523</v>
      </c>
      <c r="F328" s="55" t="s">
        <v>211</v>
      </c>
      <c r="G328" s="55" t="s">
        <v>925</v>
      </c>
      <c r="H328" s="55" t="str">
        <f>VLOOKUP(G328,'3. DB25 Alle koder'!B:C,2,FALSE)</f>
        <v>Fremstilling af maskiner til produktion af tekstiler, beklædningsartikler og læder</v>
      </c>
      <c r="I328" s="56">
        <f>COUNTIF(G:G,G328)</f>
        <v>1</v>
      </c>
      <c r="J328" s="60" t="s">
        <v>3523</v>
      </c>
      <c r="K328" s="92"/>
      <c r="L328" s="92"/>
      <c r="M328" s="37" t="str">
        <f t="shared" si="5"/>
        <v>1:1</v>
      </c>
    </row>
    <row r="329" spans="1:13" x14ac:dyDescent="0.25">
      <c r="A329" s="55" t="s">
        <v>211</v>
      </c>
      <c r="B329" s="55" t="s">
        <v>927</v>
      </c>
      <c r="C329" s="55" t="s">
        <v>2660</v>
      </c>
      <c r="D329" s="56">
        <f>COUNTIF(B:B,B329)</f>
        <v>1</v>
      </c>
      <c r="E329" s="63" t="s">
        <v>3523</v>
      </c>
      <c r="F329" s="55" t="s">
        <v>211</v>
      </c>
      <c r="G329" s="55" t="s">
        <v>927</v>
      </c>
      <c r="H329" s="55" t="str">
        <f>VLOOKUP(G329,'3. DB25 Alle koder'!B:C,2,FALSE)</f>
        <v>Fremstilling af maskiner til produktion af papir og pap</v>
      </c>
      <c r="I329" s="56">
        <f>COUNTIF(G:G,G329)</f>
        <v>1</v>
      </c>
      <c r="J329" s="63" t="s">
        <v>3523</v>
      </c>
      <c r="K329" s="92"/>
      <c r="L329" s="92"/>
      <c r="M329" s="37" t="str">
        <f t="shared" si="5"/>
        <v>1:1</v>
      </c>
    </row>
    <row r="330" spans="1:13" x14ac:dyDescent="0.25">
      <c r="A330" s="55" t="s">
        <v>211</v>
      </c>
      <c r="B330" s="55" t="s">
        <v>929</v>
      </c>
      <c r="C330" s="55" t="s">
        <v>2661</v>
      </c>
      <c r="D330" s="56">
        <f>COUNTIF(B:B,B330)</f>
        <v>2</v>
      </c>
      <c r="E330" s="67" t="s">
        <v>3523</v>
      </c>
      <c r="F330" s="55" t="s">
        <v>211</v>
      </c>
      <c r="G330" s="55" t="s">
        <v>929</v>
      </c>
      <c r="H330" s="55" t="str">
        <f>VLOOKUP(G330,'3. DB25 Alle koder'!B:C,2,FALSE)</f>
        <v>Fremstilling af maskiner til produktion af plast og gummi</v>
      </c>
      <c r="I330" s="56">
        <f>COUNTIF(G:G,G330)</f>
        <v>1</v>
      </c>
      <c r="J330" s="67" t="s">
        <v>3523</v>
      </c>
      <c r="K330" s="92"/>
      <c r="L330" s="92"/>
      <c r="M330" s="37" t="str">
        <f t="shared" si="5"/>
        <v>2:1</v>
      </c>
    </row>
    <row r="331" spans="1:13" ht="90" x14ac:dyDescent="0.25">
      <c r="A331" s="55" t="s">
        <v>211</v>
      </c>
      <c r="B331" s="55" t="s">
        <v>929</v>
      </c>
      <c r="C331" s="55" t="s">
        <v>2661</v>
      </c>
      <c r="D331" s="56">
        <f>COUNTIF(B:B,B331)</f>
        <v>2</v>
      </c>
      <c r="E331" s="64" t="s">
        <v>3583</v>
      </c>
      <c r="F331" s="55" t="s">
        <v>211</v>
      </c>
      <c r="G331" s="55" t="s">
        <v>932</v>
      </c>
      <c r="H331" s="55" t="str">
        <f>VLOOKUP(G331,'3. DB25 Alle koder'!B:C,2,FALSE)</f>
        <v>Fremstilling af maskiner til additiv fremstilling</v>
      </c>
      <c r="I331" s="56">
        <f>COUNTIF(G:G,G331)</f>
        <v>2</v>
      </c>
      <c r="J331" s="64" t="s">
        <v>3583</v>
      </c>
      <c r="K331" s="92"/>
      <c r="L331" s="92"/>
      <c r="M331" s="37" t="str">
        <f t="shared" si="5"/>
        <v>2:2</v>
      </c>
    </row>
    <row r="332" spans="1:13" ht="135" x14ac:dyDescent="0.25">
      <c r="A332" s="55" t="s">
        <v>211</v>
      </c>
      <c r="B332" s="55" t="s">
        <v>934</v>
      </c>
      <c r="C332" s="55" t="s">
        <v>2662</v>
      </c>
      <c r="D332" s="56">
        <f>COUNTIF(B:B,B332)</f>
        <v>2</v>
      </c>
      <c r="E332" s="64" t="s">
        <v>3584</v>
      </c>
      <c r="F332" s="55" t="s">
        <v>211</v>
      </c>
      <c r="G332" s="55" t="s">
        <v>932</v>
      </c>
      <c r="H332" s="55" t="str">
        <f>VLOOKUP(G332,'3. DB25 Alle koder'!B:C,2,FALSE)</f>
        <v>Fremstilling af maskiner til additiv fremstilling</v>
      </c>
      <c r="I332" s="56">
        <f>COUNTIF(G:G,G332)</f>
        <v>2</v>
      </c>
      <c r="J332" s="64" t="s">
        <v>3584</v>
      </c>
      <c r="K332" s="92"/>
      <c r="L332" s="92"/>
      <c r="M332" s="37" t="str">
        <f t="shared" si="5"/>
        <v>2:2</v>
      </c>
    </row>
    <row r="333" spans="1:13" x14ac:dyDescent="0.25">
      <c r="A333" s="55" t="s">
        <v>211</v>
      </c>
      <c r="B333" s="55" t="s">
        <v>934</v>
      </c>
      <c r="C333" s="55" t="s">
        <v>2662</v>
      </c>
      <c r="D333" s="56">
        <f>COUNTIF(B:B,B333)</f>
        <v>2</v>
      </c>
      <c r="E333" s="58" t="s">
        <v>3523</v>
      </c>
      <c r="F333" s="55" t="s">
        <v>211</v>
      </c>
      <c r="G333" s="55" t="s">
        <v>934</v>
      </c>
      <c r="H333" s="55" t="str">
        <f>VLOOKUP(G333,'3. DB25 Alle koder'!B:C,2,FALSE)</f>
        <v>Fremstilling af andre maskiner til specielle formål i.a.n.</v>
      </c>
      <c r="I333" s="56">
        <f>COUNTIF(G:G,G333)</f>
        <v>1</v>
      </c>
      <c r="J333" s="58" t="s">
        <v>3523</v>
      </c>
      <c r="K333" s="92"/>
      <c r="L333" s="92"/>
      <c r="M333" s="37" t="str">
        <f t="shared" si="5"/>
        <v>2:1</v>
      </c>
    </row>
    <row r="334" spans="1:13" x14ac:dyDescent="0.25">
      <c r="A334" s="55" t="s">
        <v>211</v>
      </c>
      <c r="B334" s="55" t="s">
        <v>939</v>
      </c>
      <c r="C334" s="55" t="s">
        <v>937</v>
      </c>
      <c r="D334" s="56">
        <f>COUNTIF(B:B,B334)</f>
        <v>1</v>
      </c>
      <c r="E334" s="60" t="s">
        <v>3523</v>
      </c>
      <c r="F334" s="55" t="s">
        <v>211</v>
      </c>
      <c r="G334" s="55" t="s">
        <v>939</v>
      </c>
      <c r="H334" s="55" t="str">
        <f>VLOOKUP(G334,'3. DB25 Alle koder'!B:C,2,FALSE)</f>
        <v>Fremstilling af motorkøretøjer</v>
      </c>
      <c r="I334" s="56">
        <f>COUNTIF(G:G,G334)</f>
        <v>2</v>
      </c>
      <c r="J334" s="60" t="s">
        <v>3523</v>
      </c>
      <c r="K334" s="92"/>
      <c r="L334" s="92"/>
      <c r="M334" s="37" t="str">
        <f t="shared" si="5"/>
        <v>1:2</v>
      </c>
    </row>
    <row r="335" spans="1:13" ht="30" x14ac:dyDescent="0.25">
      <c r="A335" s="55" t="s">
        <v>211</v>
      </c>
      <c r="B335" s="55" t="s">
        <v>943</v>
      </c>
      <c r="C335" s="55" t="s">
        <v>941</v>
      </c>
      <c r="D335" s="56">
        <f>COUNTIF(B:B,B335)</f>
        <v>1</v>
      </c>
      <c r="E335" s="60" t="s">
        <v>3523</v>
      </c>
      <c r="F335" s="55" t="s">
        <v>211</v>
      </c>
      <c r="G335" s="55" t="s">
        <v>943</v>
      </c>
      <c r="H335" s="55" t="str">
        <f>VLOOKUP(G335,'3. DB25 Alle koder'!B:C,2,FALSE)</f>
        <v>Fremstilling af karosserier til motorkøretøjer; fremstilling af påhængsvogne og sættevogne</v>
      </c>
      <c r="I335" s="56">
        <f>COUNTIF(G:G,G335)</f>
        <v>1</v>
      </c>
      <c r="J335" s="60" t="s">
        <v>3523</v>
      </c>
      <c r="K335" s="92"/>
      <c r="L335" s="92"/>
      <c r="M335" s="37" t="str">
        <f t="shared" si="5"/>
        <v>1:1</v>
      </c>
    </row>
    <row r="336" spans="1:13" x14ac:dyDescent="0.25">
      <c r="A336" s="55" t="s">
        <v>211</v>
      </c>
      <c r="B336" s="55" t="s">
        <v>948</v>
      </c>
      <c r="C336" s="55" t="s">
        <v>947</v>
      </c>
      <c r="D336" s="56">
        <f>COUNTIF(B:B,B336)</f>
        <v>1</v>
      </c>
      <c r="E336" s="59" t="s">
        <v>3523</v>
      </c>
      <c r="F336" s="55" t="s">
        <v>211</v>
      </c>
      <c r="G336" s="55" t="s">
        <v>948</v>
      </c>
      <c r="H336" s="55" t="str">
        <f>VLOOKUP(G336,'3. DB25 Alle koder'!B:C,2,FALSE)</f>
        <v>Fremstilling af elektrisk og elektronisk udstyr til motorkøretøjer</v>
      </c>
      <c r="I336" s="56">
        <f>COUNTIF(G:G,G336)</f>
        <v>2</v>
      </c>
      <c r="J336" s="59" t="s">
        <v>3523</v>
      </c>
      <c r="K336" s="92"/>
      <c r="L336" s="92"/>
      <c r="M336" s="37" t="str">
        <f t="shared" si="5"/>
        <v>1:2</v>
      </c>
    </row>
    <row r="337" spans="1:13" x14ac:dyDescent="0.25">
      <c r="A337" s="55" t="s">
        <v>211</v>
      </c>
      <c r="B337" s="55" t="s">
        <v>951</v>
      </c>
      <c r="C337" s="55" t="s">
        <v>950</v>
      </c>
      <c r="D337" s="56">
        <f>COUNTIF(B:B,B337)</f>
        <v>1</v>
      </c>
      <c r="E337" s="63" t="s">
        <v>3523</v>
      </c>
      <c r="F337" s="55" t="s">
        <v>211</v>
      </c>
      <c r="G337" s="55" t="s">
        <v>951</v>
      </c>
      <c r="H337" s="55" t="str">
        <f>VLOOKUP(G337,'3. DB25 Alle koder'!B:C,2,FALSE)</f>
        <v>Fremstilling af andre dele og tilbehør til motorkøretøjer</v>
      </c>
      <c r="I337" s="56">
        <f>COUNTIF(G:G,G337)</f>
        <v>4</v>
      </c>
      <c r="J337" s="63" t="s">
        <v>3523</v>
      </c>
      <c r="K337" s="92"/>
      <c r="L337" s="92"/>
      <c r="M337" s="37" t="str">
        <f t="shared" si="5"/>
        <v>1:4</v>
      </c>
    </row>
    <row r="338" spans="1:13" x14ac:dyDescent="0.25">
      <c r="A338" s="55" t="s">
        <v>211</v>
      </c>
      <c r="B338" s="55" t="s">
        <v>957</v>
      </c>
      <c r="C338" s="55" t="s">
        <v>2664</v>
      </c>
      <c r="D338" s="56">
        <f>COUNTIF(B:B,B338)</f>
        <v>2</v>
      </c>
      <c r="E338" s="58" t="s">
        <v>3523</v>
      </c>
      <c r="F338" s="55" t="s">
        <v>211</v>
      </c>
      <c r="G338" s="55" t="s">
        <v>957</v>
      </c>
      <c r="H338" s="55" t="str">
        <f>VLOOKUP(G338,'3. DB25 Alle koder'!B:C,2,FALSE)</f>
        <v>Bygning af civile skibe og flydende materiel</v>
      </c>
      <c r="I338" s="56">
        <f>COUNTIF(G:G,G338)</f>
        <v>1</v>
      </c>
      <c r="J338" s="58" t="s">
        <v>3523</v>
      </c>
      <c r="K338" s="92"/>
      <c r="L338" s="92"/>
      <c r="M338" s="37" t="str">
        <f t="shared" si="5"/>
        <v>2:1</v>
      </c>
    </row>
    <row r="339" spans="1:13" ht="409.5" x14ac:dyDescent="0.25">
      <c r="A339" s="55" t="s">
        <v>211</v>
      </c>
      <c r="B339" s="71" t="s">
        <v>957</v>
      </c>
      <c r="C339" s="71" t="s">
        <v>2664</v>
      </c>
      <c r="D339" s="56">
        <f>COUNTIF(B:B,B339)</f>
        <v>2</v>
      </c>
      <c r="E339" s="68" t="s">
        <v>3585</v>
      </c>
      <c r="F339" s="55" t="s">
        <v>211</v>
      </c>
      <c r="G339" s="55" t="s">
        <v>963</v>
      </c>
      <c r="H339" s="55" t="str">
        <f>VLOOKUP(G339,'3. DB25 Alle koder'!B:C,2,FALSE)</f>
        <v>Bygning af militærfartøjer</v>
      </c>
      <c r="I339" s="56">
        <f>COUNTIF(G:G,G339)</f>
        <v>1</v>
      </c>
      <c r="J339" s="68" t="s">
        <v>3585</v>
      </c>
      <c r="K339" s="92"/>
      <c r="L339" s="92"/>
      <c r="M339" s="37" t="str">
        <f t="shared" si="5"/>
        <v>2:1</v>
      </c>
    </row>
    <row r="340" spans="1:13" x14ac:dyDescent="0.25">
      <c r="A340" s="55" t="s">
        <v>211</v>
      </c>
      <c r="B340" s="55" t="s">
        <v>960</v>
      </c>
      <c r="C340" s="55" t="s">
        <v>959</v>
      </c>
      <c r="D340" s="56">
        <f>COUNTIF(B:B,B340)</f>
        <v>1</v>
      </c>
      <c r="E340" s="63" t="s">
        <v>3523</v>
      </c>
      <c r="F340" s="55" t="s">
        <v>211</v>
      </c>
      <c r="G340" s="55" t="s">
        <v>960</v>
      </c>
      <c r="H340" s="55" t="str">
        <f>VLOOKUP(G340,'3. DB25 Alle koder'!B:C,2,FALSE)</f>
        <v>Bygning af både til fritid og sport</v>
      </c>
      <c r="I340" s="56">
        <f>COUNTIF(G:G,G340)</f>
        <v>1</v>
      </c>
      <c r="J340" s="63" t="s">
        <v>3523</v>
      </c>
      <c r="K340" s="92"/>
      <c r="L340" s="92"/>
      <c r="M340" s="37" t="str">
        <f t="shared" si="5"/>
        <v>1:1</v>
      </c>
    </row>
    <row r="341" spans="1:13" ht="120" x14ac:dyDescent="0.25">
      <c r="A341" s="55" t="s">
        <v>211</v>
      </c>
      <c r="B341" s="55" t="s">
        <v>967</v>
      </c>
      <c r="C341" s="55" t="s">
        <v>965</v>
      </c>
      <c r="D341" s="56">
        <f>COUNTIF(B:B,B341)</f>
        <v>1</v>
      </c>
      <c r="E341" s="63" t="s">
        <v>3523</v>
      </c>
      <c r="F341" s="55" t="s">
        <v>211</v>
      </c>
      <c r="G341" s="55" t="s">
        <v>967</v>
      </c>
      <c r="H341" s="55" t="str">
        <f>VLOOKUP(G341,'3. DB25 Alle koder'!B:C,2,FALSE)</f>
        <v>Fremstilling af lokomotiver og andet rullende materiel til jernbaner og sporveje</v>
      </c>
      <c r="I341" s="56">
        <f>COUNTIF(G:G,G341)</f>
        <v>1</v>
      </c>
      <c r="J341" s="63" t="s">
        <v>3523</v>
      </c>
      <c r="K341" s="92" t="s">
        <v>4012</v>
      </c>
      <c r="L341" s="92"/>
      <c r="M341" s="37" t="str">
        <f t="shared" si="5"/>
        <v>1:1</v>
      </c>
    </row>
    <row r="342" spans="1:13" x14ac:dyDescent="0.25">
      <c r="A342" s="55" t="s">
        <v>211</v>
      </c>
      <c r="B342" s="55" t="s">
        <v>3227</v>
      </c>
      <c r="C342" s="55" t="s">
        <v>2665</v>
      </c>
      <c r="D342" s="56">
        <f>COUNTIF(B:B,B342)</f>
        <v>2</v>
      </c>
      <c r="E342" s="67" t="s">
        <v>3523</v>
      </c>
      <c r="F342" s="55" t="s">
        <v>211</v>
      </c>
      <c r="G342" s="55" t="s">
        <v>972</v>
      </c>
      <c r="H342" s="55" t="str">
        <f>VLOOKUP(G342,'3. DB25 Alle koder'!B:C,2,FALSE)</f>
        <v>Fremstilling af civile luft- og rumfartøjer o.lign.</v>
      </c>
      <c r="I342" s="56">
        <f>COUNTIF(G:G,G342)</f>
        <v>1</v>
      </c>
      <c r="J342" s="67" t="s">
        <v>3523</v>
      </c>
      <c r="K342" s="92"/>
      <c r="L342" s="92"/>
      <c r="M342" s="37" t="str">
        <f t="shared" si="5"/>
        <v>2:1</v>
      </c>
    </row>
    <row r="343" spans="1:13" ht="390" x14ac:dyDescent="0.25">
      <c r="A343" s="55" t="s">
        <v>211</v>
      </c>
      <c r="B343" s="55" t="s">
        <v>3227</v>
      </c>
      <c r="C343" s="55" t="s">
        <v>2665</v>
      </c>
      <c r="D343" s="56">
        <f>COUNTIF(B:B,B343)</f>
        <v>2</v>
      </c>
      <c r="E343" s="70" t="s">
        <v>3586</v>
      </c>
      <c r="F343" s="55" t="s">
        <v>211</v>
      </c>
      <c r="G343" s="55" t="s">
        <v>975</v>
      </c>
      <c r="H343" s="55" t="str">
        <f>VLOOKUP(G343,'3. DB25 Alle koder'!B:C,2,FALSE)</f>
        <v>Fremstilling af militære luft- og rumfartøjer o.lign.</v>
      </c>
      <c r="I343" s="56">
        <f>COUNTIF(G:G,G343)</f>
        <v>1</v>
      </c>
      <c r="J343" s="70" t="s">
        <v>3586</v>
      </c>
      <c r="K343" s="92" t="s">
        <v>4008</v>
      </c>
      <c r="L343" s="92"/>
      <c r="M343" s="37" t="str">
        <f t="shared" si="5"/>
        <v>2:1</v>
      </c>
    </row>
    <row r="344" spans="1:13" x14ac:dyDescent="0.25">
      <c r="A344" s="55" t="s">
        <v>211</v>
      </c>
      <c r="B344" s="55" t="s">
        <v>979</v>
      </c>
      <c r="C344" s="55" t="s">
        <v>977</v>
      </c>
      <c r="D344" s="56">
        <f>COUNTIF(B:B,B344)</f>
        <v>2</v>
      </c>
      <c r="E344" s="67" t="s">
        <v>3523</v>
      </c>
      <c r="F344" s="55" t="s">
        <v>211</v>
      </c>
      <c r="G344" s="55" t="s">
        <v>979</v>
      </c>
      <c r="H344" s="55" t="str">
        <f>VLOOKUP(G344,'3. DB25 Alle koder'!B:C,2,FALSE)</f>
        <v>Fremstilling af militære kampkøretøjer</v>
      </c>
      <c r="I344" s="56">
        <f>COUNTIF(G:G,G344)</f>
        <v>1</v>
      </c>
      <c r="J344" s="67" t="s">
        <v>3523</v>
      </c>
      <c r="K344" s="92"/>
      <c r="L344" s="92"/>
      <c r="M344" s="37" t="str">
        <f t="shared" si="5"/>
        <v>2:1</v>
      </c>
    </row>
    <row r="345" spans="1:13" ht="135" x14ac:dyDescent="0.25">
      <c r="A345" s="55" t="s">
        <v>211</v>
      </c>
      <c r="B345" s="55" t="s">
        <v>979</v>
      </c>
      <c r="C345" s="55" t="s">
        <v>977</v>
      </c>
      <c r="D345" s="56">
        <f>COUNTIF(B:B,B345)</f>
        <v>2</v>
      </c>
      <c r="E345" s="66" t="s">
        <v>4015</v>
      </c>
      <c r="F345" s="55" t="s">
        <v>211</v>
      </c>
      <c r="G345" s="55" t="s">
        <v>1053</v>
      </c>
      <c r="H345" s="55" t="str">
        <f>VLOOKUP(G345,'3. DB25 Alle koder'!B:C,2,FALSE)</f>
        <v>Reparation og vedligeholdelse af militære kampkøretøjer, skibe, både og luft- og rumfartøjer</v>
      </c>
      <c r="I345" s="56">
        <f>COUNTIF(G:G,G345)</f>
        <v>4</v>
      </c>
      <c r="J345" s="66" t="s">
        <v>4015</v>
      </c>
      <c r="K345" s="92"/>
      <c r="L345" s="92"/>
      <c r="M345" s="37" t="str">
        <f t="shared" si="5"/>
        <v>2:4</v>
      </c>
    </row>
    <row r="346" spans="1:13" x14ac:dyDescent="0.25">
      <c r="A346" s="55" t="s">
        <v>211</v>
      </c>
      <c r="B346" s="55" t="s">
        <v>983</v>
      </c>
      <c r="C346" s="55" t="s">
        <v>982</v>
      </c>
      <c r="D346" s="56">
        <f>COUNTIF(B:B,B346)</f>
        <v>2</v>
      </c>
      <c r="E346" s="58" t="s">
        <v>3523</v>
      </c>
      <c r="F346" s="55" t="s">
        <v>211</v>
      </c>
      <c r="G346" s="55" t="s">
        <v>983</v>
      </c>
      <c r="H346" s="55" t="str">
        <f>VLOOKUP(G346,'3. DB25 Alle koder'!B:C,2,FALSE)</f>
        <v>Fremstilling af motorcykler</v>
      </c>
      <c r="I346" s="56">
        <f>COUNTIF(G:G,G346)</f>
        <v>2</v>
      </c>
      <c r="J346" s="58" t="s">
        <v>3523</v>
      </c>
      <c r="K346" s="92"/>
      <c r="L346" s="92"/>
      <c r="M346" s="37" t="str">
        <f t="shared" si="5"/>
        <v>2:2</v>
      </c>
    </row>
    <row r="347" spans="1:13" ht="60" x14ac:dyDescent="0.25">
      <c r="A347" s="55" t="s">
        <v>211</v>
      </c>
      <c r="B347" s="55" t="s">
        <v>983</v>
      </c>
      <c r="C347" s="55" t="s">
        <v>982</v>
      </c>
      <c r="D347" s="56">
        <f>COUNTIF(B:B,B347)</f>
        <v>2</v>
      </c>
      <c r="E347" s="64" t="s">
        <v>3587</v>
      </c>
      <c r="F347" s="55" t="s">
        <v>211</v>
      </c>
      <c r="G347" s="55" t="s">
        <v>986</v>
      </c>
      <c r="H347" s="55" t="str">
        <f>VLOOKUP(G347,'3. DB25 Alle koder'!B:C,2,FALSE)</f>
        <v>Fremstilling af cykler og kørestole</v>
      </c>
      <c r="I347" s="56">
        <f>COUNTIF(G:G,G347)</f>
        <v>2</v>
      </c>
      <c r="J347" s="64" t="s">
        <v>3587</v>
      </c>
      <c r="K347" s="92"/>
      <c r="L347" s="92"/>
      <c r="M347" s="37" t="str">
        <f t="shared" si="5"/>
        <v>2:2</v>
      </c>
    </row>
    <row r="348" spans="1:13" x14ac:dyDescent="0.25">
      <c r="A348" s="55" t="s">
        <v>211</v>
      </c>
      <c r="B348" s="55" t="s">
        <v>986</v>
      </c>
      <c r="C348" s="55" t="s">
        <v>2668</v>
      </c>
      <c r="D348" s="56">
        <f>COUNTIF(B:B,B348)</f>
        <v>1</v>
      </c>
      <c r="E348" s="60" t="s">
        <v>3523</v>
      </c>
      <c r="F348" s="55" t="s">
        <v>211</v>
      </c>
      <c r="G348" s="55" t="s">
        <v>986</v>
      </c>
      <c r="H348" s="55" t="str">
        <f>VLOOKUP(G348,'3. DB25 Alle koder'!B:C,2,FALSE)</f>
        <v>Fremstilling af cykler og kørestole</v>
      </c>
      <c r="I348" s="56">
        <f>COUNTIF(G:G,G348)</f>
        <v>2</v>
      </c>
      <c r="J348" s="60" t="s">
        <v>3523</v>
      </c>
      <c r="K348" s="92"/>
      <c r="L348" s="92"/>
      <c r="M348" s="37" t="str">
        <f t="shared" si="5"/>
        <v>1:2</v>
      </c>
    </row>
    <row r="349" spans="1:13" x14ac:dyDescent="0.25">
      <c r="A349" s="55" t="s">
        <v>211</v>
      </c>
      <c r="B349" s="55" t="s">
        <v>988</v>
      </c>
      <c r="C349" s="55" t="s">
        <v>2669</v>
      </c>
      <c r="D349" s="56">
        <f>COUNTIF(B:B,B349)</f>
        <v>1</v>
      </c>
      <c r="E349" s="59" t="s">
        <v>3523</v>
      </c>
      <c r="F349" s="55" t="s">
        <v>211</v>
      </c>
      <c r="G349" s="55" t="s">
        <v>988</v>
      </c>
      <c r="H349" s="55" t="str">
        <f>VLOOKUP(G349,'3. DB25 Alle koder'!B:C,2,FALSE)</f>
        <v>Fremstilling af andre transportmidler i.a.n.</v>
      </c>
      <c r="I349" s="56">
        <f>COUNTIF(G:G,G349)</f>
        <v>1</v>
      </c>
      <c r="J349" s="59" t="s">
        <v>3523</v>
      </c>
      <c r="K349" s="92"/>
      <c r="L349" s="92"/>
      <c r="M349" s="37" t="str">
        <f t="shared" si="5"/>
        <v>1:1</v>
      </c>
    </row>
    <row r="350" spans="1:13" x14ac:dyDescent="0.25">
      <c r="A350" s="55" t="s">
        <v>211</v>
      </c>
      <c r="B350" s="55" t="s">
        <v>3428</v>
      </c>
      <c r="C350" s="55" t="s">
        <v>2671</v>
      </c>
      <c r="D350" s="56">
        <f>COUNTIF(B:B,B350)</f>
        <v>1</v>
      </c>
      <c r="E350" s="60" t="s">
        <v>3523</v>
      </c>
      <c r="F350" s="55" t="s">
        <v>211</v>
      </c>
      <c r="G350" s="55" t="s">
        <v>992</v>
      </c>
      <c r="H350" s="55" t="str">
        <f>VLOOKUP(G350,'3. DB25 Alle koder'!B:C,2,FALSE)</f>
        <v>Fremstilling af møbler</v>
      </c>
      <c r="I350" s="56">
        <f>COUNTIF(G:G,G350)</f>
        <v>5</v>
      </c>
      <c r="J350" s="60" t="s">
        <v>3523</v>
      </c>
      <c r="K350" s="92"/>
      <c r="L350" s="92"/>
      <c r="M350" s="37" t="str">
        <f t="shared" si="5"/>
        <v>1:5</v>
      </c>
    </row>
    <row r="351" spans="1:13" x14ac:dyDescent="0.25">
      <c r="A351" s="55" t="s">
        <v>211</v>
      </c>
      <c r="B351" s="55" t="s">
        <v>3429</v>
      </c>
      <c r="C351" s="55" t="s">
        <v>2673</v>
      </c>
      <c r="D351" s="56">
        <f>COUNTIF(B:B,B351)</f>
        <v>1</v>
      </c>
      <c r="E351" s="60" t="s">
        <v>3523</v>
      </c>
      <c r="F351" s="55" t="s">
        <v>211</v>
      </c>
      <c r="G351" s="55" t="s">
        <v>992</v>
      </c>
      <c r="H351" s="55" t="str">
        <f>VLOOKUP(G351,'3. DB25 Alle koder'!B:C,2,FALSE)</f>
        <v>Fremstilling af møbler</v>
      </c>
      <c r="I351" s="56">
        <f>COUNTIF(G:G,G351)</f>
        <v>5</v>
      </c>
      <c r="J351" s="60" t="s">
        <v>3523</v>
      </c>
      <c r="K351" s="92"/>
      <c r="L351" s="92"/>
      <c r="M351" s="37" t="str">
        <f t="shared" si="5"/>
        <v>1:5</v>
      </c>
    </row>
    <row r="352" spans="1:13" x14ac:dyDescent="0.25">
      <c r="A352" s="55" t="s">
        <v>211</v>
      </c>
      <c r="B352" s="55" t="s">
        <v>3430</v>
      </c>
      <c r="C352" s="55" t="s">
        <v>2675</v>
      </c>
      <c r="D352" s="56">
        <f>COUNTIF(B:B,B352)</f>
        <v>1</v>
      </c>
      <c r="E352" s="60" t="s">
        <v>3523</v>
      </c>
      <c r="F352" s="55" t="s">
        <v>211</v>
      </c>
      <c r="G352" s="55" t="s">
        <v>992</v>
      </c>
      <c r="H352" s="55" t="str">
        <f>VLOOKUP(G352,'3. DB25 Alle koder'!B:C,2,FALSE)</f>
        <v>Fremstilling af møbler</v>
      </c>
      <c r="I352" s="56">
        <f>COUNTIF(G:G,G352)</f>
        <v>5</v>
      </c>
      <c r="J352" s="60" t="s">
        <v>3523</v>
      </c>
      <c r="K352" s="92"/>
      <c r="L352" s="92"/>
      <c r="M352" s="37" t="str">
        <f t="shared" si="5"/>
        <v>1:5</v>
      </c>
    </row>
    <row r="353" spans="1:13" x14ac:dyDescent="0.25">
      <c r="A353" s="55" t="s">
        <v>211</v>
      </c>
      <c r="B353" s="55" t="s">
        <v>3431</v>
      </c>
      <c r="C353" s="55" t="s">
        <v>2677</v>
      </c>
      <c r="D353" s="56">
        <f>COUNTIF(B:B,B353)</f>
        <v>1</v>
      </c>
      <c r="E353" s="60" t="s">
        <v>3523</v>
      </c>
      <c r="F353" s="55" t="s">
        <v>211</v>
      </c>
      <c r="G353" s="55" t="s">
        <v>992</v>
      </c>
      <c r="H353" s="55" t="str">
        <f>VLOOKUP(G353,'3. DB25 Alle koder'!B:C,2,FALSE)</f>
        <v>Fremstilling af møbler</v>
      </c>
      <c r="I353" s="56">
        <f>COUNTIF(G:G,G353)</f>
        <v>5</v>
      </c>
      <c r="J353" s="60" t="s">
        <v>3523</v>
      </c>
      <c r="K353" s="92"/>
      <c r="L353" s="92"/>
      <c r="M353" s="37" t="str">
        <f t="shared" si="5"/>
        <v>1:5</v>
      </c>
    </row>
    <row r="354" spans="1:13" x14ac:dyDescent="0.25">
      <c r="A354" s="55" t="s">
        <v>211</v>
      </c>
      <c r="B354" s="55" t="s">
        <v>998</v>
      </c>
      <c r="C354" s="55" t="s">
        <v>997</v>
      </c>
      <c r="D354" s="56">
        <f>COUNTIF(B:B,B354)</f>
        <v>1</v>
      </c>
      <c r="E354" s="60" t="s">
        <v>3523</v>
      </c>
      <c r="F354" s="55" t="s">
        <v>211</v>
      </c>
      <c r="G354" s="55" t="s">
        <v>998</v>
      </c>
      <c r="H354" s="55" t="str">
        <f>VLOOKUP(G354,'3. DB25 Alle koder'!B:C,2,FALSE)</f>
        <v>Prægning af mønter</v>
      </c>
      <c r="I354" s="56">
        <f>COUNTIF(G:G,G354)</f>
        <v>1</v>
      </c>
      <c r="J354" s="60" t="s">
        <v>3523</v>
      </c>
      <c r="K354" s="92"/>
      <c r="L354" s="92"/>
      <c r="M354" s="37" t="str">
        <f t="shared" si="5"/>
        <v>1:1</v>
      </c>
    </row>
    <row r="355" spans="1:13" x14ac:dyDescent="0.25">
      <c r="A355" s="55" t="s">
        <v>211</v>
      </c>
      <c r="B355" s="55" t="s">
        <v>1001</v>
      </c>
      <c r="C355" s="55" t="s">
        <v>2679</v>
      </c>
      <c r="D355" s="56">
        <f>COUNTIF(B:B,B355)</f>
        <v>1</v>
      </c>
      <c r="E355" s="60" t="s">
        <v>3523</v>
      </c>
      <c r="F355" s="55" t="s">
        <v>211</v>
      </c>
      <c r="G355" s="55" t="s">
        <v>1001</v>
      </c>
      <c r="H355" s="55" t="str">
        <f>VLOOKUP(G355,'3. DB25 Alle koder'!B:C,2,FALSE)</f>
        <v>Fremstilling af smykker og lignende varer</v>
      </c>
      <c r="I355" s="56">
        <f>COUNTIF(G:G,G355)</f>
        <v>1</v>
      </c>
      <c r="J355" s="60" t="s">
        <v>3523</v>
      </c>
      <c r="K355" s="92"/>
      <c r="L355" s="92"/>
      <c r="M355" s="37" t="str">
        <f t="shared" si="5"/>
        <v>1:1</v>
      </c>
    </row>
    <row r="356" spans="1:13" x14ac:dyDescent="0.25">
      <c r="A356" s="55" t="s">
        <v>211</v>
      </c>
      <c r="B356" s="55" t="s">
        <v>1004</v>
      </c>
      <c r="C356" s="55" t="s">
        <v>1003</v>
      </c>
      <c r="D356" s="56">
        <f>COUNTIF(B:B,B356)</f>
        <v>1</v>
      </c>
      <c r="E356" s="63" t="s">
        <v>3523</v>
      </c>
      <c r="F356" s="55" t="s">
        <v>211</v>
      </c>
      <c r="G356" s="55" t="s">
        <v>1004</v>
      </c>
      <c r="H356" s="55" t="str">
        <f>VLOOKUP(G356,'3. DB25 Alle koder'!B:C,2,FALSE)</f>
        <v>Fremstilling af bijouteri og lignende varer</v>
      </c>
      <c r="I356" s="56">
        <f>COUNTIF(G:G,G356)</f>
        <v>1</v>
      </c>
      <c r="J356" s="63" t="s">
        <v>3523</v>
      </c>
      <c r="K356" s="92"/>
      <c r="L356" s="92"/>
      <c r="M356" s="37" t="str">
        <f t="shared" si="5"/>
        <v>1:1</v>
      </c>
    </row>
    <row r="357" spans="1:13" x14ac:dyDescent="0.25">
      <c r="A357" s="55" t="s">
        <v>211</v>
      </c>
      <c r="B357" s="55" t="s">
        <v>1008</v>
      </c>
      <c r="C357" s="55" t="s">
        <v>1006</v>
      </c>
      <c r="D357" s="56">
        <f>COUNTIF(B:B,B357)</f>
        <v>1</v>
      </c>
      <c r="E357" s="63" t="s">
        <v>3523</v>
      </c>
      <c r="F357" s="55" t="s">
        <v>211</v>
      </c>
      <c r="G357" s="55" t="s">
        <v>1008</v>
      </c>
      <c r="H357" s="55" t="str">
        <f>VLOOKUP(G357,'3. DB25 Alle koder'!B:C,2,FALSE)</f>
        <v>Fremstilling af musikinstrumenter</v>
      </c>
      <c r="I357" s="56">
        <f>COUNTIF(G:G,G357)</f>
        <v>1</v>
      </c>
      <c r="J357" s="63" t="s">
        <v>3523</v>
      </c>
      <c r="K357" s="92"/>
      <c r="L357" s="92"/>
      <c r="M357" s="37" t="str">
        <f t="shared" si="5"/>
        <v>1:1</v>
      </c>
    </row>
    <row r="358" spans="1:13" x14ac:dyDescent="0.25">
      <c r="A358" s="55" t="s">
        <v>211</v>
      </c>
      <c r="B358" s="55" t="s">
        <v>1012</v>
      </c>
      <c r="C358" s="55" t="s">
        <v>1010</v>
      </c>
      <c r="D358" s="56">
        <f>COUNTIF(B:B,B358)</f>
        <v>2</v>
      </c>
      <c r="E358" s="58" t="s">
        <v>3523</v>
      </c>
      <c r="F358" s="55" t="s">
        <v>211</v>
      </c>
      <c r="G358" s="55" t="s">
        <v>1012</v>
      </c>
      <c r="H358" s="55" t="str">
        <f>VLOOKUP(G358,'3. DB25 Alle koder'!B:C,2,FALSE)</f>
        <v>Fremstilling af sportsudstyr</v>
      </c>
      <c r="I358" s="56">
        <f>COUNTIF(G:G,G358)</f>
        <v>1</v>
      </c>
      <c r="J358" s="58" t="s">
        <v>3523</v>
      </c>
      <c r="K358" s="92"/>
      <c r="L358" s="92"/>
      <c r="M358" s="37" t="str">
        <f t="shared" si="5"/>
        <v>2:1</v>
      </c>
    </row>
    <row r="359" spans="1:13" ht="45" x14ac:dyDescent="0.25">
      <c r="A359" s="55" t="s">
        <v>211</v>
      </c>
      <c r="B359" s="55" t="s">
        <v>1012</v>
      </c>
      <c r="C359" s="55" t="s">
        <v>1010</v>
      </c>
      <c r="D359" s="56">
        <f>COUNTIF(B:B,B359)</f>
        <v>2</v>
      </c>
      <c r="E359" s="65" t="s">
        <v>3588</v>
      </c>
      <c r="F359" s="55" t="s">
        <v>211</v>
      </c>
      <c r="G359" s="55" t="s">
        <v>1026</v>
      </c>
      <c r="H359" s="55" t="str">
        <f>VLOOKUP(G359,'3. DB25 Alle koder'!B:C,2,FALSE)</f>
        <v>Andre fremstillingsaktiviteter i.a.n.</v>
      </c>
      <c r="I359" s="56">
        <f>COUNTIF(G:G,G359)</f>
        <v>3</v>
      </c>
      <c r="J359" s="65" t="s">
        <v>3588</v>
      </c>
      <c r="K359" s="92"/>
      <c r="L359" s="92"/>
      <c r="M359" s="37" t="str">
        <f t="shared" si="5"/>
        <v>2:3</v>
      </c>
    </row>
    <row r="360" spans="1:13" x14ac:dyDescent="0.25">
      <c r="A360" s="55" t="s">
        <v>211</v>
      </c>
      <c r="B360" s="55" t="s">
        <v>1016</v>
      </c>
      <c r="C360" s="55" t="s">
        <v>1014</v>
      </c>
      <c r="D360" s="56">
        <f>COUNTIF(B:B,B360)</f>
        <v>1</v>
      </c>
      <c r="E360" s="63" t="s">
        <v>3523</v>
      </c>
      <c r="F360" s="55" t="s">
        <v>211</v>
      </c>
      <c r="G360" s="55" t="s">
        <v>1016</v>
      </c>
      <c r="H360" s="55" t="str">
        <f>VLOOKUP(G360,'3. DB25 Alle koder'!B:C,2,FALSE)</f>
        <v>Fremstilling af spil og legetøj</v>
      </c>
      <c r="I360" s="56">
        <f>COUNTIF(G:G,G360)</f>
        <v>1</v>
      </c>
      <c r="J360" s="63" t="s">
        <v>3523</v>
      </c>
      <c r="K360" s="92"/>
      <c r="L360" s="92"/>
      <c r="M360" s="37" t="str">
        <f t="shared" si="5"/>
        <v>1:1</v>
      </c>
    </row>
    <row r="361" spans="1:13" ht="165" x14ac:dyDescent="0.25">
      <c r="A361" s="55" t="s">
        <v>211</v>
      </c>
      <c r="B361" s="55" t="s">
        <v>1020</v>
      </c>
      <c r="C361" s="55" t="s">
        <v>1018</v>
      </c>
      <c r="D361" s="56">
        <f>COUNTIF(B:B,B361)</f>
        <v>2</v>
      </c>
      <c r="E361" s="64" t="s">
        <v>4007</v>
      </c>
      <c r="F361" s="55" t="s">
        <v>211</v>
      </c>
      <c r="G361" s="55" t="s">
        <v>819</v>
      </c>
      <c r="H361" s="55" t="str">
        <f>VLOOKUP(G361,'3. DB25 Alle koder'!B:C,2,FALSE)</f>
        <v>Fremstilling af bestrålingsudstyr og elektromedicinsk og elektroterapeutisk udstyr</v>
      </c>
      <c r="I361" s="56">
        <f>COUNTIF(G:G,G361)</f>
        <v>2</v>
      </c>
      <c r="J361" s="64" t="s">
        <v>4007</v>
      </c>
      <c r="K361" s="92"/>
      <c r="L361" s="92"/>
      <c r="M361" s="37" t="str">
        <f t="shared" si="5"/>
        <v>2:2</v>
      </c>
    </row>
    <row r="362" spans="1:13" ht="30" x14ac:dyDescent="0.25">
      <c r="A362" s="55" t="s">
        <v>211</v>
      </c>
      <c r="B362" s="55" t="s">
        <v>1020</v>
      </c>
      <c r="C362" s="55" t="s">
        <v>1018</v>
      </c>
      <c r="D362" s="56">
        <f>COUNTIF(B:B,B362)</f>
        <v>2</v>
      </c>
      <c r="E362" s="67" t="s">
        <v>3523</v>
      </c>
      <c r="F362" s="55" t="s">
        <v>211</v>
      </c>
      <c r="G362" s="55" t="s">
        <v>1020</v>
      </c>
      <c r="H362" s="55" t="str">
        <f>VLOOKUP(G362,'3. DB25 Alle koder'!B:C,2,FALSE)</f>
        <v>Fremstilling af medicinske og dentale instrumenter samt udstyr hertil</v>
      </c>
      <c r="I362" s="56">
        <f>COUNTIF(G:G,G362)</f>
        <v>2</v>
      </c>
      <c r="J362" s="67" t="s">
        <v>3523</v>
      </c>
      <c r="K362" s="92"/>
      <c r="L362" s="92"/>
      <c r="M362" s="37" t="str">
        <f t="shared" si="5"/>
        <v>2:2</v>
      </c>
    </row>
    <row r="363" spans="1:13" x14ac:dyDescent="0.25">
      <c r="A363" s="55" t="s">
        <v>211</v>
      </c>
      <c r="B363" s="55" t="s">
        <v>1024</v>
      </c>
      <c r="C363" s="55" t="s">
        <v>1023</v>
      </c>
      <c r="D363" s="56">
        <f>COUNTIF(B:B,B363)</f>
        <v>1</v>
      </c>
      <c r="E363" s="60" t="s">
        <v>3523</v>
      </c>
      <c r="F363" s="55" t="s">
        <v>211</v>
      </c>
      <c r="G363" s="55" t="s">
        <v>1024</v>
      </c>
      <c r="H363" s="55" t="str">
        <f>VLOOKUP(G363,'3. DB25 Alle koder'!B:C,2,FALSE)</f>
        <v>Fremstilling af koste og børster</v>
      </c>
      <c r="I363" s="56">
        <f>COUNTIF(G:G,G363)</f>
        <v>1</v>
      </c>
      <c r="J363" s="60" t="s">
        <v>3523</v>
      </c>
      <c r="K363" s="92"/>
      <c r="L363" s="92"/>
      <c r="M363" s="37" t="str">
        <f t="shared" si="5"/>
        <v>1:1</v>
      </c>
    </row>
    <row r="364" spans="1:13" ht="90" x14ac:dyDescent="0.25">
      <c r="A364" s="55" t="s">
        <v>211</v>
      </c>
      <c r="B364" s="55" t="s">
        <v>1026</v>
      </c>
      <c r="C364" s="55" t="s">
        <v>2681</v>
      </c>
      <c r="D364" s="56">
        <f>COUNTIF(B:B,B364)</f>
        <v>2</v>
      </c>
      <c r="E364" s="63" t="s">
        <v>3589</v>
      </c>
      <c r="F364" s="55" t="s">
        <v>211</v>
      </c>
      <c r="G364" s="55" t="s">
        <v>1020</v>
      </c>
      <c r="H364" s="55" t="str">
        <f>VLOOKUP(G364,'3. DB25 Alle koder'!B:C,2,FALSE)</f>
        <v>Fremstilling af medicinske og dentale instrumenter samt udstyr hertil</v>
      </c>
      <c r="I364" s="56">
        <f>COUNTIF(G:G,G364)</f>
        <v>2</v>
      </c>
      <c r="J364" s="63" t="s">
        <v>3589</v>
      </c>
      <c r="K364" s="92"/>
      <c r="L364" s="92"/>
      <c r="M364" s="37" t="str">
        <f t="shared" si="5"/>
        <v>2:2</v>
      </c>
    </row>
    <row r="365" spans="1:13" ht="409.5" x14ac:dyDescent="0.25">
      <c r="A365" s="55" t="s">
        <v>211</v>
      </c>
      <c r="B365" s="55" t="s">
        <v>1026</v>
      </c>
      <c r="C365" s="55" t="s">
        <v>2681</v>
      </c>
      <c r="D365" s="56">
        <f>COUNTIF(B:B,B365)</f>
        <v>2</v>
      </c>
      <c r="E365" s="109" t="s">
        <v>4160</v>
      </c>
      <c r="F365" s="55" t="s">
        <v>211</v>
      </c>
      <c r="G365" s="55" t="s">
        <v>1026</v>
      </c>
      <c r="H365" s="55" t="str">
        <f>VLOOKUP(G365,'3. DB25 Alle koder'!B:C,2,FALSE)</f>
        <v>Andre fremstillingsaktiviteter i.a.n.</v>
      </c>
      <c r="I365" s="56">
        <f>COUNTIF(G:G,G365)</f>
        <v>3</v>
      </c>
      <c r="J365" s="109" t="s">
        <v>4160</v>
      </c>
      <c r="K365" s="92"/>
      <c r="L365" s="92"/>
      <c r="M365" s="37" t="str">
        <f t="shared" si="5"/>
        <v>2:3</v>
      </c>
    </row>
    <row r="366" spans="1:13" ht="75" x14ac:dyDescent="0.25">
      <c r="A366" s="55" t="s">
        <v>211</v>
      </c>
      <c r="B366" s="55" t="s">
        <v>1032</v>
      </c>
      <c r="C366" s="55" t="s">
        <v>2684</v>
      </c>
      <c r="D366" s="56">
        <f>COUNTIF(B:B,B366)</f>
        <v>3</v>
      </c>
      <c r="E366" s="66" t="s">
        <v>3590</v>
      </c>
      <c r="F366" s="55" t="s">
        <v>5</v>
      </c>
      <c r="G366" s="55" t="s">
        <v>146</v>
      </c>
      <c r="H366" s="55" t="str">
        <f>VLOOKUP(G366,'3. DB25 Alle koder'!B:C,2,FALSE)</f>
        <v>Støtteaktiviteter i forbindelse med fiskeri og akvakultur</v>
      </c>
      <c r="I366" s="56">
        <f>COUNTIF(G:G,G366)</f>
        <v>5</v>
      </c>
      <c r="J366" s="66" t="s">
        <v>3590</v>
      </c>
      <c r="K366" s="92"/>
      <c r="L366" s="92"/>
      <c r="M366" s="37" t="str">
        <f t="shared" si="5"/>
        <v>3:5</v>
      </c>
    </row>
    <row r="367" spans="1:13" ht="30" x14ac:dyDescent="0.25">
      <c r="A367" s="55" t="s">
        <v>211</v>
      </c>
      <c r="B367" s="55" t="s">
        <v>1032</v>
      </c>
      <c r="C367" s="55" t="s">
        <v>2684</v>
      </c>
      <c r="D367" s="56">
        <f>COUNTIF(B:B,B367)</f>
        <v>3</v>
      </c>
      <c r="E367" s="67" t="s">
        <v>3523</v>
      </c>
      <c r="F367" s="55" t="s">
        <v>211</v>
      </c>
      <c r="G367" s="55" t="s">
        <v>1032</v>
      </c>
      <c r="H367" s="55" t="str">
        <f>VLOOKUP(G367,'3. DB25 Alle koder'!B:C,2,FALSE)</f>
        <v>Reparation og vedligeholdelse af færdige metalprodukter</v>
      </c>
      <c r="I367" s="56">
        <f>COUNTIF(G:G,G367)</f>
        <v>1</v>
      </c>
      <c r="J367" s="67" t="s">
        <v>3523</v>
      </c>
      <c r="K367" s="92" t="s">
        <v>4014</v>
      </c>
      <c r="L367" s="92"/>
      <c r="M367" s="37" t="str">
        <f t="shared" si="5"/>
        <v>3:1</v>
      </c>
    </row>
    <row r="368" spans="1:13" ht="45" x14ac:dyDescent="0.25">
      <c r="A368" s="55" t="s">
        <v>211</v>
      </c>
      <c r="B368" s="55" t="s">
        <v>1032</v>
      </c>
      <c r="C368" s="55" t="s">
        <v>2684</v>
      </c>
      <c r="D368" s="56">
        <f>COUNTIF(B:B,B368)</f>
        <v>3</v>
      </c>
      <c r="E368" s="69" t="s">
        <v>4013</v>
      </c>
      <c r="F368" s="55" t="s">
        <v>211</v>
      </c>
      <c r="G368" s="55" t="s">
        <v>1050</v>
      </c>
      <c r="H368" s="55" t="str">
        <f>VLOOKUP(G368,'3. DB25 Alle koder'!B:C,2,FALSE)</f>
        <v>Reparation og vedligeholdelse af andre civile transportmidler</v>
      </c>
      <c r="I368" s="56">
        <f>COUNTIF(G:G,G368)</f>
        <v>2</v>
      </c>
      <c r="J368" s="69" t="s">
        <v>4013</v>
      </c>
      <c r="K368" s="92"/>
      <c r="L368" s="92"/>
      <c r="M368" s="37" t="str">
        <f t="shared" si="5"/>
        <v>3:2</v>
      </c>
    </row>
    <row r="369" spans="1:13" x14ac:dyDescent="0.25">
      <c r="A369" s="55" t="s">
        <v>211</v>
      </c>
      <c r="B369" s="55" t="s">
        <v>1035</v>
      </c>
      <c r="C369" s="55" t="s">
        <v>2685</v>
      </c>
      <c r="D369" s="56">
        <f>COUNTIF(B:B,B369)</f>
        <v>3</v>
      </c>
      <c r="E369" s="58" t="s">
        <v>3523</v>
      </c>
      <c r="F369" s="55" t="s">
        <v>211</v>
      </c>
      <c r="G369" s="55" t="s">
        <v>1035</v>
      </c>
      <c r="H369" s="55" t="str">
        <f>VLOOKUP(G369,'3. DB25 Alle koder'!B:C,2,FALSE)</f>
        <v>Reparation og vedligeholdelse af maskiner</v>
      </c>
      <c r="I369" s="56">
        <f>COUNTIF(G:G,G369)</f>
        <v>2</v>
      </c>
      <c r="J369" s="58" t="s">
        <v>3523</v>
      </c>
      <c r="K369" s="92"/>
      <c r="L369" s="92"/>
      <c r="M369" s="37" t="str">
        <f t="shared" si="5"/>
        <v>3:2</v>
      </c>
    </row>
    <row r="370" spans="1:13" ht="120" x14ac:dyDescent="0.25">
      <c r="A370" s="55" t="s">
        <v>211</v>
      </c>
      <c r="B370" s="55" t="s">
        <v>1035</v>
      </c>
      <c r="C370" s="55" t="s">
        <v>2685</v>
      </c>
      <c r="D370" s="56">
        <f>COUNTIF(B:B,B370)</f>
        <v>3</v>
      </c>
      <c r="E370" s="64" t="s">
        <v>3771</v>
      </c>
      <c r="F370" s="55" t="s">
        <v>211</v>
      </c>
      <c r="G370" s="55" t="s">
        <v>1044</v>
      </c>
      <c r="H370" s="55" t="str">
        <f>VLOOKUP(G370,'3. DB25 Alle koder'!B:C,2,FALSE)</f>
        <v>Reparation og vedligeholdelse af civile skibe og både</v>
      </c>
      <c r="I370" s="56">
        <f>COUNTIF(G:G,G370)</f>
        <v>2</v>
      </c>
      <c r="J370" s="64" t="s">
        <v>3771</v>
      </c>
      <c r="K370" s="92"/>
      <c r="L370" s="92"/>
      <c r="M370" s="37" t="str">
        <f t="shared" si="5"/>
        <v>3:2</v>
      </c>
    </row>
    <row r="371" spans="1:13" ht="75" x14ac:dyDescent="0.25">
      <c r="A371" s="55" t="s">
        <v>211</v>
      </c>
      <c r="B371" s="55" t="s">
        <v>1035</v>
      </c>
      <c r="C371" s="55" t="s">
        <v>2685</v>
      </c>
      <c r="D371" s="56">
        <f>COUNTIF(B:B,B371)</f>
        <v>3</v>
      </c>
      <c r="E371" s="109" t="s">
        <v>4161</v>
      </c>
      <c r="F371" s="55" t="s">
        <v>211</v>
      </c>
      <c r="G371" s="55" t="s">
        <v>1053</v>
      </c>
      <c r="H371" s="55" t="str">
        <f>VLOOKUP(G371,'3. DB25 Alle koder'!B:C,2,FALSE)</f>
        <v>Reparation og vedligeholdelse af militære kampkøretøjer, skibe, både og luft- og rumfartøjer</v>
      </c>
      <c r="I371" s="56">
        <f>COUNTIF(G:G,G371)</f>
        <v>4</v>
      </c>
      <c r="J371" s="109" t="s">
        <v>4161</v>
      </c>
      <c r="K371" s="92"/>
      <c r="L371" s="92"/>
      <c r="M371" s="37" t="str">
        <f t="shared" si="5"/>
        <v>3:4</v>
      </c>
    </row>
    <row r="372" spans="1:13" x14ac:dyDescent="0.25">
      <c r="A372" s="55" t="s">
        <v>211</v>
      </c>
      <c r="B372" s="55" t="s">
        <v>1038</v>
      </c>
      <c r="C372" s="55" t="s">
        <v>2686</v>
      </c>
      <c r="D372" s="56">
        <f>COUNTIF(B:B,B372)</f>
        <v>1</v>
      </c>
      <c r="E372" s="63" t="s">
        <v>3523</v>
      </c>
      <c r="F372" s="55" t="s">
        <v>211</v>
      </c>
      <c r="G372" s="55" t="s">
        <v>1038</v>
      </c>
      <c r="H372" s="55" t="str">
        <f>VLOOKUP(G372,'3. DB25 Alle koder'!B:C,2,FALSE)</f>
        <v>Reparation og vedligeholdelse af elektronisk og optisk udstyr</v>
      </c>
      <c r="I372" s="56">
        <f>COUNTIF(G:G,G372)</f>
        <v>1</v>
      </c>
      <c r="J372" s="63" t="s">
        <v>3523</v>
      </c>
      <c r="K372" s="92"/>
      <c r="L372" s="92"/>
      <c r="M372" s="37" t="str">
        <f t="shared" si="5"/>
        <v>1:1</v>
      </c>
    </row>
    <row r="373" spans="1:13" x14ac:dyDescent="0.25">
      <c r="A373" s="55" t="s">
        <v>211</v>
      </c>
      <c r="B373" s="55" t="s">
        <v>1041</v>
      </c>
      <c r="C373" s="55" t="s">
        <v>2687</v>
      </c>
      <c r="D373" s="56">
        <f>COUNTIF(B:B,B373)</f>
        <v>1</v>
      </c>
      <c r="E373" s="63" t="s">
        <v>3523</v>
      </c>
      <c r="F373" s="55" t="s">
        <v>211</v>
      </c>
      <c r="G373" s="55" t="s">
        <v>1041</v>
      </c>
      <c r="H373" s="55" t="str">
        <f>VLOOKUP(G373,'3. DB25 Alle koder'!B:C,2,FALSE)</f>
        <v>Reparation og vedligeholdelse af elektrisk udstyr</v>
      </c>
      <c r="I373" s="56">
        <f>COUNTIF(G:G,G373)</f>
        <v>1</v>
      </c>
      <c r="J373" s="63" t="s">
        <v>3523</v>
      </c>
      <c r="K373" s="92"/>
      <c r="L373" s="92" t="s">
        <v>4174</v>
      </c>
      <c r="M373" s="37" t="str">
        <f t="shared" si="5"/>
        <v>1:1</v>
      </c>
    </row>
    <row r="374" spans="1:13" x14ac:dyDescent="0.25">
      <c r="A374" s="55" t="s">
        <v>211</v>
      </c>
      <c r="B374" s="55" t="s">
        <v>1044</v>
      </c>
      <c r="C374" s="55" t="s">
        <v>2688</v>
      </c>
      <c r="D374" s="56">
        <f>COUNTIF(B:B,B374)</f>
        <v>2</v>
      </c>
      <c r="E374" s="67" t="s">
        <v>3523</v>
      </c>
      <c r="F374" s="55" t="s">
        <v>211</v>
      </c>
      <c r="G374" s="55" t="s">
        <v>1044</v>
      </c>
      <c r="H374" s="55" t="str">
        <f>VLOOKUP(G374,'3. DB25 Alle koder'!B:C,2,FALSE)</f>
        <v>Reparation og vedligeholdelse af civile skibe og både</v>
      </c>
      <c r="I374" s="56">
        <f>COUNTIF(G:G,G374)</f>
        <v>2</v>
      </c>
      <c r="J374" s="67" t="s">
        <v>3523</v>
      </c>
      <c r="K374" s="92"/>
      <c r="L374" s="92"/>
      <c r="M374" s="37" t="str">
        <f t="shared" si="5"/>
        <v>2:2</v>
      </c>
    </row>
    <row r="375" spans="1:13" ht="165" x14ac:dyDescent="0.25">
      <c r="A375" s="55" t="s">
        <v>211</v>
      </c>
      <c r="B375" s="55" t="s">
        <v>1044</v>
      </c>
      <c r="C375" s="55" t="s">
        <v>2688</v>
      </c>
      <c r="D375" s="56">
        <f>COUNTIF(B:B,B375)</f>
        <v>2</v>
      </c>
      <c r="E375" s="65" t="s">
        <v>3591</v>
      </c>
      <c r="F375" s="55" t="s">
        <v>211</v>
      </c>
      <c r="G375" s="55" t="s">
        <v>1053</v>
      </c>
      <c r="H375" s="55" t="str">
        <f>VLOOKUP(G375,'3. DB25 Alle koder'!B:C,2,FALSE)</f>
        <v>Reparation og vedligeholdelse af militære kampkøretøjer, skibe, både og luft- og rumfartøjer</v>
      </c>
      <c r="I375" s="56">
        <f>COUNTIF(G:G,G375)</f>
        <v>4</v>
      </c>
      <c r="J375" s="65" t="s">
        <v>3591</v>
      </c>
      <c r="K375" s="92"/>
      <c r="L375" s="92"/>
      <c r="M375" s="37" t="str">
        <f t="shared" si="5"/>
        <v>2:4</v>
      </c>
    </row>
    <row r="376" spans="1:13" x14ac:dyDescent="0.25">
      <c r="A376" s="55" t="s">
        <v>211</v>
      </c>
      <c r="B376" s="55" t="s">
        <v>1047</v>
      </c>
      <c r="C376" s="55" t="s">
        <v>2689</v>
      </c>
      <c r="D376" s="56">
        <f>COUNTIF(B:B,B376)</f>
        <v>2</v>
      </c>
      <c r="E376" s="58" t="s">
        <v>3523</v>
      </c>
      <c r="F376" s="55" t="s">
        <v>211</v>
      </c>
      <c r="G376" s="55" t="s">
        <v>1047</v>
      </c>
      <c r="H376" s="55" t="str">
        <f>VLOOKUP(G376,'3. DB25 Alle koder'!B:C,2,FALSE)</f>
        <v>Reparation og vedligeholdelse af civile luft- og rumfartøjer</v>
      </c>
      <c r="I376" s="56">
        <f>COUNTIF(G:G,G376)</f>
        <v>1</v>
      </c>
      <c r="J376" s="58" t="s">
        <v>3523</v>
      </c>
      <c r="K376" s="92"/>
      <c r="L376" s="92"/>
      <c r="M376" s="37" t="str">
        <f t="shared" si="5"/>
        <v>2:1</v>
      </c>
    </row>
    <row r="377" spans="1:13" ht="135" x14ac:dyDescent="0.25">
      <c r="A377" s="55" t="s">
        <v>211</v>
      </c>
      <c r="B377" s="55" t="s">
        <v>1047</v>
      </c>
      <c r="C377" s="55" t="s">
        <v>2689</v>
      </c>
      <c r="D377" s="56">
        <f>COUNTIF(B:B,B377)</f>
        <v>2</v>
      </c>
      <c r="E377" s="65" t="s">
        <v>3592</v>
      </c>
      <c r="F377" s="55" t="s">
        <v>211</v>
      </c>
      <c r="G377" s="55" t="s">
        <v>1053</v>
      </c>
      <c r="H377" s="55" t="str">
        <f>VLOOKUP(G377,'3. DB25 Alle koder'!B:C,2,FALSE)</f>
        <v>Reparation og vedligeholdelse af militære kampkøretøjer, skibe, både og luft- og rumfartøjer</v>
      </c>
      <c r="I377" s="56">
        <f>COUNTIF(G:G,G377)</f>
        <v>4</v>
      </c>
      <c r="J377" s="65" t="s">
        <v>3592</v>
      </c>
      <c r="K377" s="92"/>
      <c r="L377" s="92"/>
      <c r="M377" s="37" t="str">
        <f t="shared" si="5"/>
        <v>2:4</v>
      </c>
    </row>
    <row r="378" spans="1:13" x14ac:dyDescent="0.25">
      <c r="A378" s="55" t="s">
        <v>211</v>
      </c>
      <c r="B378" s="55" t="s">
        <v>1050</v>
      </c>
      <c r="C378" s="55" t="s">
        <v>2690</v>
      </c>
      <c r="D378" s="56">
        <f>COUNTIF(B:B,B378)</f>
        <v>1</v>
      </c>
      <c r="E378" s="63" t="s">
        <v>3523</v>
      </c>
      <c r="F378" s="55" t="s">
        <v>211</v>
      </c>
      <c r="G378" s="55" t="s">
        <v>1050</v>
      </c>
      <c r="H378" s="55" t="str">
        <f>VLOOKUP(G378,'3. DB25 Alle koder'!B:C,2,FALSE)</f>
        <v>Reparation og vedligeholdelse af andre civile transportmidler</v>
      </c>
      <c r="I378" s="56">
        <f>COUNTIF(G:G,G378)</f>
        <v>2</v>
      </c>
      <c r="J378" s="63" t="s">
        <v>3523</v>
      </c>
      <c r="K378" s="92"/>
      <c r="L378" s="92"/>
      <c r="M378" s="37" t="str">
        <f t="shared" si="5"/>
        <v>1:2</v>
      </c>
    </row>
    <row r="379" spans="1:13" ht="375" x14ac:dyDescent="0.25">
      <c r="A379" s="55" t="s">
        <v>211</v>
      </c>
      <c r="B379" s="55" t="s">
        <v>1056</v>
      </c>
      <c r="C379" s="55" t="s">
        <v>2691</v>
      </c>
      <c r="D379" s="56">
        <f>COUNTIF(B:B,B379)</f>
        <v>2</v>
      </c>
      <c r="E379" s="69" t="s">
        <v>4016</v>
      </c>
      <c r="F379" s="55" t="s">
        <v>211</v>
      </c>
      <c r="G379" s="55" t="s">
        <v>1056</v>
      </c>
      <c r="H379" s="55" t="str">
        <f>VLOOKUP(G379,'3. DB25 Alle koder'!B:C,2,FALSE)</f>
        <v>Reparation og vedligeholdelse af andet udstyr</v>
      </c>
      <c r="I379" s="56">
        <f>COUNTIF(G:G,G379)</f>
        <v>1</v>
      </c>
      <c r="J379" s="69" t="s">
        <v>4016</v>
      </c>
      <c r="K379" s="92"/>
      <c r="L379" s="92"/>
      <c r="M379" s="37" t="str">
        <f t="shared" si="5"/>
        <v>2:1</v>
      </c>
    </row>
    <row r="380" spans="1:13" ht="75" x14ac:dyDescent="0.25">
      <c r="A380" s="55" t="s">
        <v>211</v>
      </c>
      <c r="B380" s="55" t="s">
        <v>1056</v>
      </c>
      <c r="C380" s="55" t="s">
        <v>2691</v>
      </c>
      <c r="D380" s="56">
        <f>COUNTIF(B:B,B380)</f>
        <v>2</v>
      </c>
      <c r="E380" s="65" t="s">
        <v>3593</v>
      </c>
      <c r="F380" s="55" t="s">
        <v>2340</v>
      </c>
      <c r="G380" s="55" t="s">
        <v>2384</v>
      </c>
      <c r="H380" s="55" t="str">
        <f>VLOOKUP(G380,'3. DB25 Alle koder'!B:C,2,FALSE)</f>
        <v>Konservering, restaurering og andre serviceydelser inden for kulturarv</v>
      </c>
      <c r="I380" s="56">
        <f>COUNTIF(G:G,G380)</f>
        <v>3</v>
      </c>
      <c r="J380" s="65" t="s">
        <v>3593</v>
      </c>
      <c r="K380" s="92"/>
      <c r="L380" s="92"/>
      <c r="M380" s="37" t="str">
        <f t="shared" si="5"/>
        <v>2:3</v>
      </c>
    </row>
    <row r="381" spans="1:13" x14ac:dyDescent="0.25">
      <c r="A381" s="55" t="s">
        <v>211</v>
      </c>
      <c r="B381" s="55" t="s">
        <v>1060</v>
      </c>
      <c r="C381" s="55" t="s">
        <v>1058</v>
      </c>
      <c r="D381" s="56">
        <f>COUNTIF(B:B,B381)</f>
        <v>1</v>
      </c>
      <c r="E381" s="63" t="s">
        <v>3523</v>
      </c>
      <c r="F381" s="55" t="s">
        <v>211</v>
      </c>
      <c r="G381" s="55" t="s">
        <v>1060</v>
      </c>
      <c r="H381" s="55" t="str">
        <f>VLOOKUP(G381,'3. DB25 Alle koder'!B:C,2,FALSE)</f>
        <v>Installation af industrimaskiner og -udstyr</v>
      </c>
      <c r="I381" s="56">
        <f>COUNTIF(G:G,G381)</f>
        <v>1</v>
      </c>
      <c r="J381" s="63" t="s">
        <v>3523</v>
      </c>
      <c r="K381" s="92"/>
      <c r="L381" s="92"/>
      <c r="M381" s="37" t="str">
        <f t="shared" si="5"/>
        <v>1:1</v>
      </c>
    </row>
    <row r="382" spans="1:13" ht="225" x14ac:dyDescent="0.25">
      <c r="A382" s="55" t="s">
        <v>1061</v>
      </c>
      <c r="B382" s="55" t="s">
        <v>1067</v>
      </c>
      <c r="C382" s="55" t="s">
        <v>2692</v>
      </c>
      <c r="D382" s="56">
        <f>COUNTIF(B:B,B382)</f>
        <v>3</v>
      </c>
      <c r="E382" s="64" t="s">
        <v>3594</v>
      </c>
      <c r="F382" s="55" t="s">
        <v>1061</v>
      </c>
      <c r="G382" s="55" t="s">
        <v>1067</v>
      </c>
      <c r="H382" s="55" t="str">
        <f>VLOOKUP(G382,'3. DB25 Alle koder'!B:C,2,FALSE)</f>
        <v>Produktion af elektricitet fra ikke-vedvarende energikilder</v>
      </c>
      <c r="I382" s="56">
        <f>COUNTIF(G:G,G382)</f>
        <v>1</v>
      </c>
      <c r="J382" s="64" t="s">
        <v>3594</v>
      </c>
      <c r="K382" s="92"/>
      <c r="L382" s="92"/>
      <c r="M382" s="37" t="str">
        <f t="shared" si="5"/>
        <v>3:1</v>
      </c>
    </row>
    <row r="383" spans="1:13" ht="270" x14ac:dyDescent="0.25">
      <c r="A383" s="55" t="s">
        <v>1061</v>
      </c>
      <c r="B383" s="55" t="s">
        <v>1067</v>
      </c>
      <c r="C383" s="55" t="s">
        <v>2692</v>
      </c>
      <c r="D383" s="56">
        <f>COUNTIF(B:B,B383)</f>
        <v>3</v>
      </c>
      <c r="E383" s="64" t="s">
        <v>3595</v>
      </c>
      <c r="F383" s="55" t="s">
        <v>1061</v>
      </c>
      <c r="G383" s="55" t="s">
        <v>1070</v>
      </c>
      <c r="H383" s="55" t="str">
        <f>VLOOKUP(G383,'3. DB25 Alle koder'!B:C,2,FALSE)</f>
        <v>Produktion af elektricitet fra vedvarende energikilder</v>
      </c>
      <c r="I383" s="56">
        <f>COUNTIF(G:G,G383)</f>
        <v>1</v>
      </c>
      <c r="J383" s="64" t="s">
        <v>3595</v>
      </c>
      <c r="K383" s="92"/>
      <c r="L383" s="92" t="s">
        <v>4176</v>
      </c>
      <c r="M383" s="37" t="str">
        <f t="shared" si="5"/>
        <v>3:1</v>
      </c>
    </row>
    <row r="384" spans="1:13" ht="390" x14ac:dyDescent="0.25">
      <c r="A384" s="55" t="s">
        <v>1061</v>
      </c>
      <c r="B384" s="55" t="s">
        <v>1067</v>
      </c>
      <c r="C384" s="55" t="s">
        <v>2692</v>
      </c>
      <c r="D384" s="56">
        <f>COUNTIF(B:B,B384)</f>
        <v>3</v>
      </c>
      <c r="E384" s="73" t="s">
        <v>4162</v>
      </c>
      <c r="F384" s="55" t="s">
        <v>1061</v>
      </c>
      <c r="G384" s="55" t="s">
        <v>1085</v>
      </c>
      <c r="H384" s="55" t="str">
        <f>VLOOKUP(G384,'3. DB25 Alle koder'!B:C,2,FALSE)</f>
        <v>Lagring af elektricitet</v>
      </c>
      <c r="I384" s="56">
        <f>COUNTIF(G:G,G384)</f>
        <v>1</v>
      </c>
      <c r="J384" s="73" t="s">
        <v>4162</v>
      </c>
      <c r="K384" s="92"/>
      <c r="L384" s="92" t="s">
        <v>4176</v>
      </c>
      <c r="M384" s="37" t="str">
        <f t="shared" si="5"/>
        <v>3:1</v>
      </c>
    </row>
    <row r="385" spans="1:13" x14ac:dyDescent="0.25">
      <c r="A385" s="55" t="s">
        <v>1061</v>
      </c>
      <c r="B385" s="55" t="s">
        <v>1070</v>
      </c>
      <c r="C385" s="55" t="s">
        <v>1072</v>
      </c>
      <c r="D385" s="56">
        <f>COUNTIF(B:B,B385)</f>
        <v>1</v>
      </c>
      <c r="E385" s="60" t="s">
        <v>3523</v>
      </c>
      <c r="F385" s="55" t="s">
        <v>1061</v>
      </c>
      <c r="G385" s="55" t="s">
        <v>1073</v>
      </c>
      <c r="H385" s="55" t="str">
        <f>VLOOKUP(G385,'3. DB25 Alle koder'!B:C,2,FALSE)</f>
        <v>Transmission af elektricitet</v>
      </c>
      <c r="I385" s="56">
        <f>COUNTIF(G:G,G385)</f>
        <v>1</v>
      </c>
      <c r="J385" s="60" t="s">
        <v>3523</v>
      </c>
      <c r="K385" s="92"/>
      <c r="L385" s="92"/>
      <c r="M385" s="37" t="str">
        <f t="shared" si="5"/>
        <v>1:1</v>
      </c>
    </row>
    <row r="386" spans="1:13" x14ac:dyDescent="0.25">
      <c r="A386" s="55" t="s">
        <v>1061</v>
      </c>
      <c r="B386" s="55" t="s">
        <v>1073</v>
      </c>
      <c r="C386" s="55" t="s">
        <v>1075</v>
      </c>
      <c r="D386" s="56">
        <f>COUNTIF(B:B,B386)</f>
        <v>1</v>
      </c>
      <c r="E386" s="60" t="s">
        <v>3523</v>
      </c>
      <c r="F386" s="55" t="s">
        <v>1061</v>
      </c>
      <c r="G386" s="55" t="s">
        <v>1076</v>
      </c>
      <c r="H386" s="55" t="str">
        <f>VLOOKUP(G386,'3. DB25 Alle koder'!B:C,2,FALSE)</f>
        <v>Distribution af elektricitet</v>
      </c>
      <c r="I386" s="56">
        <f>COUNTIF(G:G,G386)</f>
        <v>1</v>
      </c>
      <c r="J386" s="60" t="s">
        <v>3523</v>
      </c>
      <c r="K386" s="92"/>
      <c r="L386" s="92"/>
      <c r="M386" s="37" t="str">
        <f t="shared" si="5"/>
        <v>1:1</v>
      </c>
    </row>
    <row r="387" spans="1:13" ht="285" x14ac:dyDescent="0.25">
      <c r="A387" s="55" t="s">
        <v>1061</v>
      </c>
      <c r="B387" s="55" t="s">
        <v>1076</v>
      </c>
      <c r="C387" s="55" t="s">
        <v>1078</v>
      </c>
      <c r="D387" s="56">
        <f>COUNTIF(B:B,B387)</f>
        <v>3</v>
      </c>
      <c r="E387" s="111" t="s">
        <v>4163</v>
      </c>
      <c r="F387" s="55" t="s">
        <v>1061</v>
      </c>
      <c r="G387" s="55" t="s">
        <v>1079</v>
      </c>
      <c r="H387" s="55" t="str">
        <f>VLOOKUP(G387,'3. DB25 Alle koder'!B:C,2,FALSE)</f>
        <v>Handel med elektricitet via ladestationer o. lign.</v>
      </c>
      <c r="I387" s="56">
        <f>COUNTIF(G:G,G387)</f>
        <v>1</v>
      </c>
      <c r="J387" s="111" t="s">
        <v>4163</v>
      </c>
      <c r="K387" s="92"/>
      <c r="L387" s="92" t="s">
        <v>4177</v>
      </c>
      <c r="M387" s="37" t="str">
        <f t="shared" ref="M387:M450" si="6">CONCATENATE(D387,":",I387)</f>
        <v>3:1</v>
      </c>
    </row>
    <row r="388" spans="1:13" ht="300" x14ac:dyDescent="0.25">
      <c r="A388" s="55" t="s">
        <v>1061</v>
      </c>
      <c r="B388" s="55" t="s">
        <v>1076</v>
      </c>
      <c r="C388" s="55" t="s">
        <v>1078</v>
      </c>
      <c r="D388" s="56">
        <f>COUNTIF(B:B,B388)</f>
        <v>3</v>
      </c>
      <c r="E388" s="65" t="s">
        <v>3596</v>
      </c>
      <c r="F388" s="55" t="s">
        <v>1061</v>
      </c>
      <c r="G388" s="55" t="s">
        <v>1081</v>
      </c>
      <c r="H388" s="55" t="str">
        <f>VLOOKUP(G388,'3. DB25 Alle koder'!B:C,2,FALSE)</f>
        <v>Anden handel med elektricitet</v>
      </c>
      <c r="I388" s="56">
        <f>COUNTIF(G:G,G388)</f>
        <v>1</v>
      </c>
      <c r="J388" s="65" t="s">
        <v>3596</v>
      </c>
      <c r="K388" s="92"/>
      <c r="L388" s="92"/>
      <c r="M388" s="37" t="str">
        <f t="shared" si="6"/>
        <v>3:1</v>
      </c>
    </row>
    <row r="389" spans="1:13" ht="300" x14ac:dyDescent="0.25">
      <c r="A389" s="55" t="s">
        <v>1061</v>
      </c>
      <c r="B389" s="55" t="s">
        <v>1076</v>
      </c>
      <c r="C389" s="55" t="s">
        <v>1078</v>
      </c>
      <c r="D389" s="56">
        <f>COUNTIF(B:B,B389)</f>
        <v>3</v>
      </c>
      <c r="E389" s="64" t="s">
        <v>3597</v>
      </c>
      <c r="F389" s="55" t="s">
        <v>1061</v>
      </c>
      <c r="G389" s="55" t="s">
        <v>1106</v>
      </c>
      <c r="H389" s="55" t="str">
        <f>VLOOKUP(G389,'3. DB25 Alle koder'!B:C,2,FALSE)</f>
        <v>Mægler- og agentaktiviteter i forbindelse med forsyning af elektricitet og naturgas</v>
      </c>
      <c r="I389" s="56">
        <f>COUNTIF(G:G,G389)</f>
        <v>2</v>
      </c>
      <c r="J389" s="64" t="s">
        <v>3597</v>
      </c>
      <c r="K389" s="92"/>
      <c r="L389" s="92"/>
      <c r="M389" s="37" t="str">
        <f t="shared" si="6"/>
        <v>3:2</v>
      </c>
    </row>
    <row r="390" spans="1:13" x14ac:dyDescent="0.25">
      <c r="A390" s="55" t="s">
        <v>1061</v>
      </c>
      <c r="B390" s="55" t="s">
        <v>1090</v>
      </c>
      <c r="C390" s="55" t="s">
        <v>2694</v>
      </c>
      <c r="D390" s="56">
        <f>COUNTIF(B:B,B390)</f>
        <v>1</v>
      </c>
      <c r="E390" s="63" t="s">
        <v>3523</v>
      </c>
      <c r="F390" s="55" t="s">
        <v>1061</v>
      </c>
      <c r="G390" s="55" t="s">
        <v>1090</v>
      </c>
      <c r="H390" s="55" t="str">
        <f>VLOOKUP(G390,'3. DB25 Alle koder'!B:C,2,FALSE)</f>
        <v>Produktion af gas</v>
      </c>
      <c r="I390" s="56">
        <f>COUNTIF(G:G,G390)</f>
        <v>1</v>
      </c>
      <c r="J390" s="60" t="s">
        <v>3523</v>
      </c>
      <c r="K390" s="92"/>
      <c r="L390" s="92"/>
      <c r="M390" s="37" t="str">
        <f t="shared" si="6"/>
        <v>1:1</v>
      </c>
    </row>
    <row r="391" spans="1:13" x14ac:dyDescent="0.25">
      <c r="A391" s="55" t="s">
        <v>1061</v>
      </c>
      <c r="B391" s="55" t="s">
        <v>1093</v>
      </c>
      <c r="C391" s="55" t="s">
        <v>1092</v>
      </c>
      <c r="D391" s="56">
        <f>COUNTIF(B:B,B391)</f>
        <v>1</v>
      </c>
      <c r="E391" s="63" t="s">
        <v>3523</v>
      </c>
      <c r="F391" s="55" t="s">
        <v>1061</v>
      </c>
      <c r="G391" s="55" t="s">
        <v>1093</v>
      </c>
      <c r="H391" s="55" t="str">
        <f>VLOOKUP(G391,'3. DB25 Alle koder'!B:C,2,FALSE)</f>
        <v>Distribution af gas</v>
      </c>
      <c r="I391" s="56">
        <f>COUNTIF(G:G,G391)</f>
        <v>1</v>
      </c>
      <c r="J391" s="63" t="s">
        <v>3523</v>
      </c>
      <c r="K391" s="92"/>
      <c r="L391" s="92"/>
      <c r="M391" s="37" t="str">
        <f t="shared" si="6"/>
        <v>1:1</v>
      </c>
    </row>
    <row r="392" spans="1:13" ht="60" x14ac:dyDescent="0.25">
      <c r="A392" s="55" t="s">
        <v>1061</v>
      </c>
      <c r="B392" s="55" t="s">
        <v>1096</v>
      </c>
      <c r="C392" s="55" t="s">
        <v>1095</v>
      </c>
      <c r="D392" s="56">
        <f>COUNTIF(B:B,B392)</f>
        <v>2</v>
      </c>
      <c r="E392" s="64" t="s">
        <v>3598</v>
      </c>
      <c r="F392" s="55" t="s">
        <v>1061</v>
      </c>
      <c r="G392" s="55" t="s">
        <v>1096</v>
      </c>
      <c r="H392" s="55" t="str">
        <f>VLOOKUP(G392,'3. DB25 Alle koder'!B:C,2,FALSE)</f>
        <v>Handel med gas gennem rørledninger</v>
      </c>
      <c r="I392" s="56">
        <f>COUNTIF(G:G,G392)</f>
        <v>1</v>
      </c>
      <c r="J392" s="60" t="s">
        <v>3598</v>
      </c>
      <c r="K392" s="92"/>
      <c r="L392" s="92"/>
      <c r="M392" s="37" t="str">
        <f t="shared" si="6"/>
        <v>2:1</v>
      </c>
    </row>
    <row r="393" spans="1:13" ht="270" x14ac:dyDescent="0.25">
      <c r="A393" s="55" t="s">
        <v>1061</v>
      </c>
      <c r="B393" s="55" t="s">
        <v>1096</v>
      </c>
      <c r="C393" s="55" t="s">
        <v>1095</v>
      </c>
      <c r="D393" s="56">
        <f>COUNTIF(B:B,B393)</f>
        <v>2</v>
      </c>
      <c r="E393" s="64" t="s">
        <v>3599</v>
      </c>
      <c r="F393" s="55" t="s">
        <v>1061</v>
      </c>
      <c r="G393" s="55" t="s">
        <v>1106</v>
      </c>
      <c r="H393" s="55" t="str">
        <f>VLOOKUP(G393,'3. DB25 Alle koder'!B:C,2,FALSE)</f>
        <v>Mægler- og agentaktiviteter i forbindelse med forsyning af elektricitet og naturgas</v>
      </c>
      <c r="I393" s="56">
        <f>COUNTIF(G:G,G393)</f>
        <v>2</v>
      </c>
      <c r="J393" s="64" t="s">
        <v>3599</v>
      </c>
      <c r="K393" s="92"/>
      <c r="L393" s="92"/>
      <c r="M393" s="37" t="str">
        <f t="shared" si="6"/>
        <v>2:2</v>
      </c>
    </row>
    <row r="394" spans="1:13" x14ac:dyDescent="0.25">
      <c r="A394" s="55" t="s">
        <v>1061</v>
      </c>
      <c r="B394" s="55" t="s">
        <v>1103</v>
      </c>
      <c r="C394" s="55" t="s">
        <v>2695</v>
      </c>
      <c r="D394" s="56">
        <f>COUNTIF(B:B,B394)</f>
        <v>1</v>
      </c>
      <c r="E394" s="57" t="s">
        <v>3523</v>
      </c>
      <c r="F394" s="55" t="s">
        <v>1061</v>
      </c>
      <c r="G394" s="55" t="s">
        <v>1103</v>
      </c>
      <c r="H394" s="55" t="str">
        <f>VLOOKUP(G394,'3. DB25 Alle koder'!B:C,2,FALSE)</f>
        <v>Fjernvarmeforsyning</v>
      </c>
      <c r="I394" s="56">
        <f>COUNTIF(G:G,G394)</f>
        <v>1</v>
      </c>
      <c r="J394" s="57" t="s">
        <v>3523</v>
      </c>
      <c r="K394" s="92"/>
      <c r="L394" s="92"/>
      <c r="M394" s="37" t="str">
        <f t="shared" si="6"/>
        <v>1:1</v>
      </c>
    </row>
    <row r="395" spans="1:13" x14ac:dyDescent="0.25">
      <c r="A395" s="55" t="s">
        <v>1107</v>
      </c>
      <c r="B395" s="55" t="s">
        <v>1111</v>
      </c>
      <c r="C395" s="55" t="s">
        <v>1108</v>
      </c>
      <c r="D395" s="56">
        <f>COUNTIF(B:B,B395)</f>
        <v>1</v>
      </c>
      <c r="E395" s="60" t="s">
        <v>3523</v>
      </c>
      <c r="F395" s="55" t="s">
        <v>1107</v>
      </c>
      <c r="G395" s="55" t="s">
        <v>1111</v>
      </c>
      <c r="H395" s="55" t="str">
        <f>VLOOKUP(G395,'3. DB25 Alle koder'!B:C,2,FALSE)</f>
        <v>Vandforsyning</v>
      </c>
      <c r="I395" s="56">
        <f>COUNTIF(G:G,G395)</f>
        <v>1</v>
      </c>
      <c r="J395" s="60" t="s">
        <v>3523</v>
      </c>
      <c r="K395" s="92"/>
      <c r="L395" s="92"/>
      <c r="M395" s="37" t="str">
        <f t="shared" si="6"/>
        <v>1:1</v>
      </c>
    </row>
    <row r="396" spans="1:13" x14ac:dyDescent="0.25">
      <c r="A396" s="55" t="s">
        <v>1107</v>
      </c>
      <c r="B396" s="55" t="s">
        <v>1115</v>
      </c>
      <c r="C396" s="55" t="s">
        <v>1112</v>
      </c>
      <c r="D396" s="56">
        <f>COUNTIF(B:B,B396)</f>
        <v>1</v>
      </c>
      <c r="E396" s="60" t="s">
        <v>3523</v>
      </c>
      <c r="F396" s="55" t="s">
        <v>1107</v>
      </c>
      <c r="G396" s="55" t="s">
        <v>1115</v>
      </c>
      <c r="H396" s="55" t="str">
        <f>VLOOKUP(G396,'3. DB25 Alle koder'!B:C,2,FALSE)</f>
        <v>Opsamling og behandling af spildevand</v>
      </c>
      <c r="I396" s="56">
        <f>COUNTIF(G:G,G396)</f>
        <v>1</v>
      </c>
      <c r="J396" s="60" t="s">
        <v>3523</v>
      </c>
      <c r="K396" s="92"/>
      <c r="L396" s="92"/>
      <c r="M396" s="37" t="str">
        <f t="shared" si="6"/>
        <v>1:1</v>
      </c>
    </row>
    <row r="397" spans="1:13" x14ac:dyDescent="0.25">
      <c r="A397" s="55" t="s">
        <v>1107</v>
      </c>
      <c r="B397" s="71" t="s">
        <v>1121</v>
      </c>
      <c r="C397" s="71" t="s">
        <v>1120</v>
      </c>
      <c r="D397" s="56">
        <f>COUNTIF(B:B,B397)</f>
        <v>1</v>
      </c>
      <c r="E397" s="60" t="s">
        <v>3523</v>
      </c>
      <c r="F397" s="55" t="s">
        <v>1107</v>
      </c>
      <c r="G397" s="55" t="s">
        <v>1121</v>
      </c>
      <c r="H397" s="55" t="str">
        <f>VLOOKUP(G397,'3. DB25 Alle koder'!B:C,2,FALSE)</f>
        <v>Indsamling af ikke-farligt affald</v>
      </c>
      <c r="I397" s="56">
        <f>COUNTIF(G:G,G397)</f>
        <v>1</v>
      </c>
      <c r="J397" s="60" t="s">
        <v>3523</v>
      </c>
      <c r="K397" s="92"/>
      <c r="L397" s="92"/>
      <c r="M397" s="37" t="str">
        <f t="shared" si="6"/>
        <v>1:1</v>
      </c>
    </row>
    <row r="398" spans="1:13" x14ac:dyDescent="0.25">
      <c r="A398" s="55" t="s">
        <v>1107</v>
      </c>
      <c r="B398" s="71" t="s">
        <v>1124</v>
      </c>
      <c r="C398" s="71" t="s">
        <v>1123</v>
      </c>
      <c r="D398" s="56">
        <f>COUNTIF(B:B,B398)</f>
        <v>1</v>
      </c>
      <c r="E398" s="60" t="s">
        <v>3523</v>
      </c>
      <c r="F398" s="55" t="s">
        <v>1107</v>
      </c>
      <c r="G398" s="55" t="s">
        <v>1124</v>
      </c>
      <c r="H398" s="55" t="str">
        <f>VLOOKUP(G398,'3. DB25 Alle koder'!B:C,2,FALSE)</f>
        <v>Indsamling af farligt affald</v>
      </c>
      <c r="I398" s="56">
        <f>COUNTIF(G:G,G398)</f>
        <v>1</v>
      </c>
      <c r="J398" s="60" t="s">
        <v>3523</v>
      </c>
      <c r="K398" s="92"/>
      <c r="L398" s="92"/>
      <c r="M398" s="37" t="str">
        <f t="shared" si="6"/>
        <v>1:1</v>
      </c>
    </row>
    <row r="399" spans="1:13" ht="120" x14ac:dyDescent="0.25">
      <c r="A399" s="55" t="s">
        <v>1107</v>
      </c>
      <c r="B399" s="71" t="s">
        <v>3384</v>
      </c>
      <c r="C399" s="71" t="s">
        <v>2698</v>
      </c>
      <c r="D399" s="56">
        <f>COUNTIF(B:B,B399)</f>
        <v>5</v>
      </c>
      <c r="E399" s="65" t="s">
        <v>3772</v>
      </c>
      <c r="F399" s="55" t="s">
        <v>1107</v>
      </c>
      <c r="G399" s="55" t="s">
        <v>1129</v>
      </c>
      <c r="H399" s="55" t="str">
        <f>VLOOKUP(G399,'3. DB25 Alle koder'!B:C,2,FALSE)</f>
        <v>Genindvinding af materialer</v>
      </c>
      <c r="I399" s="56">
        <f>COUNTIF(G:G,G399)</f>
        <v>3</v>
      </c>
      <c r="J399" s="65" t="s">
        <v>3772</v>
      </c>
      <c r="K399" s="92"/>
      <c r="L399" s="92"/>
      <c r="M399" s="37" t="str">
        <f t="shared" si="6"/>
        <v>5:3</v>
      </c>
    </row>
    <row r="400" spans="1:13" ht="270" x14ac:dyDescent="0.25">
      <c r="A400" s="55" t="s">
        <v>1107</v>
      </c>
      <c r="B400" s="71" t="s">
        <v>3384</v>
      </c>
      <c r="C400" s="71" t="s">
        <v>2698</v>
      </c>
      <c r="D400" s="56">
        <f>COUNTIF(B:B,B400)</f>
        <v>5</v>
      </c>
      <c r="E400" s="65" t="s">
        <v>3600</v>
      </c>
      <c r="F400" s="55" t="s">
        <v>1107</v>
      </c>
      <c r="G400" s="55" t="s">
        <v>1135</v>
      </c>
      <c r="H400" s="55" t="str">
        <f>VLOOKUP(G400,'3. DB25 Alle koder'!B:C,2,FALSE)</f>
        <v>Anden nyttiggørelse af affald</v>
      </c>
      <c r="I400" s="56">
        <f>COUNTIF(G:G,G400)</f>
        <v>2</v>
      </c>
      <c r="J400" s="65" t="s">
        <v>3600</v>
      </c>
      <c r="K400" s="92"/>
      <c r="L400" s="92"/>
      <c r="M400" s="37" t="str">
        <f t="shared" si="6"/>
        <v>5:2</v>
      </c>
    </row>
    <row r="401" spans="1:13" ht="135" x14ac:dyDescent="0.25">
      <c r="A401" s="55" t="s">
        <v>1107</v>
      </c>
      <c r="B401" s="71" t="s">
        <v>3384</v>
      </c>
      <c r="C401" s="71" t="s">
        <v>2698</v>
      </c>
      <c r="D401" s="56">
        <f>COUNTIF(B:B,B401)</f>
        <v>5</v>
      </c>
      <c r="E401" s="63" t="s">
        <v>3601</v>
      </c>
      <c r="F401" s="55" t="s">
        <v>1107</v>
      </c>
      <c r="G401" s="55" t="s">
        <v>1140</v>
      </c>
      <c r="H401" s="55" t="str">
        <f>VLOOKUP(G401,'3. DB25 Alle koder'!B:C,2,FALSE)</f>
        <v>Forbrænding uden energiudnyttelse</v>
      </c>
      <c r="I401" s="56">
        <f>COUNTIF(G:G,G401)</f>
        <v>2</v>
      </c>
      <c r="J401" s="65" t="s">
        <v>3601</v>
      </c>
      <c r="K401" s="92"/>
      <c r="L401" s="92"/>
      <c r="M401" s="37" t="str">
        <f t="shared" si="6"/>
        <v>5:2</v>
      </c>
    </row>
    <row r="402" spans="1:13" ht="409.5" x14ac:dyDescent="0.25">
      <c r="A402" s="55" t="s">
        <v>1107</v>
      </c>
      <c r="B402" s="71" t="s">
        <v>3384</v>
      </c>
      <c r="C402" s="71" t="s">
        <v>2698</v>
      </c>
      <c r="D402" s="56">
        <f>COUNTIF(B:B,B402)</f>
        <v>5</v>
      </c>
      <c r="E402" s="63" t="s">
        <v>3602</v>
      </c>
      <c r="F402" s="55" t="s">
        <v>1107</v>
      </c>
      <c r="G402" s="55" t="s">
        <v>1143</v>
      </c>
      <c r="H402" s="55" t="str">
        <f>VLOOKUP(G402,'3. DB25 Alle koder'!B:C,2,FALSE)</f>
        <v>Deponering eller permanent oplagring</v>
      </c>
      <c r="I402" s="56">
        <f>COUNTIF(G:G,G402)</f>
        <v>2</v>
      </c>
      <c r="J402" s="65" t="s">
        <v>3602</v>
      </c>
      <c r="K402" s="92"/>
      <c r="L402" s="92"/>
      <c r="M402" s="37" t="str">
        <f t="shared" si="6"/>
        <v>5:2</v>
      </c>
    </row>
    <row r="403" spans="1:13" ht="225" x14ac:dyDescent="0.25">
      <c r="A403" s="55" t="s">
        <v>1107</v>
      </c>
      <c r="B403" s="71" t="s">
        <v>3384</v>
      </c>
      <c r="C403" s="71" t="s">
        <v>2698</v>
      </c>
      <c r="D403" s="56">
        <f>COUNTIF(B:B,B403)</f>
        <v>5</v>
      </c>
      <c r="E403" s="63" t="s">
        <v>3603</v>
      </c>
      <c r="F403" s="55" t="s">
        <v>1107</v>
      </c>
      <c r="G403" s="55" t="s">
        <v>1146</v>
      </c>
      <c r="H403" s="55" t="str">
        <f>VLOOKUP(G403,'3. DB25 Alle koder'!B:C,2,FALSE)</f>
        <v>Anden bortskaffelse af affald</v>
      </c>
      <c r="I403" s="56">
        <f>COUNTIF(G:G,G403)</f>
        <v>2</v>
      </c>
      <c r="J403" s="65" t="s">
        <v>3603</v>
      </c>
      <c r="K403" s="92"/>
      <c r="L403" s="92"/>
      <c r="M403" s="37" t="str">
        <f t="shared" si="6"/>
        <v>5:2</v>
      </c>
    </row>
    <row r="404" spans="1:13" ht="270" x14ac:dyDescent="0.25">
      <c r="A404" s="55" t="s">
        <v>1107</v>
      </c>
      <c r="B404" s="71" t="s">
        <v>3432</v>
      </c>
      <c r="C404" s="71" t="s">
        <v>2699</v>
      </c>
      <c r="D404" s="56">
        <f>COUNTIF(B:B,B404)</f>
        <v>1</v>
      </c>
      <c r="E404" s="64" t="s">
        <v>3604</v>
      </c>
      <c r="F404" s="55" t="s">
        <v>1107</v>
      </c>
      <c r="G404" s="55" t="s">
        <v>1132</v>
      </c>
      <c r="H404" s="55" t="str">
        <f>VLOOKUP(G404,'3. DB25 Alle koder'!B:C,2,FALSE)</f>
        <v>Energiudnyttelse af affald</v>
      </c>
      <c r="I404" s="56">
        <f>COUNTIF(G:G,G404)</f>
        <v>2</v>
      </c>
      <c r="J404" s="64" t="s">
        <v>3604</v>
      </c>
      <c r="K404" s="92"/>
      <c r="L404" s="92"/>
      <c r="M404" s="37" t="str">
        <f t="shared" si="6"/>
        <v>1:2</v>
      </c>
    </row>
    <row r="405" spans="1:13" ht="270" x14ac:dyDescent="0.25">
      <c r="A405" s="55" t="s">
        <v>1107</v>
      </c>
      <c r="B405" s="71" t="s">
        <v>1132</v>
      </c>
      <c r="C405" s="71" t="s">
        <v>2700</v>
      </c>
      <c r="D405" s="56">
        <f>COUNTIF(B:B,B405)</f>
        <v>5</v>
      </c>
      <c r="E405" s="65" t="s">
        <v>3604</v>
      </c>
      <c r="F405" s="55" t="s">
        <v>1107</v>
      </c>
      <c r="G405" s="55" t="s">
        <v>1132</v>
      </c>
      <c r="H405" s="55" t="str">
        <f>VLOOKUP(G405,'3. DB25 Alle koder'!B:C,2,FALSE)</f>
        <v>Energiudnyttelse af affald</v>
      </c>
      <c r="I405" s="56">
        <f>COUNTIF(G:G,G405)</f>
        <v>2</v>
      </c>
      <c r="J405" s="65" t="s">
        <v>3604</v>
      </c>
      <c r="K405" s="92"/>
      <c r="L405" s="92"/>
      <c r="M405" s="37" t="str">
        <f t="shared" si="6"/>
        <v>5:2</v>
      </c>
    </row>
    <row r="406" spans="1:13" ht="135" x14ac:dyDescent="0.25">
      <c r="A406" s="55" t="s">
        <v>1107</v>
      </c>
      <c r="B406" s="71" t="s">
        <v>1132</v>
      </c>
      <c r="C406" s="71" t="s">
        <v>2700</v>
      </c>
      <c r="D406" s="56">
        <f>COUNTIF(B:B,B406)</f>
        <v>5</v>
      </c>
      <c r="E406" s="65" t="s">
        <v>3605</v>
      </c>
      <c r="F406" s="55" t="s">
        <v>1107</v>
      </c>
      <c r="G406" s="55" t="s">
        <v>1135</v>
      </c>
      <c r="H406" s="55" t="str">
        <f>VLOOKUP(G406,'3. DB25 Alle koder'!B:C,2,FALSE)</f>
        <v>Anden nyttiggørelse af affald</v>
      </c>
      <c r="I406" s="56">
        <f>COUNTIF(G:G,G406)</f>
        <v>2</v>
      </c>
      <c r="J406" s="65" t="s">
        <v>3605</v>
      </c>
      <c r="K406" s="92"/>
      <c r="L406" s="92"/>
      <c r="M406" s="37" t="str">
        <f t="shared" si="6"/>
        <v>5:2</v>
      </c>
    </row>
    <row r="407" spans="1:13" ht="135" x14ac:dyDescent="0.25">
      <c r="A407" s="55" t="s">
        <v>1107</v>
      </c>
      <c r="B407" s="71" t="s">
        <v>1132</v>
      </c>
      <c r="C407" s="71" t="s">
        <v>2700</v>
      </c>
      <c r="D407" s="56">
        <f>COUNTIF(B:B,B407)</f>
        <v>5</v>
      </c>
      <c r="E407" s="64" t="s">
        <v>3601</v>
      </c>
      <c r="F407" s="55" t="s">
        <v>1107</v>
      </c>
      <c r="G407" s="55" t="s">
        <v>1140</v>
      </c>
      <c r="H407" s="55" t="str">
        <f>VLOOKUP(G407,'3. DB25 Alle koder'!B:C,2,FALSE)</f>
        <v>Forbrænding uden energiudnyttelse</v>
      </c>
      <c r="I407" s="56">
        <f>COUNTIF(G:G,G407)</f>
        <v>2</v>
      </c>
      <c r="J407" s="64" t="s">
        <v>3601</v>
      </c>
      <c r="K407" s="92"/>
      <c r="L407" s="92"/>
      <c r="M407" s="37" t="str">
        <f t="shared" si="6"/>
        <v>5:2</v>
      </c>
    </row>
    <row r="408" spans="1:13" ht="409.5" x14ac:dyDescent="0.25">
      <c r="A408" s="55" t="s">
        <v>1107</v>
      </c>
      <c r="B408" s="71" t="s">
        <v>1132</v>
      </c>
      <c r="C408" s="71" t="s">
        <v>2700</v>
      </c>
      <c r="D408" s="56">
        <f>COUNTIF(B:B,B408)</f>
        <v>5</v>
      </c>
      <c r="E408" s="64" t="s">
        <v>3606</v>
      </c>
      <c r="F408" s="55" t="s">
        <v>1107</v>
      </c>
      <c r="G408" s="55" t="s">
        <v>1143</v>
      </c>
      <c r="H408" s="55" t="str">
        <f>VLOOKUP(G408,'3. DB25 Alle koder'!B:C,2,FALSE)</f>
        <v>Deponering eller permanent oplagring</v>
      </c>
      <c r="I408" s="56">
        <f>COUNTIF(G:G,G408)</f>
        <v>2</v>
      </c>
      <c r="J408" s="64" t="s">
        <v>3606</v>
      </c>
      <c r="K408" s="92"/>
      <c r="L408" s="92"/>
      <c r="M408" s="37" t="str">
        <f t="shared" si="6"/>
        <v>5:2</v>
      </c>
    </row>
    <row r="409" spans="1:13" ht="225" x14ac:dyDescent="0.25">
      <c r="A409" s="55" t="s">
        <v>1107</v>
      </c>
      <c r="B409" s="55" t="s">
        <v>1132</v>
      </c>
      <c r="C409" s="55" t="s">
        <v>2700</v>
      </c>
      <c r="D409" s="56">
        <f>COUNTIF(B:B,B409)</f>
        <v>5</v>
      </c>
      <c r="E409" s="65" t="s">
        <v>3603</v>
      </c>
      <c r="F409" s="55" t="s">
        <v>1107</v>
      </c>
      <c r="G409" s="55" t="s">
        <v>1146</v>
      </c>
      <c r="H409" s="55" t="str">
        <f>VLOOKUP(G409,'3. DB25 Alle koder'!B:C,2,FALSE)</f>
        <v>Anden bortskaffelse af affald</v>
      </c>
      <c r="I409" s="56">
        <f>COUNTIF(G:G,G409)</f>
        <v>2</v>
      </c>
      <c r="J409" s="65" t="s">
        <v>3603</v>
      </c>
      <c r="K409" s="92"/>
      <c r="L409" s="92"/>
      <c r="M409" s="37" t="str">
        <f t="shared" si="6"/>
        <v>5:2</v>
      </c>
    </row>
    <row r="410" spans="1:13" x14ac:dyDescent="0.25">
      <c r="A410" s="55" t="s">
        <v>1107</v>
      </c>
      <c r="B410" s="55" t="s">
        <v>1140</v>
      </c>
      <c r="C410" s="55" t="s">
        <v>2702</v>
      </c>
      <c r="D410" s="56">
        <f>COUNTIF(B:B,B410)</f>
        <v>1</v>
      </c>
      <c r="E410" s="63" t="s">
        <v>3523</v>
      </c>
      <c r="F410" s="55" t="s">
        <v>1107</v>
      </c>
      <c r="G410" s="55" t="s">
        <v>1129</v>
      </c>
      <c r="H410" s="55" t="str">
        <f>VLOOKUP(G410,'3. DB25 Alle koder'!B:C,2,FALSE)</f>
        <v>Genindvinding af materialer</v>
      </c>
      <c r="I410" s="56">
        <f>COUNTIF(G:G,G410)</f>
        <v>3</v>
      </c>
      <c r="J410" s="63" t="s">
        <v>3523</v>
      </c>
      <c r="K410" s="92"/>
      <c r="L410" s="92"/>
      <c r="M410" s="37" t="str">
        <f t="shared" si="6"/>
        <v>1:3</v>
      </c>
    </row>
    <row r="411" spans="1:13" ht="315" x14ac:dyDescent="0.25">
      <c r="A411" s="55" t="s">
        <v>1107</v>
      </c>
      <c r="B411" s="55" t="s">
        <v>1143</v>
      </c>
      <c r="C411" s="55" t="s">
        <v>2703</v>
      </c>
      <c r="D411" s="56">
        <f>COUNTIF(B:B,B411)</f>
        <v>2</v>
      </c>
      <c r="E411" s="64" t="s">
        <v>3607</v>
      </c>
      <c r="F411" s="55" t="s">
        <v>211</v>
      </c>
      <c r="G411" s="55" t="s">
        <v>514</v>
      </c>
      <c r="H411" s="55" t="str">
        <f>VLOOKUP(G411,'3. DB25 Alle koder'!B:C,2,FALSE)</f>
        <v>Fremstilling af plast i ubearbejdet form</v>
      </c>
      <c r="I411" s="56">
        <f>COUNTIF(G:G,G411)</f>
        <v>2</v>
      </c>
      <c r="J411" s="64" t="s">
        <v>3607</v>
      </c>
      <c r="K411" s="92"/>
      <c r="L411" s="92"/>
      <c r="M411" s="37" t="str">
        <f t="shared" si="6"/>
        <v>2:2</v>
      </c>
    </row>
    <row r="412" spans="1:13" x14ac:dyDescent="0.25">
      <c r="A412" s="55" t="s">
        <v>1107</v>
      </c>
      <c r="B412" s="55" t="s">
        <v>1143</v>
      </c>
      <c r="C412" s="55" t="s">
        <v>2703</v>
      </c>
      <c r="D412" s="56">
        <f>COUNTIF(B:B,B412)</f>
        <v>2</v>
      </c>
      <c r="E412" s="58" t="s">
        <v>3523</v>
      </c>
      <c r="F412" s="55" t="s">
        <v>1107</v>
      </c>
      <c r="G412" s="55" t="s">
        <v>1129</v>
      </c>
      <c r="H412" s="55" t="str">
        <f>VLOOKUP(G412,'3. DB25 Alle koder'!B:C,2,FALSE)</f>
        <v>Genindvinding af materialer</v>
      </c>
      <c r="I412" s="56">
        <f>COUNTIF(G:G,G412)</f>
        <v>3</v>
      </c>
      <c r="J412" s="58" t="s">
        <v>3523</v>
      </c>
      <c r="K412" s="92"/>
      <c r="L412" s="92"/>
      <c r="M412" s="37" t="str">
        <f t="shared" si="6"/>
        <v>2:3</v>
      </c>
    </row>
    <row r="413" spans="1:13" ht="30" x14ac:dyDescent="0.25">
      <c r="A413" s="55" t="s">
        <v>1107</v>
      </c>
      <c r="B413" s="55" t="s">
        <v>1150</v>
      </c>
      <c r="C413" s="55" t="s">
        <v>2704</v>
      </c>
      <c r="D413" s="56">
        <f>COUNTIF(B:B,B413)</f>
        <v>1</v>
      </c>
      <c r="E413" s="63" t="s">
        <v>3523</v>
      </c>
      <c r="F413" s="55" t="s">
        <v>1107</v>
      </c>
      <c r="G413" s="55" t="s">
        <v>1150</v>
      </c>
      <c r="H413" s="55" t="str">
        <f>VLOOKUP(G413,'3. DB25 Alle koder'!B:C,2,FALSE)</f>
        <v>Rensning af jord og grundvand og anden dekontaminering</v>
      </c>
      <c r="I413" s="56">
        <f>COUNTIF(G:G,G413)</f>
        <v>1</v>
      </c>
      <c r="J413" s="63" t="s">
        <v>3523</v>
      </c>
      <c r="K413" s="92"/>
      <c r="L413" s="92"/>
      <c r="M413" s="37" t="str">
        <f t="shared" si="6"/>
        <v>1:1</v>
      </c>
    </row>
    <row r="414" spans="1:13" x14ac:dyDescent="0.25">
      <c r="A414" s="55" t="s">
        <v>1151</v>
      </c>
      <c r="B414" s="55" t="s">
        <v>3287</v>
      </c>
      <c r="C414" s="55" t="s">
        <v>1921</v>
      </c>
      <c r="D414" s="56">
        <f>COUNTIF(B:B,B414)</f>
        <v>1</v>
      </c>
      <c r="E414" s="63" t="s">
        <v>3523</v>
      </c>
      <c r="F414" s="55" t="s">
        <v>1915</v>
      </c>
      <c r="G414" s="55" t="s">
        <v>1922</v>
      </c>
      <c r="H414" s="55" t="str">
        <f>VLOOKUP(G414,'3. DB25 Alle koder'!B:C,2,FALSE)</f>
        <v>Gennemførelse af byggeprojekter</v>
      </c>
      <c r="I414" s="56">
        <f>COUNTIF(G:G,G414)</f>
        <v>2</v>
      </c>
      <c r="J414" s="63" t="s">
        <v>3523</v>
      </c>
      <c r="K414" s="92"/>
      <c r="L414" s="92"/>
      <c r="M414" s="37" t="str">
        <f t="shared" si="6"/>
        <v>1:2</v>
      </c>
    </row>
    <row r="415" spans="1:13" x14ac:dyDescent="0.25">
      <c r="A415" s="55" t="s">
        <v>1151</v>
      </c>
      <c r="B415" s="55" t="s">
        <v>3230</v>
      </c>
      <c r="C415" s="55" t="s">
        <v>1152</v>
      </c>
      <c r="D415" s="56">
        <f>COUNTIF(B:B,B415)</f>
        <v>3</v>
      </c>
      <c r="E415" s="67" t="s">
        <v>3523</v>
      </c>
      <c r="F415" s="55" t="s">
        <v>1151</v>
      </c>
      <c r="G415" s="55" t="s">
        <v>1155</v>
      </c>
      <c r="H415" s="55" t="str">
        <f>VLOOKUP(G415,'3. DB25 Alle koder'!B:C,2,FALSE)</f>
        <v>Opførelse af bygninger</v>
      </c>
      <c r="I415" s="56">
        <f>COUNTIF(G:G,G415)</f>
        <v>1</v>
      </c>
      <c r="J415" s="67" t="s">
        <v>3523</v>
      </c>
      <c r="K415" s="92"/>
      <c r="L415" s="92"/>
      <c r="M415" s="37" t="str">
        <f t="shared" si="6"/>
        <v>3:1</v>
      </c>
    </row>
    <row r="416" spans="1:13" ht="120" x14ac:dyDescent="0.25">
      <c r="A416" s="55" t="s">
        <v>1151</v>
      </c>
      <c r="B416" s="55" t="s">
        <v>3230</v>
      </c>
      <c r="C416" s="55" t="s">
        <v>1152</v>
      </c>
      <c r="D416" s="56">
        <f>COUNTIF(B:B,B416)</f>
        <v>3</v>
      </c>
      <c r="E416" s="72" t="s">
        <v>3776</v>
      </c>
      <c r="F416" s="55" t="s">
        <v>1151</v>
      </c>
      <c r="G416" s="55" t="s">
        <v>1243</v>
      </c>
      <c r="H416" s="55" t="str">
        <f>VLOOKUP(G416,'3. DB25 Alle koder'!B:C,2,FALSE)</f>
        <v>Andre specialiserede byggeaktiviteter i.a.n.</v>
      </c>
      <c r="I416" s="56">
        <f>COUNTIF(G:G,G416)</f>
        <v>2</v>
      </c>
      <c r="J416" s="74" t="s">
        <v>3776</v>
      </c>
      <c r="K416" s="92"/>
      <c r="L416" s="92"/>
      <c r="M416" s="37" t="str">
        <f t="shared" si="6"/>
        <v>3:2</v>
      </c>
    </row>
    <row r="417" spans="1:13" ht="45" x14ac:dyDescent="0.25">
      <c r="A417" s="55" t="s">
        <v>1151</v>
      </c>
      <c r="B417" s="55" t="s">
        <v>3230</v>
      </c>
      <c r="C417" s="55" t="s">
        <v>1152</v>
      </c>
      <c r="D417" s="56">
        <f>COUNTIF(B:B,B417)</f>
        <v>3</v>
      </c>
      <c r="E417" s="65" t="s">
        <v>3608</v>
      </c>
      <c r="F417" s="55" t="s">
        <v>2340</v>
      </c>
      <c r="G417" s="55" t="s">
        <v>2384</v>
      </c>
      <c r="H417" s="55" t="str">
        <f>VLOOKUP(G417,'3. DB25 Alle koder'!B:C,2,FALSE)</f>
        <v>Konservering, restaurering og andre serviceydelser inden for kulturarv</v>
      </c>
      <c r="I417" s="56">
        <f>COUNTIF(G:G,G417)</f>
        <v>3</v>
      </c>
      <c r="J417" s="65" t="s">
        <v>3608</v>
      </c>
      <c r="K417" s="92"/>
      <c r="L417" s="92"/>
      <c r="M417" s="37" t="str">
        <f t="shared" si="6"/>
        <v>3:3</v>
      </c>
    </row>
    <row r="418" spans="1:13" ht="300" x14ac:dyDescent="0.25">
      <c r="A418" s="55" t="s">
        <v>1151</v>
      </c>
      <c r="B418" s="55" t="s">
        <v>1161</v>
      </c>
      <c r="C418" s="55" t="s">
        <v>1160</v>
      </c>
      <c r="D418" s="56">
        <f>COUNTIF(B:B,B418)</f>
        <v>2</v>
      </c>
      <c r="E418" s="64" t="s">
        <v>3609</v>
      </c>
      <c r="F418" s="55" t="s">
        <v>1151</v>
      </c>
      <c r="G418" s="55" t="s">
        <v>1161</v>
      </c>
      <c r="H418" s="55" t="str">
        <f>VLOOKUP(G418,'3. DB25 Alle koder'!B:C,2,FALSE)</f>
        <v>Anlæg af veje og motorveje</v>
      </c>
      <c r="I418" s="56">
        <f>COUNTIF(G:G,G418)</f>
        <v>2</v>
      </c>
      <c r="J418" s="64" t="s">
        <v>3609</v>
      </c>
      <c r="K418" s="92"/>
      <c r="L418" s="92"/>
      <c r="M418" s="37" t="str">
        <f t="shared" si="6"/>
        <v>2:2</v>
      </c>
    </row>
    <row r="419" spans="1:13" ht="240" x14ac:dyDescent="0.25">
      <c r="A419" s="55" t="s">
        <v>1151</v>
      </c>
      <c r="B419" s="71" t="s">
        <v>1161</v>
      </c>
      <c r="C419" s="71" t="s">
        <v>1160</v>
      </c>
      <c r="D419" s="56">
        <f>COUNTIF(B:B,B419)</f>
        <v>2</v>
      </c>
      <c r="E419" s="64" t="s">
        <v>3610</v>
      </c>
      <c r="F419" s="55" t="s">
        <v>1151</v>
      </c>
      <c r="G419" s="55" t="s">
        <v>1234</v>
      </c>
      <c r="H419" s="55" t="str">
        <f>VLOOKUP(G419,'3. DB25 Alle koder'!B:C,2,FALSE)</f>
        <v>Specialiserede anlægsaktiviteter</v>
      </c>
      <c r="I419" s="56">
        <f>COUNTIF(G:G,G419)</f>
        <v>2</v>
      </c>
      <c r="J419" s="64" t="s">
        <v>3610</v>
      </c>
      <c r="K419" s="92" t="s">
        <v>4020</v>
      </c>
      <c r="L419" s="92"/>
      <c r="M419" s="37" t="str">
        <f t="shared" si="6"/>
        <v>2:2</v>
      </c>
    </row>
    <row r="420" spans="1:13" x14ac:dyDescent="0.25">
      <c r="A420" s="55" t="s">
        <v>1151</v>
      </c>
      <c r="B420" s="55" t="s">
        <v>1164</v>
      </c>
      <c r="C420" s="55" t="s">
        <v>1163</v>
      </c>
      <c r="D420" s="56">
        <f>COUNTIF(B:B,B420)</f>
        <v>1</v>
      </c>
      <c r="E420" s="60" t="s">
        <v>3523</v>
      </c>
      <c r="F420" s="55" t="s">
        <v>1151</v>
      </c>
      <c r="G420" s="55" t="s">
        <v>1164</v>
      </c>
      <c r="H420" s="55" t="str">
        <f>VLOOKUP(G420,'3. DB25 Alle koder'!B:C,2,FALSE)</f>
        <v>Anlæg af jernbaner og undergrundsbaner</v>
      </c>
      <c r="I420" s="56">
        <f>COUNTIF(G:G,G420)</f>
        <v>1</v>
      </c>
      <c r="J420" s="60" t="s">
        <v>3523</v>
      </c>
      <c r="K420" s="92"/>
      <c r="L420" s="92"/>
      <c r="M420" s="37" t="str">
        <f t="shared" si="6"/>
        <v>1:1</v>
      </c>
    </row>
    <row r="421" spans="1:13" x14ac:dyDescent="0.25">
      <c r="A421" s="55" t="s">
        <v>1151</v>
      </c>
      <c r="B421" s="55" t="s">
        <v>1167</v>
      </c>
      <c r="C421" s="55" t="s">
        <v>1166</v>
      </c>
      <c r="D421" s="56">
        <f>COUNTIF(B:B,B421)</f>
        <v>1</v>
      </c>
      <c r="E421" s="60" t="s">
        <v>3523</v>
      </c>
      <c r="F421" s="55" t="s">
        <v>1151</v>
      </c>
      <c r="G421" s="55" t="s">
        <v>1167</v>
      </c>
      <c r="H421" s="55" t="str">
        <f>VLOOKUP(G421,'3. DB25 Alle koder'!B:C,2,FALSE)</f>
        <v>Anlæg af broer og tunneller</v>
      </c>
      <c r="I421" s="56">
        <f>COUNTIF(G:G,G421)</f>
        <v>1</v>
      </c>
      <c r="J421" s="60" t="s">
        <v>3523</v>
      </c>
      <c r="K421" s="92"/>
      <c r="L421" s="92"/>
      <c r="M421" s="37" t="str">
        <f t="shared" si="6"/>
        <v>1:1</v>
      </c>
    </row>
    <row r="422" spans="1:13" x14ac:dyDescent="0.25">
      <c r="A422" s="55" t="s">
        <v>1151</v>
      </c>
      <c r="B422" s="55" t="s">
        <v>1171</v>
      </c>
      <c r="C422" s="55" t="s">
        <v>1172</v>
      </c>
      <c r="D422" s="56">
        <f>COUNTIF(B:B,B422)</f>
        <v>1</v>
      </c>
      <c r="E422" s="60" t="s">
        <v>3523</v>
      </c>
      <c r="F422" s="55" t="s">
        <v>1151</v>
      </c>
      <c r="G422" s="55" t="s">
        <v>1171</v>
      </c>
      <c r="H422" s="55" t="str">
        <f>VLOOKUP(G422,'3. DB25 Alle koder'!B:C,2,FALSE)</f>
        <v>Anlæg af ledningsnet til væsker</v>
      </c>
      <c r="I422" s="56">
        <f>COUNTIF(G:G,G422)</f>
        <v>1</v>
      </c>
      <c r="J422" s="60" t="s">
        <v>3523</v>
      </c>
      <c r="K422" s="92"/>
      <c r="L422" s="92"/>
      <c r="M422" s="37" t="str">
        <f t="shared" si="6"/>
        <v>1:1</v>
      </c>
    </row>
    <row r="423" spans="1:13" x14ac:dyDescent="0.25">
      <c r="A423" s="55" t="s">
        <v>1151</v>
      </c>
      <c r="B423" s="55" t="s">
        <v>1175</v>
      </c>
      <c r="C423" s="55" t="s">
        <v>2709</v>
      </c>
      <c r="D423" s="56">
        <f>COUNTIF(B:B,B423)</f>
        <v>1</v>
      </c>
      <c r="E423" s="60" t="s">
        <v>3523</v>
      </c>
      <c r="F423" s="55" t="s">
        <v>1151</v>
      </c>
      <c r="G423" s="55" t="s">
        <v>1175</v>
      </c>
      <c r="H423" s="55" t="str">
        <f>VLOOKUP(G423,'3. DB25 Alle koder'!B:C,2,FALSE)</f>
        <v>Anlæg af ledningsnet til elektricitet og telekommunikation</v>
      </c>
      <c r="I423" s="56">
        <f>COUNTIF(G:G,G423)</f>
        <v>2</v>
      </c>
      <c r="J423" s="60" t="s">
        <v>3523</v>
      </c>
      <c r="K423" s="92"/>
      <c r="L423" s="92"/>
      <c r="M423" s="37" t="str">
        <f t="shared" si="6"/>
        <v>1:2</v>
      </c>
    </row>
    <row r="424" spans="1:13" x14ac:dyDescent="0.25">
      <c r="A424" s="55" t="s">
        <v>1151</v>
      </c>
      <c r="B424" s="55" t="s">
        <v>1180</v>
      </c>
      <c r="C424" s="55" t="s">
        <v>2710</v>
      </c>
      <c r="D424" s="56">
        <f>COUNTIF(B:B,B424)</f>
        <v>1</v>
      </c>
      <c r="E424" s="60" t="s">
        <v>3523</v>
      </c>
      <c r="F424" s="55" t="s">
        <v>1151</v>
      </c>
      <c r="G424" s="55" t="s">
        <v>1180</v>
      </c>
      <c r="H424" s="55" t="str">
        <f>VLOOKUP(G424,'3. DB25 Alle koder'!B:C,2,FALSE)</f>
        <v>Anlæg af vandveje, havne, diger, dæmninger mv.</v>
      </c>
      <c r="I424" s="56">
        <f>COUNTIF(G:G,G424)</f>
        <v>1</v>
      </c>
      <c r="J424" s="60" t="s">
        <v>3523</v>
      </c>
      <c r="K424" s="92"/>
      <c r="L424" s="92"/>
      <c r="M424" s="37" t="str">
        <f t="shared" si="6"/>
        <v>1:1</v>
      </c>
    </row>
    <row r="425" spans="1:13" ht="390" x14ac:dyDescent="0.25">
      <c r="A425" s="55" t="s">
        <v>1151</v>
      </c>
      <c r="B425" s="55" t="s">
        <v>1182</v>
      </c>
      <c r="C425" s="55" t="s">
        <v>2711</v>
      </c>
      <c r="D425" s="56">
        <f>COUNTIF(B:B,B425)</f>
        <v>2</v>
      </c>
      <c r="E425" s="69" t="s">
        <v>4017</v>
      </c>
      <c r="F425" s="55" t="s">
        <v>1151</v>
      </c>
      <c r="G425" s="55" t="s">
        <v>1182</v>
      </c>
      <c r="H425" s="55" t="str">
        <f>VLOOKUP(G425,'3. DB25 Alle koder'!B:C,2,FALSE)</f>
        <v>Andre anlægsaktiviteter i.a.n.</v>
      </c>
      <c r="I425" s="56">
        <f>COUNTIF(G:G,G425)</f>
        <v>1</v>
      </c>
      <c r="J425" s="69" t="s">
        <v>4017</v>
      </c>
      <c r="K425" s="92"/>
      <c r="L425" s="92"/>
      <c r="M425" s="37" t="str">
        <f t="shared" si="6"/>
        <v>2:1</v>
      </c>
    </row>
    <row r="426" spans="1:13" ht="75" x14ac:dyDescent="0.25">
      <c r="A426" s="55" t="s">
        <v>1151</v>
      </c>
      <c r="B426" s="55" t="s">
        <v>1182</v>
      </c>
      <c r="C426" s="55" t="s">
        <v>2711</v>
      </c>
      <c r="D426" s="56">
        <f>COUNTIF(B:B,B426)</f>
        <v>2</v>
      </c>
      <c r="E426" s="66" t="s">
        <v>4062</v>
      </c>
      <c r="F426" s="55" t="s">
        <v>1915</v>
      </c>
      <c r="G426" s="55" t="s">
        <v>1922</v>
      </c>
      <c r="H426" s="55" t="str">
        <f>VLOOKUP(G426,'3. DB25 Alle koder'!B:C,2,FALSE)</f>
        <v>Gennemførelse af byggeprojekter</v>
      </c>
      <c r="I426" s="56">
        <f>COUNTIF(G:G,G426)</f>
        <v>2</v>
      </c>
      <c r="J426" s="66" t="s">
        <v>4062</v>
      </c>
      <c r="K426" s="92"/>
      <c r="L426" s="92"/>
      <c r="M426" s="37" t="str">
        <f t="shared" si="6"/>
        <v>2:2</v>
      </c>
    </row>
    <row r="427" spans="1:13" x14ac:dyDescent="0.25">
      <c r="A427" s="55" t="s">
        <v>1151</v>
      </c>
      <c r="B427" s="55" t="s">
        <v>1188</v>
      </c>
      <c r="C427" s="55" t="s">
        <v>1187</v>
      </c>
      <c r="D427" s="56">
        <f>COUNTIF(B:B,B427)</f>
        <v>1</v>
      </c>
      <c r="E427" s="60" t="s">
        <v>3523</v>
      </c>
      <c r="F427" s="55" t="s">
        <v>1151</v>
      </c>
      <c r="G427" s="55" t="s">
        <v>1188</v>
      </c>
      <c r="H427" s="55" t="str">
        <f>VLOOKUP(G427,'3. DB25 Alle koder'!B:C,2,FALSE)</f>
        <v>Nedrivning</v>
      </c>
      <c r="I427" s="56">
        <f>COUNTIF(G:G,G427)</f>
        <v>1</v>
      </c>
      <c r="J427" s="60" t="s">
        <v>3523</v>
      </c>
      <c r="K427" s="92"/>
      <c r="L427" s="92"/>
      <c r="M427" s="37" t="str">
        <f t="shared" si="6"/>
        <v>1:1</v>
      </c>
    </row>
    <row r="428" spans="1:13" ht="60" x14ac:dyDescent="0.25">
      <c r="A428" s="55" t="s">
        <v>1151</v>
      </c>
      <c r="B428" s="55" t="s">
        <v>1191</v>
      </c>
      <c r="C428" s="55" t="s">
        <v>1190</v>
      </c>
      <c r="D428" s="56">
        <f>COUNTIF(B:B,B428)</f>
        <v>1</v>
      </c>
      <c r="E428" s="58" t="s">
        <v>3523</v>
      </c>
      <c r="F428" s="55" t="s">
        <v>1151</v>
      </c>
      <c r="G428" s="55" t="s">
        <v>1191</v>
      </c>
      <c r="H428" s="55" t="str">
        <f>VLOOKUP(G428,'3. DB25 Alle koder'!B:C,2,FALSE)</f>
        <v>Forberedende byggepladsarbejder</v>
      </c>
      <c r="I428" s="56">
        <f>COUNTIF(G:G,G428)</f>
        <v>1</v>
      </c>
      <c r="J428" s="58" t="s">
        <v>3523</v>
      </c>
      <c r="K428" s="92" t="s">
        <v>4063</v>
      </c>
      <c r="L428" s="92"/>
      <c r="M428" s="37" t="str">
        <f t="shared" si="6"/>
        <v>1:1</v>
      </c>
    </row>
    <row r="429" spans="1:13" x14ac:dyDescent="0.25">
      <c r="A429" s="55" t="s">
        <v>1151</v>
      </c>
      <c r="B429" s="55" t="s">
        <v>1194</v>
      </c>
      <c r="C429" s="55" t="s">
        <v>1193</v>
      </c>
      <c r="D429" s="56">
        <f>COUNTIF(B:B,B429)</f>
        <v>1</v>
      </c>
      <c r="E429" s="60" t="s">
        <v>3523</v>
      </c>
      <c r="F429" s="55" t="s">
        <v>1151</v>
      </c>
      <c r="G429" s="55" t="s">
        <v>1194</v>
      </c>
      <c r="H429" s="55" t="str">
        <f>VLOOKUP(G429,'3. DB25 Alle koder'!B:C,2,FALSE)</f>
        <v>Funderingsundersøgelser</v>
      </c>
      <c r="I429" s="56">
        <f>COUNTIF(G:G,G429)</f>
        <v>1</v>
      </c>
      <c r="J429" s="60" t="s">
        <v>3523</v>
      </c>
      <c r="K429" s="92"/>
      <c r="L429" s="92"/>
      <c r="M429" s="37" t="str">
        <f t="shared" si="6"/>
        <v>1:1</v>
      </c>
    </row>
    <row r="430" spans="1:13" x14ac:dyDescent="0.25">
      <c r="A430" s="55" t="s">
        <v>1151</v>
      </c>
      <c r="B430" s="55" t="s">
        <v>1198</v>
      </c>
      <c r="C430" s="55" t="s">
        <v>1197</v>
      </c>
      <c r="D430" s="56">
        <f>COUNTIF(B:B,B430)</f>
        <v>1</v>
      </c>
      <c r="E430" s="63" t="s">
        <v>3523</v>
      </c>
      <c r="F430" s="55" t="s">
        <v>1151</v>
      </c>
      <c r="G430" s="55" t="s">
        <v>1198</v>
      </c>
      <c r="H430" s="55" t="str">
        <f>VLOOKUP(G430,'3. DB25 Alle koder'!B:C,2,FALSE)</f>
        <v>El-installation</v>
      </c>
      <c r="I430" s="56">
        <f>COUNTIF(G:G,G430)</f>
        <v>1</v>
      </c>
      <c r="J430" s="63" t="s">
        <v>3523</v>
      </c>
      <c r="K430" s="92"/>
      <c r="L430" s="92"/>
      <c r="M430" s="37" t="str">
        <f t="shared" si="6"/>
        <v>1:1</v>
      </c>
    </row>
    <row r="431" spans="1:13" x14ac:dyDescent="0.25">
      <c r="A431" s="55" t="s">
        <v>1151</v>
      </c>
      <c r="B431" s="55" t="s">
        <v>1200</v>
      </c>
      <c r="C431" s="55" t="s">
        <v>2713</v>
      </c>
      <c r="D431" s="56">
        <f>COUNTIF(B:B,B431)</f>
        <v>1</v>
      </c>
      <c r="E431" s="63" t="s">
        <v>3523</v>
      </c>
      <c r="F431" s="55" t="s">
        <v>1151</v>
      </c>
      <c r="G431" s="55" t="s">
        <v>1200</v>
      </c>
      <c r="H431" s="55" t="str">
        <f>VLOOKUP(G431,'3. DB25 Alle koder'!B:C,2,FALSE)</f>
        <v>Installation af vvs-, varme- og klimaanlæg</v>
      </c>
      <c r="I431" s="56">
        <f>COUNTIF(G:G,G431)</f>
        <v>1</v>
      </c>
      <c r="J431" s="63" t="s">
        <v>3523</v>
      </c>
      <c r="K431" s="92"/>
      <c r="L431" s="92"/>
      <c r="M431" s="37" t="str">
        <f t="shared" si="6"/>
        <v>1:1</v>
      </c>
    </row>
    <row r="432" spans="1:13" ht="315" x14ac:dyDescent="0.25">
      <c r="A432" s="55" t="s">
        <v>1151</v>
      </c>
      <c r="B432" s="55" t="s">
        <v>3231</v>
      </c>
      <c r="C432" s="55" t="s">
        <v>1205</v>
      </c>
      <c r="D432" s="56">
        <f>COUNTIF(B:B,B432)</f>
        <v>2</v>
      </c>
      <c r="E432" s="64" t="s">
        <v>3611</v>
      </c>
      <c r="F432" s="55" t="s">
        <v>1151</v>
      </c>
      <c r="G432" s="55" t="s">
        <v>1203</v>
      </c>
      <c r="H432" s="55" t="str">
        <f>VLOOKUP(G432,'3. DB25 Alle koder'!B:C,2,FALSE)</f>
        <v>Installation af isolering</v>
      </c>
      <c r="I432" s="56">
        <f>COUNTIF(G:G,G432)</f>
        <v>3</v>
      </c>
      <c r="J432" s="64" t="s">
        <v>3611</v>
      </c>
      <c r="K432" s="92"/>
      <c r="L432" s="92"/>
      <c r="M432" s="37" t="str">
        <f t="shared" si="6"/>
        <v>2:3</v>
      </c>
    </row>
    <row r="433" spans="1:13" x14ac:dyDescent="0.25">
      <c r="A433" s="55" t="s">
        <v>1151</v>
      </c>
      <c r="B433" s="55" t="s">
        <v>3231</v>
      </c>
      <c r="C433" s="55" t="s">
        <v>1205</v>
      </c>
      <c r="D433" s="56">
        <f>COUNTIF(B:B,B433)</f>
        <v>2</v>
      </c>
      <c r="E433" s="58" t="s">
        <v>3523</v>
      </c>
      <c r="F433" s="55" t="s">
        <v>1151</v>
      </c>
      <c r="G433" s="55" t="s">
        <v>1206</v>
      </c>
      <c r="H433" s="55" t="str">
        <f>VLOOKUP(G433,'3. DB25 Alle koder'!B:C,2,FALSE)</f>
        <v>Andre bygningsinstallationsaktiviteter</v>
      </c>
      <c r="I433" s="56">
        <f>COUNTIF(G:G,G433)</f>
        <v>1</v>
      </c>
      <c r="J433" s="58" t="s">
        <v>3523</v>
      </c>
      <c r="K433" s="92"/>
      <c r="L433" s="92"/>
      <c r="M433" s="37" t="str">
        <f t="shared" si="6"/>
        <v>2:1</v>
      </c>
    </row>
    <row r="434" spans="1:13" x14ac:dyDescent="0.25">
      <c r="A434" s="55" t="s">
        <v>1151</v>
      </c>
      <c r="B434" s="55" t="s">
        <v>1211</v>
      </c>
      <c r="C434" s="55" t="s">
        <v>1210</v>
      </c>
      <c r="D434" s="56">
        <f>COUNTIF(B:B,B434)</f>
        <v>1</v>
      </c>
      <c r="E434" s="60" t="s">
        <v>3523</v>
      </c>
      <c r="F434" s="55" t="s">
        <v>1151</v>
      </c>
      <c r="G434" s="55" t="s">
        <v>1211</v>
      </c>
      <c r="H434" s="55" t="str">
        <f>VLOOKUP(G434,'3. DB25 Alle koder'!B:C,2,FALSE)</f>
        <v>Stukkatøraktiviteter</v>
      </c>
      <c r="I434" s="56">
        <f>COUNTIF(G:G,G434)</f>
        <v>2</v>
      </c>
      <c r="J434" s="60" t="s">
        <v>3523</v>
      </c>
      <c r="K434" s="92"/>
      <c r="L434" s="92"/>
      <c r="M434" s="37" t="str">
        <f t="shared" si="6"/>
        <v>1:2</v>
      </c>
    </row>
    <row r="435" spans="1:13" x14ac:dyDescent="0.25">
      <c r="A435" s="55" t="s">
        <v>1151</v>
      </c>
      <c r="B435" s="55" t="s">
        <v>1214</v>
      </c>
      <c r="C435" s="55" t="s">
        <v>1213</v>
      </c>
      <c r="D435" s="56">
        <f>COUNTIF(B:B,B435)</f>
        <v>1</v>
      </c>
      <c r="E435" s="60" t="s">
        <v>3523</v>
      </c>
      <c r="F435" s="55" t="s">
        <v>1151</v>
      </c>
      <c r="G435" s="55" t="s">
        <v>1214</v>
      </c>
      <c r="H435" s="55" t="str">
        <f>VLOOKUP(G435,'3. DB25 Alle koder'!B:C,2,FALSE)</f>
        <v>Tømrer- og bygningssnedkeraktiviteter</v>
      </c>
      <c r="I435" s="56">
        <f>COUNTIF(G:G,G435)</f>
        <v>2</v>
      </c>
      <c r="J435" s="60" t="s">
        <v>3523</v>
      </c>
      <c r="K435" s="92"/>
      <c r="L435" s="92"/>
      <c r="M435" s="37" t="str">
        <f t="shared" si="6"/>
        <v>1:2</v>
      </c>
    </row>
    <row r="436" spans="1:13" x14ac:dyDescent="0.25">
      <c r="A436" s="55" t="s">
        <v>1151</v>
      </c>
      <c r="B436" s="55" t="s">
        <v>1217</v>
      </c>
      <c r="C436" s="55" t="s">
        <v>1216</v>
      </c>
      <c r="D436" s="56">
        <f>COUNTIF(B:B,B436)</f>
        <v>1</v>
      </c>
      <c r="E436" s="60" t="s">
        <v>3523</v>
      </c>
      <c r="F436" s="55" t="s">
        <v>1151</v>
      </c>
      <c r="G436" s="55" t="s">
        <v>1217</v>
      </c>
      <c r="H436" s="55" t="str">
        <f>VLOOKUP(G436,'3. DB25 Alle koder'!B:C,2,FALSE)</f>
        <v>Udførelse af gulvbelægninger og vægbeklædning</v>
      </c>
      <c r="I436" s="56">
        <f>COUNTIF(G:G,G436)</f>
        <v>2</v>
      </c>
      <c r="J436" s="60" t="s">
        <v>3523</v>
      </c>
      <c r="K436" s="92"/>
      <c r="L436" s="92"/>
      <c r="M436" s="37" t="str">
        <f t="shared" si="6"/>
        <v>1:2</v>
      </c>
    </row>
    <row r="437" spans="1:13" x14ac:dyDescent="0.25">
      <c r="A437" s="55" t="s">
        <v>1151</v>
      </c>
      <c r="B437" s="55" t="s">
        <v>1220</v>
      </c>
      <c r="C437" s="55" t="s">
        <v>2715</v>
      </c>
      <c r="D437" s="56">
        <f>COUNTIF(B:B,B437)</f>
        <v>1</v>
      </c>
      <c r="E437" s="60" t="s">
        <v>3523</v>
      </c>
      <c r="F437" s="55" t="s">
        <v>1151</v>
      </c>
      <c r="G437" s="55" t="s">
        <v>1220</v>
      </c>
      <c r="H437" s="55" t="str">
        <f>VLOOKUP(G437,'3. DB25 Alle koder'!B:C,2,FALSE)</f>
        <v>Maleraktiviteter</v>
      </c>
      <c r="I437" s="56">
        <f>COUNTIF(G:G,G437)</f>
        <v>2</v>
      </c>
      <c r="J437" s="60" t="s">
        <v>3523</v>
      </c>
      <c r="K437" s="92"/>
      <c r="L437" s="92"/>
      <c r="M437" s="37" t="str">
        <f t="shared" si="6"/>
        <v>1:2</v>
      </c>
    </row>
    <row r="438" spans="1:13" x14ac:dyDescent="0.25">
      <c r="A438" s="55" t="s">
        <v>1151</v>
      </c>
      <c r="B438" s="55" t="s">
        <v>1221</v>
      </c>
      <c r="C438" s="55" t="s">
        <v>1222</v>
      </c>
      <c r="D438" s="56">
        <f>COUNTIF(B:B,B438)</f>
        <v>1</v>
      </c>
      <c r="E438" s="63" t="s">
        <v>3523</v>
      </c>
      <c r="F438" s="55" t="s">
        <v>1151</v>
      </c>
      <c r="G438" s="55" t="s">
        <v>1221</v>
      </c>
      <c r="H438" s="55" t="str">
        <f>VLOOKUP(G438,'3. DB25 Alle koder'!B:C,2,FALSE)</f>
        <v>Glarmesteraktiviteter</v>
      </c>
      <c r="I438" s="56">
        <f>COUNTIF(G:G,G438)</f>
        <v>2</v>
      </c>
      <c r="J438" s="63" t="s">
        <v>3523</v>
      </c>
      <c r="K438" s="92"/>
      <c r="L438" s="92"/>
      <c r="M438" s="37" t="str">
        <f t="shared" si="6"/>
        <v>1:2</v>
      </c>
    </row>
    <row r="439" spans="1:13" ht="105" x14ac:dyDescent="0.25">
      <c r="A439" s="55" t="s">
        <v>1151</v>
      </c>
      <c r="B439" s="55" t="s">
        <v>3385</v>
      </c>
      <c r="C439" s="55" t="s">
        <v>1224</v>
      </c>
      <c r="D439" s="56">
        <f>COUNTIF(B:B,B439)</f>
        <v>3</v>
      </c>
      <c r="E439" s="65" t="s">
        <v>3774</v>
      </c>
      <c r="F439" s="55" t="s">
        <v>1151</v>
      </c>
      <c r="G439" s="55" t="s">
        <v>1203</v>
      </c>
      <c r="H439" s="55" t="str">
        <f>VLOOKUP(G439,'3. DB25 Alle koder'!B:C,2,FALSE)</f>
        <v>Installation af isolering</v>
      </c>
      <c r="I439" s="56">
        <f>COUNTIF(G:G,G439)</f>
        <v>3</v>
      </c>
      <c r="J439" s="65" t="s">
        <v>3774</v>
      </c>
      <c r="K439" s="92"/>
      <c r="L439" s="92"/>
      <c r="M439" s="37" t="str">
        <f t="shared" si="6"/>
        <v>3:3</v>
      </c>
    </row>
    <row r="440" spans="1:13" x14ac:dyDescent="0.25">
      <c r="A440" s="55" t="s">
        <v>1151</v>
      </c>
      <c r="B440" s="55" t="s">
        <v>3385</v>
      </c>
      <c r="C440" s="55" t="s">
        <v>1224</v>
      </c>
      <c r="D440" s="56">
        <f>COUNTIF(B:B,B440)</f>
        <v>3</v>
      </c>
      <c r="E440" s="58" t="s">
        <v>3523</v>
      </c>
      <c r="F440" s="55" t="s">
        <v>1151</v>
      </c>
      <c r="G440" s="55" t="s">
        <v>1225</v>
      </c>
      <c r="H440" s="55" t="str">
        <f>VLOOKUP(G440,'3. DB25 Alle koder'!B:C,2,FALSE)</f>
        <v>Anden bygningsfærdiggørelse</v>
      </c>
      <c r="I440" s="56">
        <f>COUNTIF(G:G,G440)</f>
        <v>2</v>
      </c>
      <c r="J440" s="58" t="s">
        <v>3523</v>
      </c>
      <c r="K440" s="92"/>
      <c r="L440" s="92"/>
      <c r="M440" s="37" t="str">
        <f t="shared" si="6"/>
        <v>3:2</v>
      </c>
    </row>
    <row r="441" spans="1:13" ht="75" x14ac:dyDescent="0.25">
      <c r="A441" s="55" t="s">
        <v>1151</v>
      </c>
      <c r="B441" s="55" t="s">
        <v>3385</v>
      </c>
      <c r="C441" s="55" t="s">
        <v>1224</v>
      </c>
      <c r="D441" s="56">
        <f>COUNTIF(B:B,B441)</f>
        <v>3</v>
      </c>
      <c r="E441" s="64" t="s">
        <v>3612</v>
      </c>
      <c r="F441" s="55" t="s">
        <v>2049</v>
      </c>
      <c r="G441" s="55" t="s">
        <v>2134</v>
      </c>
      <c r="H441" s="55" t="str">
        <f>VLOOKUP(G441,'3. DB25 Alle koder'!B:C,2,FALSE)</f>
        <v xml:space="preserve">Anden rengøring af bygninger og rengøring af erhvervslokaler i.a.n. </v>
      </c>
      <c r="I441" s="56">
        <f>COUNTIF(G:G,G441)</f>
        <v>3</v>
      </c>
      <c r="J441" s="64" t="s">
        <v>3612</v>
      </c>
      <c r="K441" s="92"/>
      <c r="L441" s="92"/>
      <c r="M441" s="37" t="str">
        <f t="shared" si="6"/>
        <v>3:3</v>
      </c>
    </row>
    <row r="442" spans="1:13" x14ac:dyDescent="0.25">
      <c r="A442" s="55" t="s">
        <v>1151</v>
      </c>
      <c r="B442" s="55" t="s">
        <v>1241</v>
      </c>
      <c r="C442" s="55" t="s">
        <v>1228</v>
      </c>
      <c r="D442" s="56">
        <f>COUNTIF(B:B,B442)</f>
        <v>1</v>
      </c>
      <c r="E442" s="60" t="s">
        <v>3523</v>
      </c>
      <c r="F442" s="55" t="s">
        <v>1151</v>
      </c>
      <c r="G442" s="55" t="s">
        <v>1229</v>
      </c>
      <c r="H442" s="55" t="str">
        <f>VLOOKUP(G442,'3. DB25 Alle koder'!B:C,2,FALSE)</f>
        <v>Tagdækningsaktiviteter</v>
      </c>
      <c r="I442" s="56">
        <f>COUNTIF(G:G,G442)</f>
        <v>2</v>
      </c>
      <c r="J442" s="60" t="s">
        <v>3523</v>
      </c>
      <c r="K442" s="92" t="s">
        <v>4020</v>
      </c>
      <c r="L442" s="92"/>
      <c r="M442" s="37" t="str">
        <f t="shared" si="6"/>
        <v>1:2</v>
      </c>
    </row>
    <row r="443" spans="1:13" x14ac:dyDescent="0.25">
      <c r="A443" s="55" t="s">
        <v>1151</v>
      </c>
      <c r="B443" s="55" t="s">
        <v>3433</v>
      </c>
      <c r="C443" s="55" t="s">
        <v>2719</v>
      </c>
      <c r="D443" s="56">
        <f>COUNTIF(B:B,B443)</f>
        <v>1</v>
      </c>
      <c r="E443" s="63" t="s">
        <v>3523</v>
      </c>
      <c r="F443" s="55" t="s">
        <v>1151</v>
      </c>
      <c r="G443" s="55" t="s">
        <v>1241</v>
      </c>
      <c r="H443" s="55" t="str">
        <f>VLOOKUP(G443,'3. DB25 Alle koder'!B:C,2,FALSE)</f>
        <v>Murerarbejde</v>
      </c>
      <c r="I443" s="56">
        <f>COUNTIF(G:G,G443)</f>
        <v>2</v>
      </c>
      <c r="J443" s="63" t="s">
        <v>3523</v>
      </c>
      <c r="K443" s="92"/>
      <c r="L443" s="92"/>
      <c r="M443" s="37" t="str">
        <f t="shared" si="6"/>
        <v>1:2</v>
      </c>
    </row>
    <row r="444" spans="1:13" ht="30" x14ac:dyDescent="0.25">
      <c r="A444" s="55" t="s">
        <v>1151</v>
      </c>
      <c r="B444" s="55" t="s">
        <v>3233</v>
      </c>
      <c r="C444" s="55" t="s">
        <v>2717</v>
      </c>
      <c r="D444" s="56">
        <f>COUNTIF(B:B,B444)</f>
        <v>14</v>
      </c>
      <c r="E444" s="112" t="s">
        <v>4164</v>
      </c>
      <c r="F444" s="55" t="s">
        <v>1151</v>
      </c>
      <c r="G444" s="55" t="s">
        <v>1161</v>
      </c>
      <c r="H444" s="55" t="str">
        <f>VLOOKUP(G444,'3. DB25 Alle koder'!B:C,2,FALSE)</f>
        <v>Anlæg af veje og motorveje</v>
      </c>
      <c r="I444" s="56">
        <f>COUNTIF(G:G,G444)</f>
        <v>2</v>
      </c>
      <c r="J444" s="112" t="s">
        <v>4164</v>
      </c>
      <c r="K444" s="92"/>
      <c r="L444" s="92" t="s">
        <v>4178</v>
      </c>
      <c r="M444" s="37" t="str">
        <f t="shared" si="6"/>
        <v>14:2</v>
      </c>
    </row>
    <row r="445" spans="1:13" ht="120" x14ac:dyDescent="0.25">
      <c r="A445" s="55" t="s">
        <v>1151</v>
      </c>
      <c r="B445" s="55" t="s">
        <v>3233</v>
      </c>
      <c r="C445" s="55" t="s">
        <v>2717</v>
      </c>
      <c r="D445" s="56">
        <f>COUNTIF(B:B,B445)</f>
        <v>14</v>
      </c>
      <c r="E445" s="66" t="s">
        <v>4018</v>
      </c>
      <c r="F445" s="55" t="s">
        <v>1151</v>
      </c>
      <c r="G445" s="55" t="s">
        <v>1203</v>
      </c>
      <c r="H445" s="55" t="str">
        <f>VLOOKUP(G445,'3. DB25 Alle koder'!B:C,2,FALSE)</f>
        <v>Installation af isolering</v>
      </c>
      <c r="I445" s="56">
        <f>COUNTIF(G:G,G445)</f>
        <v>3</v>
      </c>
      <c r="J445" s="66" t="s">
        <v>4018</v>
      </c>
      <c r="K445" s="92"/>
      <c r="L445" s="92"/>
      <c r="M445" s="37" t="str">
        <f t="shared" si="6"/>
        <v>14:3</v>
      </c>
    </row>
    <row r="446" spans="1:13" ht="30" x14ac:dyDescent="0.25">
      <c r="A446" s="55" t="s">
        <v>1151</v>
      </c>
      <c r="B446" s="55" t="s">
        <v>3233</v>
      </c>
      <c r="C446" s="55" t="s">
        <v>2717</v>
      </c>
      <c r="D446" s="56">
        <f>COUNTIF(B:B,B446)</f>
        <v>14</v>
      </c>
      <c r="E446" s="66" t="s">
        <v>4019</v>
      </c>
      <c r="F446" s="55" t="s">
        <v>1151</v>
      </c>
      <c r="G446" s="55" t="s">
        <v>1211</v>
      </c>
      <c r="H446" s="55" t="str">
        <f>VLOOKUP(G446,'3. DB25 Alle koder'!B:C,2,FALSE)</f>
        <v>Stukkatøraktiviteter</v>
      </c>
      <c r="I446" s="56">
        <f>COUNTIF(G:G,G446)</f>
        <v>2</v>
      </c>
      <c r="J446" s="66" t="s">
        <v>4019</v>
      </c>
      <c r="K446" s="92"/>
      <c r="L446" s="92"/>
      <c r="M446" s="37" t="str">
        <f t="shared" si="6"/>
        <v>14:2</v>
      </c>
    </row>
    <row r="447" spans="1:13" ht="45" x14ac:dyDescent="0.25">
      <c r="A447" s="55" t="s">
        <v>1151</v>
      </c>
      <c r="B447" s="71" t="s">
        <v>3233</v>
      </c>
      <c r="C447" s="71" t="s">
        <v>2717</v>
      </c>
      <c r="D447" s="56">
        <f>COUNTIF(B:B,B447)</f>
        <v>14</v>
      </c>
      <c r="E447" s="66" t="s">
        <v>4021</v>
      </c>
      <c r="F447" s="55" t="s">
        <v>1151</v>
      </c>
      <c r="G447" s="55" t="s">
        <v>1214</v>
      </c>
      <c r="H447" s="55" t="str">
        <f>VLOOKUP(G447,'3. DB25 Alle koder'!B:C,2,FALSE)</f>
        <v>Tømrer- og bygningssnedkeraktiviteter</v>
      </c>
      <c r="I447" s="56">
        <f>COUNTIF(G:G,G447)</f>
        <v>2</v>
      </c>
      <c r="J447" s="66" t="s">
        <v>4021</v>
      </c>
      <c r="K447" s="92"/>
      <c r="L447" s="92"/>
      <c r="M447" s="37" t="str">
        <f t="shared" si="6"/>
        <v>14:2</v>
      </c>
    </row>
    <row r="448" spans="1:13" ht="45" x14ac:dyDescent="0.25">
      <c r="A448" s="55" t="s">
        <v>1151</v>
      </c>
      <c r="B448" s="55" t="s">
        <v>3233</v>
      </c>
      <c r="C448" s="55" t="s">
        <v>2717</v>
      </c>
      <c r="D448" s="56">
        <f>COUNTIF(B:B,B448)</f>
        <v>14</v>
      </c>
      <c r="E448" s="66" t="s">
        <v>4022</v>
      </c>
      <c r="F448" s="55" t="s">
        <v>1151</v>
      </c>
      <c r="G448" s="55" t="s">
        <v>1217</v>
      </c>
      <c r="H448" s="55" t="str">
        <f>VLOOKUP(G448,'3. DB25 Alle koder'!B:C,2,FALSE)</f>
        <v>Udførelse af gulvbelægninger og vægbeklædning</v>
      </c>
      <c r="I448" s="56">
        <f>COUNTIF(G:G,G448)</f>
        <v>2</v>
      </c>
      <c r="J448" s="66" t="s">
        <v>4022</v>
      </c>
      <c r="K448" s="92"/>
      <c r="L448" s="92"/>
      <c r="M448" s="37" t="str">
        <f t="shared" si="6"/>
        <v>14:2</v>
      </c>
    </row>
    <row r="449" spans="1:13" ht="30" x14ac:dyDescent="0.25">
      <c r="A449" s="55" t="s">
        <v>1151</v>
      </c>
      <c r="B449" s="55" t="s">
        <v>3233</v>
      </c>
      <c r="C449" s="55" t="s">
        <v>2717</v>
      </c>
      <c r="D449" s="56">
        <f>COUNTIF(B:B,B449)</f>
        <v>14</v>
      </c>
      <c r="E449" s="66" t="s">
        <v>4023</v>
      </c>
      <c r="F449" s="55" t="s">
        <v>1151</v>
      </c>
      <c r="G449" s="55" t="s">
        <v>1220</v>
      </c>
      <c r="H449" s="55" t="str">
        <f>VLOOKUP(G449,'3. DB25 Alle koder'!B:C,2,FALSE)</f>
        <v>Maleraktiviteter</v>
      </c>
      <c r="I449" s="56">
        <f>COUNTIF(G:G,G449)</f>
        <v>2</v>
      </c>
      <c r="J449" s="66" t="s">
        <v>4023</v>
      </c>
      <c r="K449" s="92"/>
      <c r="L449" s="92"/>
      <c r="M449" s="37" t="str">
        <f t="shared" si="6"/>
        <v>14:2</v>
      </c>
    </row>
    <row r="450" spans="1:13" ht="30" x14ac:dyDescent="0.25">
      <c r="A450" s="55" t="s">
        <v>1151</v>
      </c>
      <c r="B450" s="55" t="s">
        <v>3233</v>
      </c>
      <c r="C450" s="55" t="s">
        <v>2717</v>
      </c>
      <c r="D450" s="56">
        <f>COUNTIF(B:B,B450)</f>
        <v>14</v>
      </c>
      <c r="E450" s="66" t="s">
        <v>4024</v>
      </c>
      <c r="F450" s="55" t="s">
        <v>1151</v>
      </c>
      <c r="G450" s="55" t="s">
        <v>1221</v>
      </c>
      <c r="H450" s="55" t="str">
        <f>VLOOKUP(G450,'3. DB25 Alle koder'!B:C,2,FALSE)</f>
        <v>Glarmesteraktiviteter</v>
      </c>
      <c r="I450" s="56">
        <f>COUNTIF(G:G,G450)</f>
        <v>2</v>
      </c>
      <c r="J450" s="66" t="s">
        <v>4024</v>
      </c>
      <c r="K450" s="92"/>
      <c r="L450" s="92"/>
      <c r="M450" s="37" t="str">
        <f t="shared" si="6"/>
        <v>14:2</v>
      </c>
    </row>
    <row r="451" spans="1:13" ht="300" x14ac:dyDescent="0.25">
      <c r="A451" s="55" t="s">
        <v>1151</v>
      </c>
      <c r="B451" s="71" t="s">
        <v>3233</v>
      </c>
      <c r="C451" s="71" t="s">
        <v>2717</v>
      </c>
      <c r="D451" s="56">
        <f>COUNTIF(B:B,B451)</f>
        <v>14</v>
      </c>
      <c r="E451" s="66" t="s">
        <v>4025</v>
      </c>
      <c r="F451" s="55" t="s">
        <v>1151</v>
      </c>
      <c r="G451" s="55" t="s">
        <v>1225</v>
      </c>
      <c r="H451" s="55" t="str">
        <f>VLOOKUP(G451,'3. DB25 Alle koder'!B:C,2,FALSE)</f>
        <v>Anden bygningsfærdiggørelse</v>
      </c>
      <c r="I451" s="56">
        <f>COUNTIF(G:G,G451)</f>
        <v>2</v>
      </c>
      <c r="J451" s="66" t="s">
        <v>4025</v>
      </c>
      <c r="K451" s="92"/>
      <c r="L451" s="92"/>
      <c r="M451" s="37" t="str">
        <f t="shared" ref="M451:M514" si="7">CONCATENATE(D451,":",I451)</f>
        <v>14:2</v>
      </c>
    </row>
    <row r="452" spans="1:13" ht="30" x14ac:dyDescent="0.25">
      <c r="A452" s="55" t="s">
        <v>1151</v>
      </c>
      <c r="B452" s="55" t="s">
        <v>3233</v>
      </c>
      <c r="C452" s="55" t="s">
        <v>2717</v>
      </c>
      <c r="D452" s="56">
        <f>COUNTIF(B:B,B452)</f>
        <v>14</v>
      </c>
      <c r="E452" s="65" t="s">
        <v>3775</v>
      </c>
      <c r="F452" s="55" t="s">
        <v>1151</v>
      </c>
      <c r="G452" s="55" t="s">
        <v>1229</v>
      </c>
      <c r="H452" s="55" t="str">
        <f>VLOOKUP(G452,'3. DB25 Alle koder'!B:C,2,FALSE)</f>
        <v>Tagdækningsaktiviteter</v>
      </c>
      <c r="I452" s="56">
        <f>COUNTIF(G:G,G452)</f>
        <v>2</v>
      </c>
      <c r="J452" s="65" t="s">
        <v>3775</v>
      </c>
      <c r="K452" s="92" t="s">
        <v>4020</v>
      </c>
      <c r="L452" s="92"/>
      <c r="M452" s="37" t="str">
        <f t="shared" si="7"/>
        <v>14:2</v>
      </c>
    </row>
    <row r="453" spans="1:13" ht="409.5" x14ac:dyDescent="0.25">
      <c r="A453" s="55" t="s">
        <v>1151</v>
      </c>
      <c r="B453" s="55" t="s">
        <v>3233</v>
      </c>
      <c r="C453" s="55" t="s">
        <v>2717</v>
      </c>
      <c r="D453" s="56">
        <f>COUNTIF(B:B,B453)</f>
        <v>14</v>
      </c>
      <c r="E453" s="65" t="s">
        <v>3613</v>
      </c>
      <c r="F453" s="55" t="s">
        <v>1151</v>
      </c>
      <c r="G453" s="55" t="s">
        <v>1231</v>
      </c>
      <c r="H453" s="55" t="str">
        <f>VLOOKUP(G453,'3. DB25 Alle koder'!B:C,2,FALSE)</f>
        <v>Andre specialiserede bygningsarbejder</v>
      </c>
      <c r="I453" s="56">
        <f>COUNTIF(G:G,G453)</f>
        <v>1</v>
      </c>
      <c r="J453" s="65" t="s">
        <v>3613</v>
      </c>
      <c r="K453" s="92" t="s">
        <v>4020</v>
      </c>
      <c r="L453" s="92"/>
      <c r="M453" s="37" t="str">
        <f t="shared" si="7"/>
        <v>14:1</v>
      </c>
    </row>
    <row r="454" spans="1:13" ht="409.5" x14ac:dyDescent="0.25">
      <c r="A454" s="55" t="s">
        <v>1151</v>
      </c>
      <c r="B454" s="55" t="s">
        <v>3233</v>
      </c>
      <c r="C454" s="55" t="s">
        <v>2717</v>
      </c>
      <c r="D454" s="56">
        <f>COUNTIF(B:B,B454)</f>
        <v>14</v>
      </c>
      <c r="E454" s="63" t="s">
        <v>3614</v>
      </c>
      <c r="F454" s="55" t="s">
        <v>1151</v>
      </c>
      <c r="G454" s="55" t="s">
        <v>1234</v>
      </c>
      <c r="H454" s="55" t="str">
        <f>VLOOKUP(G454,'3. DB25 Alle koder'!B:C,2,FALSE)</f>
        <v>Specialiserede anlægsaktiviteter</v>
      </c>
      <c r="I454" s="56">
        <f>COUNTIF(G:G,G454)</f>
        <v>2</v>
      </c>
      <c r="J454" s="65" t="s">
        <v>3614</v>
      </c>
      <c r="K454" s="92" t="s">
        <v>4020</v>
      </c>
      <c r="L454" s="92"/>
      <c r="M454" s="37" t="str">
        <f t="shared" si="7"/>
        <v>14:2</v>
      </c>
    </row>
    <row r="455" spans="1:13" ht="75" x14ac:dyDescent="0.25">
      <c r="A455" s="55" t="s">
        <v>1151</v>
      </c>
      <c r="B455" s="55" t="s">
        <v>3233</v>
      </c>
      <c r="C455" s="55" t="s">
        <v>2717</v>
      </c>
      <c r="D455" s="56">
        <f>COUNTIF(B:B,B455)</f>
        <v>14</v>
      </c>
      <c r="E455" s="65" t="s">
        <v>3615</v>
      </c>
      <c r="F455" s="55" t="s">
        <v>1151</v>
      </c>
      <c r="G455" s="55" t="s">
        <v>1241</v>
      </c>
      <c r="H455" s="55" t="str">
        <f>VLOOKUP(G455,'3. DB25 Alle koder'!B:C,2,FALSE)</f>
        <v>Murerarbejde</v>
      </c>
      <c r="I455" s="56">
        <f>COUNTIF(G:G,G455)</f>
        <v>2</v>
      </c>
      <c r="J455" s="65" t="s">
        <v>3615</v>
      </c>
      <c r="K455" s="92"/>
      <c r="L455" s="92"/>
      <c r="M455" s="37" t="str">
        <f t="shared" si="7"/>
        <v>14:2</v>
      </c>
    </row>
    <row r="456" spans="1:13" x14ac:dyDescent="0.25">
      <c r="A456" s="55" t="s">
        <v>1151</v>
      </c>
      <c r="B456" s="55" t="s">
        <v>3233</v>
      </c>
      <c r="C456" s="55" t="s">
        <v>2717</v>
      </c>
      <c r="D456" s="56">
        <f>COUNTIF(B:B,B456)</f>
        <v>14</v>
      </c>
      <c r="E456" s="58" t="s">
        <v>3523</v>
      </c>
      <c r="F456" s="55" t="s">
        <v>1151</v>
      </c>
      <c r="G456" s="55" t="s">
        <v>1243</v>
      </c>
      <c r="H456" s="55" t="str">
        <f>VLOOKUP(G456,'3. DB25 Alle koder'!B:C,2,FALSE)</f>
        <v>Andre specialiserede byggeaktiviteter i.a.n.</v>
      </c>
      <c r="I456" s="56">
        <f>COUNTIF(G:G,G456)</f>
        <v>2</v>
      </c>
      <c r="J456" s="58" t="s">
        <v>3523</v>
      </c>
      <c r="K456" s="92"/>
      <c r="L456" s="92"/>
      <c r="M456" s="37" t="str">
        <f t="shared" si="7"/>
        <v>14:2</v>
      </c>
    </row>
    <row r="457" spans="1:13" ht="165" x14ac:dyDescent="0.25">
      <c r="A457" s="55" t="s">
        <v>1151</v>
      </c>
      <c r="B457" s="55" t="s">
        <v>3233</v>
      </c>
      <c r="C457" s="55" t="s">
        <v>2717</v>
      </c>
      <c r="D457" s="56">
        <f>COUNTIF(B:B,B457)</f>
        <v>14</v>
      </c>
      <c r="E457" s="66" t="s">
        <v>4064</v>
      </c>
      <c r="F457" s="55" t="s">
        <v>2049</v>
      </c>
      <c r="G457" s="55" t="s">
        <v>2134</v>
      </c>
      <c r="H457" s="55" t="str">
        <f>VLOOKUP(G457,'3. DB25 Alle koder'!B:C,2,FALSE)</f>
        <v xml:space="preserve">Anden rengøring af bygninger og rengøring af erhvervslokaler i.a.n. </v>
      </c>
      <c r="I457" s="56">
        <f>COUNTIF(G:G,G457)</f>
        <v>3</v>
      </c>
      <c r="J457" s="66" t="s">
        <v>4064</v>
      </c>
      <c r="K457" s="92"/>
      <c r="L457" s="92"/>
      <c r="M457" s="37" t="str">
        <f t="shared" si="7"/>
        <v>14:3</v>
      </c>
    </row>
    <row r="458" spans="1:13" ht="150" x14ac:dyDescent="0.25">
      <c r="A458" s="55" t="s">
        <v>1244</v>
      </c>
      <c r="B458" s="55" t="s">
        <v>3386</v>
      </c>
      <c r="C458" s="55" t="s">
        <v>2725</v>
      </c>
      <c r="D458" s="56">
        <f>COUNTIF(B:B,B458)</f>
        <v>2</v>
      </c>
      <c r="E458" s="65" t="s">
        <v>3616</v>
      </c>
      <c r="F458" s="55" t="s">
        <v>1244</v>
      </c>
      <c r="G458" s="55" t="s">
        <v>1273</v>
      </c>
      <c r="H458" s="55" t="str">
        <f>VLOOKUP(G458,'3. DB25 Alle koder'!B:C,2,FALSE)</f>
        <v>Agenturhandel med motorcykler, biler, busser og trailere mv.</v>
      </c>
      <c r="I458" s="56">
        <f>COUNTIF(G:G,G458)</f>
        <v>6</v>
      </c>
      <c r="J458" s="65" t="s">
        <v>3616</v>
      </c>
      <c r="K458" s="92" t="s">
        <v>3997</v>
      </c>
      <c r="L458" s="92"/>
      <c r="M458" s="37" t="str">
        <f t="shared" si="7"/>
        <v>2:6</v>
      </c>
    </row>
    <row r="459" spans="1:13" ht="270" x14ac:dyDescent="0.25">
      <c r="A459" s="55" t="s">
        <v>1244</v>
      </c>
      <c r="B459" s="55" t="s">
        <v>3386</v>
      </c>
      <c r="C459" s="55" t="s">
        <v>2725</v>
      </c>
      <c r="D459" s="56">
        <f>COUNTIF(B:B,B459)</f>
        <v>2</v>
      </c>
      <c r="E459" s="65" t="s">
        <v>3617</v>
      </c>
      <c r="F459" s="55" t="s">
        <v>1244</v>
      </c>
      <c r="G459" s="55" t="s">
        <v>1397</v>
      </c>
      <c r="H459" s="55" t="str">
        <f>VLOOKUP(G459,'3. DB25 Alle koder'!B:C,2,FALSE)</f>
        <v>Engroshandel med motorkøretøjer</v>
      </c>
      <c r="I459" s="56">
        <f>COUNTIF(G:G,G459)</f>
        <v>3</v>
      </c>
      <c r="J459" s="65" t="s">
        <v>3617</v>
      </c>
      <c r="K459" s="92"/>
      <c r="L459" s="92"/>
      <c r="M459" s="37" t="str">
        <f t="shared" si="7"/>
        <v>2:3</v>
      </c>
    </row>
    <row r="460" spans="1:13" ht="165" x14ac:dyDescent="0.25">
      <c r="A460" s="55" t="s">
        <v>1244</v>
      </c>
      <c r="B460" s="55" t="s">
        <v>3434</v>
      </c>
      <c r="C460" s="55" t="s">
        <v>2726</v>
      </c>
      <c r="D460" s="56">
        <f>COUNTIF(B:B,B460)</f>
        <v>2</v>
      </c>
      <c r="E460" s="64" t="s">
        <v>3618</v>
      </c>
      <c r="F460" s="55" t="s">
        <v>1244</v>
      </c>
      <c r="G460" s="55" t="s">
        <v>1571</v>
      </c>
      <c r="H460" s="55" t="str">
        <f>VLOOKUP(G460,'3. DB25 Alle koder'!B:C,2,FALSE)</f>
        <v>Detailhandel med motorkøretøjer</v>
      </c>
      <c r="I460" s="56">
        <f>COUNTIF(G:G,G460)</f>
        <v>3</v>
      </c>
      <c r="J460" s="64" t="s">
        <v>3618</v>
      </c>
      <c r="K460" s="92"/>
      <c r="L460" s="92"/>
      <c r="M460" s="37" t="str">
        <f t="shared" si="7"/>
        <v>2:3</v>
      </c>
    </row>
    <row r="461" spans="1:13" ht="75" x14ac:dyDescent="0.25">
      <c r="A461" s="55" t="s">
        <v>1244</v>
      </c>
      <c r="B461" s="71" t="s">
        <v>3434</v>
      </c>
      <c r="C461" s="71" t="s">
        <v>2726</v>
      </c>
      <c r="D461" s="56">
        <f>COUNTIF(B:B,B461)</f>
        <v>2</v>
      </c>
      <c r="E461" s="65" t="s">
        <v>3777</v>
      </c>
      <c r="F461" s="55" t="s">
        <v>1244</v>
      </c>
      <c r="G461" s="55" t="s">
        <v>1582</v>
      </c>
      <c r="H461" s="55" t="str">
        <f>VLOOKUP(G461,'3. DB25 Alle koder'!B:C,2,FALSE)</f>
        <v>Formidlingsaktiviteter inden for specialiseret detailhandel</v>
      </c>
      <c r="I461" s="56">
        <f>COUNTIF(G:G,G461)</f>
        <v>17</v>
      </c>
      <c r="J461" s="65" t="s">
        <v>3777</v>
      </c>
      <c r="K461" s="92"/>
      <c r="L461" s="94"/>
      <c r="M461" s="37" t="str">
        <f t="shared" si="7"/>
        <v>2:17</v>
      </c>
    </row>
    <row r="462" spans="1:13" ht="225" x14ac:dyDescent="0.25">
      <c r="A462" s="55" t="s">
        <v>1244</v>
      </c>
      <c r="B462" s="55" t="s">
        <v>3387</v>
      </c>
      <c r="C462" s="55" t="s">
        <v>2729</v>
      </c>
      <c r="D462" s="56">
        <f>COUNTIF(B:B,B462)</f>
        <v>4</v>
      </c>
      <c r="E462" s="65" t="s">
        <v>3619</v>
      </c>
      <c r="F462" s="55" t="s">
        <v>1244</v>
      </c>
      <c r="G462" s="55" t="s">
        <v>1273</v>
      </c>
      <c r="H462" s="55" t="str">
        <f>VLOOKUP(G462,'3. DB25 Alle koder'!B:C,2,FALSE)</f>
        <v>Agenturhandel med motorcykler, biler, busser og trailere mv.</v>
      </c>
      <c r="I462" s="56">
        <f>COUNTIF(G:G,G462)</f>
        <v>6</v>
      </c>
      <c r="J462" s="65" t="s">
        <v>3619</v>
      </c>
      <c r="K462" s="92" t="s">
        <v>4020</v>
      </c>
      <c r="L462" s="92"/>
      <c r="M462" s="37" t="str">
        <f t="shared" si="7"/>
        <v>4:6</v>
      </c>
    </row>
    <row r="463" spans="1:13" ht="240" x14ac:dyDescent="0.25">
      <c r="A463" s="55" t="s">
        <v>1244</v>
      </c>
      <c r="B463" s="55" t="s">
        <v>3387</v>
      </c>
      <c r="C463" s="55" t="s">
        <v>2729</v>
      </c>
      <c r="D463" s="56">
        <f>COUNTIF(B:B,B463)</f>
        <v>4</v>
      </c>
      <c r="E463" s="64" t="s">
        <v>3620</v>
      </c>
      <c r="F463" s="55" t="s">
        <v>1244</v>
      </c>
      <c r="G463" s="55" t="s">
        <v>1397</v>
      </c>
      <c r="H463" s="55" t="str">
        <f>VLOOKUP(G463,'3. DB25 Alle koder'!B:C,2,FALSE)</f>
        <v>Engroshandel med motorkøretøjer</v>
      </c>
      <c r="I463" s="56">
        <f>COUNTIF(G:G,G463)</f>
        <v>3</v>
      </c>
      <c r="J463" s="64" t="s">
        <v>3620</v>
      </c>
      <c r="K463" s="92"/>
      <c r="L463" s="92"/>
      <c r="M463" s="37" t="str">
        <f t="shared" si="7"/>
        <v>4:3</v>
      </c>
    </row>
    <row r="464" spans="1:13" ht="195" x14ac:dyDescent="0.25">
      <c r="A464" s="55" t="s">
        <v>1244</v>
      </c>
      <c r="B464" s="71" t="s">
        <v>3387</v>
      </c>
      <c r="C464" s="71" t="s">
        <v>2729</v>
      </c>
      <c r="D464" s="56">
        <f>COUNTIF(B:B,B464)</f>
        <v>4</v>
      </c>
      <c r="E464" s="65" t="s">
        <v>3621</v>
      </c>
      <c r="F464" s="55" t="s">
        <v>1244</v>
      </c>
      <c r="G464" s="55" t="s">
        <v>1571</v>
      </c>
      <c r="H464" s="55" t="str">
        <f>VLOOKUP(G464,'3. DB25 Alle koder'!B:C,2,FALSE)</f>
        <v>Detailhandel med motorkøretøjer</v>
      </c>
      <c r="I464" s="56">
        <f>COUNTIF(G:G,G464)</f>
        <v>3</v>
      </c>
      <c r="J464" s="65" t="s">
        <v>3621</v>
      </c>
      <c r="K464" s="92"/>
      <c r="L464" s="94"/>
      <c r="M464" s="37" t="str">
        <f t="shared" si="7"/>
        <v>4:3</v>
      </c>
    </row>
    <row r="465" spans="1:13" ht="105" x14ac:dyDescent="0.25">
      <c r="A465" s="55" t="s">
        <v>1244</v>
      </c>
      <c r="B465" s="71" t="s">
        <v>3387</v>
      </c>
      <c r="C465" s="71" t="s">
        <v>2729</v>
      </c>
      <c r="D465" s="56">
        <f>COUNTIF(B:B,B465)</f>
        <v>4</v>
      </c>
      <c r="E465" s="64" t="s">
        <v>4055</v>
      </c>
      <c r="F465" s="55" t="s">
        <v>1244</v>
      </c>
      <c r="G465" s="55" t="s">
        <v>1582</v>
      </c>
      <c r="H465" s="55" t="str">
        <f>VLOOKUP(G465,'3. DB25 Alle koder'!B:C,2,FALSE)</f>
        <v>Formidlingsaktiviteter inden for specialiseret detailhandel</v>
      </c>
      <c r="I465" s="56">
        <f>COUNTIF(G:G,G465)</f>
        <v>17</v>
      </c>
      <c r="J465" s="64" t="s">
        <v>4055</v>
      </c>
      <c r="K465" s="92"/>
      <c r="L465" s="94"/>
      <c r="M465" s="37" t="str">
        <f t="shared" si="7"/>
        <v>4:17</v>
      </c>
    </row>
    <row r="466" spans="1:13" ht="225" x14ac:dyDescent="0.25">
      <c r="A466" s="55" t="s">
        <v>1244</v>
      </c>
      <c r="B466" s="55" t="s">
        <v>3388</v>
      </c>
      <c r="C466" s="55" t="s">
        <v>2730</v>
      </c>
      <c r="D466" s="56">
        <f>COUNTIF(B:B,B466)</f>
        <v>4</v>
      </c>
      <c r="E466" s="64" t="s">
        <v>3619</v>
      </c>
      <c r="F466" s="55" t="s">
        <v>1244</v>
      </c>
      <c r="G466" s="55" t="s">
        <v>1273</v>
      </c>
      <c r="H466" s="55" t="str">
        <f>VLOOKUP(G466,'3. DB25 Alle koder'!B:C,2,FALSE)</f>
        <v>Agenturhandel med motorcykler, biler, busser og trailere mv.</v>
      </c>
      <c r="I466" s="56">
        <f>COUNTIF(G:G,G466)</f>
        <v>6</v>
      </c>
      <c r="J466" s="64" t="s">
        <v>3619</v>
      </c>
      <c r="K466" s="92" t="s">
        <v>3997</v>
      </c>
      <c r="L466" s="92"/>
      <c r="M466" s="37" t="str">
        <f t="shared" si="7"/>
        <v>4:6</v>
      </c>
    </row>
    <row r="467" spans="1:13" ht="240" x14ac:dyDescent="0.25">
      <c r="A467" s="55" t="s">
        <v>1244</v>
      </c>
      <c r="B467" s="55" t="s">
        <v>3388</v>
      </c>
      <c r="C467" s="55" t="s">
        <v>2730</v>
      </c>
      <c r="D467" s="56">
        <f>COUNTIF(B:B,B467)</f>
        <v>4</v>
      </c>
      <c r="E467" s="64" t="s">
        <v>3620</v>
      </c>
      <c r="F467" s="55" t="s">
        <v>1244</v>
      </c>
      <c r="G467" s="55" t="s">
        <v>1397</v>
      </c>
      <c r="H467" s="55" t="str">
        <f>VLOOKUP(G467,'3. DB25 Alle koder'!B:C,2,FALSE)</f>
        <v>Engroshandel med motorkøretøjer</v>
      </c>
      <c r="I467" s="56">
        <f>COUNTIF(G:G,G467)</f>
        <v>3</v>
      </c>
      <c r="J467" s="64" t="s">
        <v>3620</v>
      </c>
      <c r="K467" s="92"/>
      <c r="L467" s="92"/>
      <c r="M467" s="37" t="str">
        <f t="shared" si="7"/>
        <v>4:3</v>
      </c>
    </row>
    <row r="468" spans="1:13" ht="195" x14ac:dyDescent="0.25">
      <c r="A468" s="55" t="s">
        <v>1244</v>
      </c>
      <c r="B468" s="55" t="s">
        <v>3388</v>
      </c>
      <c r="C468" s="55" t="s">
        <v>2730</v>
      </c>
      <c r="D468" s="56">
        <f>COUNTIF(B:B,B468)</f>
        <v>4</v>
      </c>
      <c r="E468" s="64" t="s">
        <v>3621</v>
      </c>
      <c r="F468" s="55" t="s">
        <v>1244</v>
      </c>
      <c r="G468" s="55" t="s">
        <v>1571</v>
      </c>
      <c r="H468" s="55" t="str">
        <f>VLOOKUP(G468,'3. DB25 Alle koder'!B:C,2,FALSE)</f>
        <v>Detailhandel med motorkøretøjer</v>
      </c>
      <c r="I468" s="56">
        <f>COUNTIF(G:G,G468)</f>
        <v>3</v>
      </c>
      <c r="J468" s="64" t="s">
        <v>3621</v>
      </c>
      <c r="K468" s="92"/>
      <c r="L468" s="94"/>
      <c r="M468" s="37" t="str">
        <f t="shared" si="7"/>
        <v>4:3</v>
      </c>
    </row>
    <row r="469" spans="1:13" ht="90" x14ac:dyDescent="0.25">
      <c r="A469" s="55" t="s">
        <v>1244</v>
      </c>
      <c r="B469" s="71" t="s">
        <v>3388</v>
      </c>
      <c r="C469" s="71" t="s">
        <v>2730</v>
      </c>
      <c r="D469" s="56">
        <f>COUNTIF(B:B,B469)</f>
        <v>4</v>
      </c>
      <c r="E469" s="64" t="s">
        <v>4056</v>
      </c>
      <c r="F469" s="55" t="s">
        <v>1244</v>
      </c>
      <c r="G469" s="55" t="s">
        <v>1582</v>
      </c>
      <c r="H469" s="55" t="str">
        <f>VLOOKUP(G469,'3. DB25 Alle koder'!B:C,2,FALSE)</f>
        <v>Formidlingsaktiviteter inden for specialiseret detailhandel</v>
      </c>
      <c r="I469" s="56">
        <f>COUNTIF(G:G,G469)</f>
        <v>17</v>
      </c>
      <c r="J469" s="64" t="s">
        <v>4056</v>
      </c>
      <c r="K469" s="92"/>
      <c r="L469" s="94"/>
      <c r="M469" s="37" t="str">
        <f t="shared" si="7"/>
        <v>4:17</v>
      </c>
    </row>
    <row r="470" spans="1:13" x14ac:dyDescent="0.25">
      <c r="A470" s="55" t="s">
        <v>1244</v>
      </c>
      <c r="B470" s="55" t="s">
        <v>3325</v>
      </c>
      <c r="C470" s="55" t="s">
        <v>2734</v>
      </c>
      <c r="D470" s="56">
        <f>COUNTIF(B:B,B470)</f>
        <v>1</v>
      </c>
      <c r="E470" s="63" t="s">
        <v>3523</v>
      </c>
      <c r="F470" s="55" t="s">
        <v>2421</v>
      </c>
      <c r="G470" s="55" t="s">
        <v>3762</v>
      </c>
      <c r="H470" s="55" t="str">
        <f>VLOOKUP(G470,'3. DB25 Alle koder'!B:C,2,FALSE)</f>
        <v>Reparation og vedligeholdelse af motorkøretøjer i.a.n.</v>
      </c>
      <c r="I470" s="56">
        <f>COUNTIF(G:G,G470)</f>
        <v>1</v>
      </c>
      <c r="J470" s="63" t="s">
        <v>3523</v>
      </c>
      <c r="K470" s="92"/>
      <c r="L470" s="92"/>
      <c r="M470" s="37" t="str">
        <f t="shared" si="7"/>
        <v>1:1</v>
      </c>
    </row>
    <row r="471" spans="1:13" x14ac:dyDescent="0.25">
      <c r="A471" s="55" t="s">
        <v>1244</v>
      </c>
      <c r="B471" s="55" t="s">
        <v>3435</v>
      </c>
      <c r="C471" s="55" t="s">
        <v>2735</v>
      </c>
      <c r="D471" s="56">
        <f>COUNTIF(B:B,B471)</f>
        <v>1</v>
      </c>
      <c r="E471" s="63" t="s">
        <v>3523</v>
      </c>
      <c r="F471" s="55" t="s">
        <v>2421</v>
      </c>
      <c r="G471" s="55" t="s">
        <v>2474</v>
      </c>
      <c r="H471" s="55" t="str">
        <f>VLOOKUP(G471,'3. DB25 Alle koder'!B:C,2,FALSE)</f>
        <v>Reparation og lakering af karosseri samt undervognsbehandling</v>
      </c>
      <c r="I471" s="56">
        <f>COUNTIF(G:G,G471)</f>
        <v>2</v>
      </c>
      <c r="J471" s="63" t="s">
        <v>3523</v>
      </c>
      <c r="K471" s="92"/>
      <c r="L471" s="92"/>
      <c r="M471" s="37" t="str">
        <f t="shared" si="7"/>
        <v>1:2</v>
      </c>
    </row>
    <row r="472" spans="1:13" x14ac:dyDescent="0.25">
      <c r="A472" s="55" t="s">
        <v>1244</v>
      </c>
      <c r="B472" s="55" t="s">
        <v>3436</v>
      </c>
      <c r="C472" s="55" t="s">
        <v>2736</v>
      </c>
      <c r="D472" s="56">
        <f>COUNTIF(B:B,B472)</f>
        <v>1</v>
      </c>
      <c r="E472" s="60" t="s">
        <v>3523</v>
      </c>
      <c r="F472" s="55" t="s">
        <v>2421</v>
      </c>
      <c r="G472" s="55" t="s">
        <v>2474</v>
      </c>
      <c r="H472" s="55" t="str">
        <f>VLOOKUP(G472,'3. DB25 Alle koder'!B:C,2,FALSE)</f>
        <v>Reparation og lakering af karosseri samt undervognsbehandling</v>
      </c>
      <c r="I472" s="56">
        <f>COUNTIF(G:G,G472)</f>
        <v>2</v>
      </c>
      <c r="J472" s="60" t="s">
        <v>3523</v>
      </c>
      <c r="K472" s="92"/>
      <c r="L472" s="92"/>
      <c r="M472" s="37" t="str">
        <f t="shared" si="7"/>
        <v>1:2</v>
      </c>
    </row>
    <row r="473" spans="1:13" x14ac:dyDescent="0.25">
      <c r="A473" s="55" t="s">
        <v>1244</v>
      </c>
      <c r="B473" s="55" t="s">
        <v>3327</v>
      </c>
      <c r="C473" s="55" t="s">
        <v>2476</v>
      </c>
      <c r="D473" s="56">
        <f>COUNTIF(B:B,B473)</f>
        <v>1</v>
      </c>
      <c r="E473" s="63" t="s">
        <v>3523</v>
      </c>
      <c r="F473" s="55" t="s">
        <v>2421</v>
      </c>
      <c r="G473" s="57" t="s">
        <v>2473</v>
      </c>
      <c r="H473" s="55" t="str">
        <f>VLOOKUP(G473,'3. DB25 Alle koder'!B:C,2,FALSE)</f>
        <v>Dækservice</v>
      </c>
      <c r="I473" s="56">
        <f>COUNTIF(G:G,G473)</f>
        <v>1</v>
      </c>
      <c r="J473" s="63" t="s">
        <v>3523</v>
      </c>
      <c r="K473" s="92"/>
      <c r="L473" s="92"/>
      <c r="M473" s="37" t="str">
        <f t="shared" si="7"/>
        <v>1:1</v>
      </c>
    </row>
    <row r="474" spans="1:13" ht="105" x14ac:dyDescent="0.25">
      <c r="A474" s="55" t="s">
        <v>1244</v>
      </c>
      <c r="B474" s="55" t="s">
        <v>3389</v>
      </c>
      <c r="C474" s="55" t="s">
        <v>1399</v>
      </c>
      <c r="D474" s="56">
        <f>COUNTIF(B:B,B474)</f>
        <v>2</v>
      </c>
      <c r="E474" s="65" t="s">
        <v>3622</v>
      </c>
      <c r="F474" s="55" t="s">
        <v>1244</v>
      </c>
      <c r="G474" s="55" t="s">
        <v>1273</v>
      </c>
      <c r="H474" s="55" t="str">
        <f>VLOOKUP(G474,'3. DB25 Alle koder'!B:C,2,FALSE)</f>
        <v>Agenturhandel med motorcykler, biler, busser og trailere mv.</v>
      </c>
      <c r="I474" s="56">
        <f>COUNTIF(G:G,G474)</f>
        <v>6</v>
      </c>
      <c r="J474" s="65" t="s">
        <v>3622</v>
      </c>
      <c r="K474" s="92" t="s">
        <v>4020</v>
      </c>
      <c r="L474" s="92"/>
      <c r="M474" s="37" t="str">
        <f t="shared" si="7"/>
        <v>2:6</v>
      </c>
    </row>
    <row r="475" spans="1:13" ht="195" x14ac:dyDescent="0.25">
      <c r="A475" s="55" t="s">
        <v>1244</v>
      </c>
      <c r="B475" s="55" t="s">
        <v>3389</v>
      </c>
      <c r="C475" s="55" t="s">
        <v>1399</v>
      </c>
      <c r="D475" s="56">
        <f>COUNTIF(B:B,B475)</f>
        <v>2</v>
      </c>
      <c r="E475" s="65" t="s">
        <v>3623</v>
      </c>
      <c r="F475" s="55" t="s">
        <v>1244</v>
      </c>
      <c r="G475" s="55" t="s">
        <v>1400</v>
      </c>
      <c r="H475" s="55" t="str">
        <f>VLOOKUP(G475,'3. DB25 Alle koder'!B:C,2,FALSE)</f>
        <v>Engroshandel med reservedele og tilbehør til motorkøretøjer</v>
      </c>
      <c r="I475" s="56">
        <f>COUNTIF(G:G,G475)</f>
        <v>1</v>
      </c>
      <c r="J475" s="65" t="s">
        <v>3623</v>
      </c>
      <c r="K475" s="92"/>
      <c r="L475" s="92"/>
      <c r="M475" s="37" t="str">
        <f t="shared" si="7"/>
        <v>2:1</v>
      </c>
    </row>
    <row r="476" spans="1:13" x14ac:dyDescent="0.25">
      <c r="A476" s="55" t="s">
        <v>1244</v>
      </c>
      <c r="B476" s="55" t="s">
        <v>3437</v>
      </c>
      <c r="C476" s="55" t="s">
        <v>1573</v>
      </c>
      <c r="D476" s="56">
        <f>COUNTIF(B:B,B476)</f>
        <v>2</v>
      </c>
      <c r="E476" s="63" t="s">
        <v>3523</v>
      </c>
      <c r="F476" s="55" t="s">
        <v>1244</v>
      </c>
      <c r="G476" s="55" t="s">
        <v>1574</v>
      </c>
      <c r="H476" s="55" t="str">
        <f>VLOOKUP(G476,'3. DB25 Alle koder'!B:C,2,FALSE)</f>
        <v>Detailhandel med reservedele og tilbehør til motorkøretøjer</v>
      </c>
      <c r="I476" s="56">
        <f>COUNTIF(G:G,G476)</f>
        <v>1</v>
      </c>
      <c r="J476" s="63" t="s">
        <v>3523</v>
      </c>
      <c r="K476" s="92"/>
      <c r="L476" s="94"/>
      <c r="M476" s="37" t="str">
        <f t="shared" si="7"/>
        <v>2:1</v>
      </c>
    </row>
    <row r="477" spans="1:13" ht="90" x14ac:dyDescent="0.25">
      <c r="A477" s="55" t="s">
        <v>1244</v>
      </c>
      <c r="B477" s="71" t="s">
        <v>3437</v>
      </c>
      <c r="C477" s="71" t="s">
        <v>1573</v>
      </c>
      <c r="D477" s="56">
        <f>COUNTIF(B:B,B477)</f>
        <v>2</v>
      </c>
      <c r="E477" s="64" t="s">
        <v>3778</v>
      </c>
      <c r="F477" s="55" t="s">
        <v>1244</v>
      </c>
      <c r="G477" s="55" t="s">
        <v>1582</v>
      </c>
      <c r="H477" s="55" t="str">
        <f>VLOOKUP(G477,'3. DB25 Alle koder'!B:C,2,FALSE)</f>
        <v>Formidlingsaktiviteter inden for specialiseret detailhandel</v>
      </c>
      <c r="I477" s="56">
        <f>COUNTIF(G:G,G477)</f>
        <v>17</v>
      </c>
      <c r="J477" s="64" t="s">
        <v>3778</v>
      </c>
      <c r="K477" s="92"/>
      <c r="L477" s="94"/>
      <c r="M477" s="37" t="str">
        <f t="shared" si="7"/>
        <v>2:17</v>
      </c>
    </row>
    <row r="478" spans="1:13" ht="409.5" x14ac:dyDescent="0.25">
      <c r="A478" s="55" t="s">
        <v>1244</v>
      </c>
      <c r="B478" s="55" t="s">
        <v>3241</v>
      </c>
      <c r="C478" s="55" t="s">
        <v>2742</v>
      </c>
      <c r="D478" s="56">
        <f>COUNTIF(B:B,B478)</f>
        <v>5</v>
      </c>
      <c r="E478" s="109" t="s">
        <v>4165</v>
      </c>
      <c r="F478" s="55" t="s">
        <v>1244</v>
      </c>
      <c r="G478" s="55" t="s">
        <v>1273</v>
      </c>
      <c r="H478" s="55" t="str">
        <f>VLOOKUP(G478,'3. DB25 Alle koder'!B:C,2,FALSE)</f>
        <v>Agenturhandel med motorcykler, biler, busser og trailere mv.</v>
      </c>
      <c r="I478" s="56">
        <f>COUNTIF(G:G,G478)</f>
        <v>6</v>
      </c>
      <c r="J478" s="109" t="s">
        <v>4165</v>
      </c>
      <c r="K478" s="92" t="s">
        <v>3997</v>
      </c>
      <c r="L478" s="92"/>
      <c r="M478" s="37" t="str">
        <f t="shared" si="7"/>
        <v>5:6</v>
      </c>
    </row>
    <row r="479" spans="1:13" ht="195" x14ac:dyDescent="0.25">
      <c r="A479" s="55" t="s">
        <v>1244</v>
      </c>
      <c r="B479" s="55" t="s">
        <v>3241</v>
      </c>
      <c r="C479" s="55" t="s">
        <v>2742</v>
      </c>
      <c r="D479" s="56">
        <f>COUNTIF(B:B,B479)</f>
        <v>5</v>
      </c>
      <c r="E479" s="109" t="s">
        <v>4166</v>
      </c>
      <c r="F479" s="55" t="s">
        <v>1244</v>
      </c>
      <c r="G479" s="55" t="s">
        <v>1403</v>
      </c>
      <c r="H479" s="55" t="str">
        <f>VLOOKUP(G479,'3. DB25 Alle koder'!B:C,2,FALSE)</f>
        <v>Engroshandel med motorcykler samt reservedele og tilbehør dertil</v>
      </c>
      <c r="I479" s="56">
        <f>COUNTIF(G:G,G479)</f>
        <v>1</v>
      </c>
      <c r="J479" s="109" t="s">
        <v>4166</v>
      </c>
      <c r="K479" s="92"/>
      <c r="L479" s="92"/>
      <c r="M479" s="37" t="str">
        <f t="shared" si="7"/>
        <v>5:1</v>
      </c>
    </row>
    <row r="480" spans="1:13" ht="210" x14ac:dyDescent="0.25">
      <c r="A480" s="55" t="s">
        <v>1244</v>
      </c>
      <c r="B480" s="55" t="s">
        <v>3241</v>
      </c>
      <c r="C480" s="55" t="s">
        <v>2742</v>
      </c>
      <c r="D480" s="56">
        <f>COUNTIF(B:B,B480)</f>
        <v>5</v>
      </c>
      <c r="E480" s="109" t="s">
        <v>4167</v>
      </c>
      <c r="F480" s="55" t="s">
        <v>1244</v>
      </c>
      <c r="G480" s="55" t="s">
        <v>1577</v>
      </c>
      <c r="H480" s="55" t="str">
        <f>VLOOKUP(G480,'3. DB25 Alle koder'!B:C,2,FALSE)</f>
        <v>Detailhandel med motorcykler samt reservedele og tilbehør dertil</v>
      </c>
      <c r="I480" s="56">
        <f>COUNTIF(G:G,G480)</f>
        <v>1</v>
      </c>
      <c r="J480" s="109" t="s">
        <v>4167</v>
      </c>
      <c r="K480" s="92"/>
      <c r="L480" s="94"/>
      <c r="M480" s="37" t="str">
        <f t="shared" si="7"/>
        <v>5:1</v>
      </c>
    </row>
    <row r="481" spans="1:13" ht="30" x14ac:dyDescent="0.25">
      <c r="A481" s="55" t="s">
        <v>1244</v>
      </c>
      <c r="B481" s="71" t="s">
        <v>3241</v>
      </c>
      <c r="C481" s="71" t="s">
        <v>2742</v>
      </c>
      <c r="D481" s="56">
        <f>COUNTIF(B:B,B481)</f>
        <v>5</v>
      </c>
      <c r="E481" s="109"/>
      <c r="F481" s="55" t="s">
        <v>1244</v>
      </c>
      <c r="G481" s="55" t="s">
        <v>1582</v>
      </c>
      <c r="H481" s="55" t="str">
        <f>VLOOKUP(G481,'3. DB25 Alle koder'!B:C,2,FALSE)</f>
        <v>Formidlingsaktiviteter inden for specialiseret detailhandel</v>
      </c>
      <c r="I481" s="56">
        <f>COUNTIF(G:G,G481)</f>
        <v>17</v>
      </c>
      <c r="J481" s="109"/>
      <c r="K481" s="92"/>
      <c r="L481" s="94"/>
      <c r="M481" s="37" t="str">
        <f t="shared" si="7"/>
        <v>5:17</v>
      </c>
    </row>
    <row r="482" spans="1:13" ht="210" x14ac:dyDescent="0.25">
      <c r="A482" s="55" t="s">
        <v>1244</v>
      </c>
      <c r="B482" s="55" t="s">
        <v>3241</v>
      </c>
      <c r="C482" s="55" t="s">
        <v>2742</v>
      </c>
      <c r="D482" s="56">
        <f>COUNTIF(B:B,B482)</f>
        <v>5</v>
      </c>
      <c r="E482" s="69" t="s">
        <v>4067</v>
      </c>
      <c r="F482" s="55" t="s">
        <v>2421</v>
      </c>
      <c r="G482" s="55" t="s">
        <v>2479</v>
      </c>
      <c r="H482" s="55" t="str">
        <f>VLOOKUP(G482,'3. DB25 Alle koder'!B:C,2,FALSE)</f>
        <v>Reparation og vedligeholdelse af motorcykler</v>
      </c>
      <c r="I482" s="56">
        <f>COUNTIF(G:G,G482)</f>
        <v>1</v>
      </c>
      <c r="J482" s="69" t="s">
        <v>4067</v>
      </c>
      <c r="K482" s="92"/>
      <c r="L482" s="92"/>
      <c r="M482" s="37" t="str">
        <f t="shared" si="7"/>
        <v>5:1</v>
      </c>
    </row>
    <row r="483" spans="1:13" ht="30" x14ac:dyDescent="0.25">
      <c r="A483" s="55" t="s">
        <v>1244</v>
      </c>
      <c r="B483" s="55" t="s">
        <v>1250</v>
      </c>
      <c r="C483" s="55" t="s">
        <v>2746</v>
      </c>
      <c r="D483" s="56">
        <f>COUNTIF(B:B,B483)</f>
        <v>1</v>
      </c>
      <c r="E483" s="60" t="s">
        <v>3523</v>
      </c>
      <c r="F483" s="55" t="s">
        <v>1244</v>
      </c>
      <c r="G483" s="55" t="s">
        <v>1250</v>
      </c>
      <c r="H483" s="55" t="str">
        <f>VLOOKUP(G483,'3. DB25 Alle koder'!B:C,2,FALSE)</f>
        <v>Agenturhandel med landbrugsråvarer, levende dyr, tekstilråvarer og halvfabrikata</v>
      </c>
      <c r="I483" s="56">
        <f>COUNTIF(G:G,G483)</f>
        <v>2</v>
      </c>
      <c r="J483" s="60" t="s">
        <v>3523</v>
      </c>
      <c r="K483" s="92"/>
      <c r="L483" s="92"/>
      <c r="M483" s="37" t="str">
        <f t="shared" si="7"/>
        <v>1:2</v>
      </c>
    </row>
    <row r="484" spans="1:13" ht="30" x14ac:dyDescent="0.25">
      <c r="A484" s="55" t="s">
        <v>1244</v>
      </c>
      <c r="B484" s="55" t="s">
        <v>1253</v>
      </c>
      <c r="C484" s="55" t="s">
        <v>1252</v>
      </c>
      <c r="D484" s="56">
        <f>COUNTIF(B:B,B484)</f>
        <v>1</v>
      </c>
      <c r="E484" s="60" t="s">
        <v>3523</v>
      </c>
      <c r="F484" s="55" t="s">
        <v>1244</v>
      </c>
      <c r="G484" s="55" t="s">
        <v>1253</v>
      </c>
      <c r="H484" s="55" t="str">
        <f>VLOOKUP(G484,'3. DB25 Alle koder'!B:C,2,FALSE)</f>
        <v>Agenturhandel med brændstoffer, malme, metaller og kemiske produkter til industrien</v>
      </c>
      <c r="I484" s="56">
        <f>COUNTIF(G:G,G484)</f>
        <v>2</v>
      </c>
      <c r="J484" s="60" t="s">
        <v>3523</v>
      </c>
      <c r="K484" s="92"/>
      <c r="L484" s="92"/>
      <c r="M484" s="37" t="str">
        <f t="shared" si="7"/>
        <v>1:2</v>
      </c>
    </row>
    <row r="485" spans="1:13" x14ac:dyDescent="0.25">
      <c r="A485" s="55" t="s">
        <v>1244</v>
      </c>
      <c r="B485" s="55" t="s">
        <v>1256</v>
      </c>
      <c r="C485" s="55" t="s">
        <v>1255</v>
      </c>
      <c r="D485" s="56">
        <f>COUNTIF(B:B,B485)</f>
        <v>1</v>
      </c>
      <c r="E485" s="60" t="s">
        <v>3523</v>
      </c>
      <c r="F485" s="55" t="s">
        <v>1244</v>
      </c>
      <c r="G485" s="55" t="s">
        <v>1256</v>
      </c>
      <c r="H485" s="55" t="str">
        <f>VLOOKUP(G485,'3. DB25 Alle koder'!B:C,2,FALSE)</f>
        <v>Agenturhandel med tømmer og andre byggematerialer</v>
      </c>
      <c r="I485" s="56">
        <f>COUNTIF(G:G,G485)</f>
        <v>2</v>
      </c>
      <c r="J485" s="60" t="s">
        <v>3523</v>
      </c>
      <c r="K485" s="92"/>
      <c r="L485" s="92"/>
      <c r="M485" s="37" t="str">
        <f t="shared" si="7"/>
        <v>1:2</v>
      </c>
    </row>
    <row r="486" spans="1:13" ht="30" x14ac:dyDescent="0.25">
      <c r="A486" s="55" t="s">
        <v>1244</v>
      </c>
      <c r="B486" s="55" t="s">
        <v>1259</v>
      </c>
      <c r="C486" s="55" t="s">
        <v>1258</v>
      </c>
      <c r="D486" s="56">
        <f>COUNTIF(B:B,B486)</f>
        <v>1</v>
      </c>
      <c r="E486" s="60" t="s">
        <v>3523</v>
      </c>
      <c r="F486" s="55" t="s">
        <v>1244</v>
      </c>
      <c r="G486" s="55" t="s">
        <v>1259</v>
      </c>
      <c r="H486" s="55" t="str">
        <f>VLOOKUP(G486,'3. DB25 Alle koder'!B:C,2,FALSE)</f>
        <v>Agenturhandel med maskiner, teknisk udstyr, skibe og flyvemaskiner</v>
      </c>
      <c r="I486" s="56">
        <f>COUNTIF(G:G,G486)</f>
        <v>2</v>
      </c>
      <c r="J486" s="60" t="s">
        <v>3523</v>
      </c>
      <c r="K486" s="92"/>
      <c r="L486" s="92"/>
      <c r="M486" s="37" t="str">
        <f t="shared" si="7"/>
        <v>1:2</v>
      </c>
    </row>
    <row r="487" spans="1:13" x14ac:dyDescent="0.25">
      <c r="A487" s="55" t="s">
        <v>1244</v>
      </c>
      <c r="B487" s="55" t="s">
        <v>1262</v>
      </c>
      <c r="C487" s="55" t="s">
        <v>1261</v>
      </c>
      <c r="D487" s="56">
        <f>COUNTIF(B:B,B487)</f>
        <v>1</v>
      </c>
      <c r="E487" s="60" t="s">
        <v>3523</v>
      </c>
      <c r="F487" s="55" t="s">
        <v>1244</v>
      </c>
      <c r="G487" s="55" t="s">
        <v>1262</v>
      </c>
      <c r="H487" s="55" t="str">
        <f>VLOOKUP(G487,'3. DB25 Alle koder'!B:C,2,FALSE)</f>
        <v>Agenturhandel med møbler, husholdningsartikler og isenkram</v>
      </c>
      <c r="I487" s="56">
        <f>COUNTIF(G:G,G487)</f>
        <v>2</v>
      </c>
      <c r="J487" s="60" t="s">
        <v>3523</v>
      </c>
      <c r="K487" s="92"/>
      <c r="L487" s="92"/>
      <c r="M487" s="37" t="str">
        <f t="shared" si="7"/>
        <v>1:2</v>
      </c>
    </row>
    <row r="488" spans="1:13" ht="30" x14ac:dyDescent="0.25">
      <c r="A488" s="55" t="s">
        <v>1244</v>
      </c>
      <c r="B488" s="55" t="s">
        <v>1265</v>
      </c>
      <c r="C488" s="55" t="s">
        <v>1264</v>
      </c>
      <c r="D488" s="56">
        <f>COUNTIF(B:B,B488)</f>
        <v>1</v>
      </c>
      <c r="E488" s="60" t="s">
        <v>3523</v>
      </c>
      <c r="F488" s="55" t="s">
        <v>1244</v>
      </c>
      <c r="G488" s="55" t="s">
        <v>1265</v>
      </c>
      <c r="H488" s="55" t="str">
        <f>VLOOKUP(G488,'3. DB25 Alle koder'!B:C,2,FALSE)</f>
        <v>Agenturhandel med tekstiler, beklædning, pelsværk, fodtøj og lædervarer</v>
      </c>
      <c r="I488" s="56">
        <f>COUNTIF(G:G,G488)</f>
        <v>2</v>
      </c>
      <c r="J488" s="60" t="s">
        <v>3523</v>
      </c>
      <c r="K488" s="92"/>
      <c r="L488" s="92"/>
      <c r="M488" s="37" t="str">
        <f t="shared" si="7"/>
        <v>1:2</v>
      </c>
    </row>
    <row r="489" spans="1:13" x14ac:dyDescent="0.25">
      <c r="A489" s="55" t="s">
        <v>1244</v>
      </c>
      <c r="B489" s="55" t="s">
        <v>1268</v>
      </c>
      <c r="C489" s="55" t="s">
        <v>1269</v>
      </c>
      <c r="D489" s="56">
        <f>COUNTIF(B:B,B489)</f>
        <v>1</v>
      </c>
      <c r="E489" s="57" t="s">
        <v>3523</v>
      </c>
      <c r="F489" s="55" t="s">
        <v>1244</v>
      </c>
      <c r="G489" s="55" t="s">
        <v>1268</v>
      </c>
      <c r="H489" s="55" t="str">
        <f>VLOOKUP(G489,'3. DB25 Alle koder'!B:C,2,FALSE)</f>
        <v>Fiskeauktioner</v>
      </c>
      <c r="I489" s="56">
        <f>COUNTIF(G:G,G489)</f>
        <v>2</v>
      </c>
      <c r="J489" s="57" t="s">
        <v>3523</v>
      </c>
      <c r="K489" s="92"/>
      <c r="L489" s="92"/>
      <c r="M489" s="37" t="str">
        <f t="shared" si="7"/>
        <v>1:2</v>
      </c>
    </row>
    <row r="490" spans="1:13" x14ac:dyDescent="0.25">
      <c r="A490" s="55" t="s">
        <v>1244</v>
      </c>
      <c r="B490" s="55" t="s">
        <v>1270</v>
      </c>
      <c r="C490" s="55" t="s">
        <v>1271</v>
      </c>
      <c r="D490" s="56">
        <f>COUNTIF(B:B,B490)</f>
        <v>1</v>
      </c>
      <c r="E490" s="60" t="s">
        <v>3523</v>
      </c>
      <c r="F490" s="55" t="s">
        <v>1244</v>
      </c>
      <c r="G490" s="55" t="s">
        <v>1270</v>
      </c>
      <c r="H490" s="55" t="str">
        <f>VLOOKUP(G490,'3. DB25 Alle koder'!B:C,2,FALSE)</f>
        <v>Anden agenturhandel med føde-, drikke- og tobaksvarer</v>
      </c>
      <c r="I490" s="56">
        <f>COUNTIF(G:G,G490)</f>
        <v>2</v>
      </c>
      <c r="J490" s="60" t="s">
        <v>3523</v>
      </c>
      <c r="K490" s="92" t="s">
        <v>3997</v>
      </c>
      <c r="L490" s="92"/>
      <c r="M490" s="37" t="str">
        <f t="shared" si="7"/>
        <v>1:2</v>
      </c>
    </row>
    <row r="491" spans="1:13" x14ac:dyDescent="0.25">
      <c r="A491" s="55" t="s">
        <v>1244</v>
      </c>
      <c r="B491" s="55" t="s">
        <v>3438</v>
      </c>
      <c r="C491" s="55" t="s">
        <v>1276</v>
      </c>
      <c r="D491" s="56">
        <f>COUNTIF(B:B,B491)</f>
        <v>1</v>
      </c>
      <c r="E491" s="60" t="s">
        <v>3523</v>
      </c>
      <c r="F491" s="55" t="s">
        <v>1244</v>
      </c>
      <c r="G491" s="55" t="s">
        <v>1275</v>
      </c>
      <c r="H491" s="55" t="str">
        <f>VLOOKUP(G491,'3. DB25 Alle koder'!B:C,2,FALSE)</f>
        <v>Agenturhandel med specialiseret varesortiment, bortset fra køretøjer</v>
      </c>
      <c r="I491" s="56">
        <f>COUNTIF(G:G,G491)</f>
        <v>2</v>
      </c>
      <c r="J491" s="60" t="s">
        <v>3523</v>
      </c>
      <c r="K491" s="92"/>
      <c r="L491" s="92"/>
      <c r="M491" s="37" t="str">
        <f t="shared" si="7"/>
        <v>1:2</v>
      </c>
    </row>
    <row r="492" spans="1:13" x14ac:dyDescent="0.25">
      <c r="A492" s="55" t="s">
        <v>1244</v>
      </c>
      <c r="B492" s="55" t="s">
        <v>1279</v>
      </c>
      <c r="C492" s="55" t="s">
        <v>2747</v>
      </c>
      <c r="D492" s="56">
        <f>COUNTIF(B:B,B492)</f>
        <v>1</v>
      </c>
      <c r="E492" s="60" t="s">
        <v>3523</v>
      </c>
      <c r="F492" s="55" t="s">
        <v>1244</v>
      </c>
      <c r="G492" s="55" t="s">
        <v>1279</v>
      </c>
      <c r="H492" s="55" t="str">
        <f>VLOOKUP(G492,'3. DB25 Alle koder'!B:C,2,FALSE)</f>
        <v>Agenturhandel med ikke-specialiseret varesortiment</v>
      </c>
      <c r="I492" s="56">
        <f>COUNTIF(G:G,G492)</f>
        <v>2</v>
      </c>
      <c r="J492" s="60" t="s">
        <v>3523</v>
      </c>
      <c r="K492" s="92"/>
      <c r="L492" s="92"/>
      <c r="M492" s="37" t="str">
        <f t="shared" si="7"/>
        <v>1:2</v>
      </c>
    </row>
    <row r="493" spans="1:13" ht="75" x14ac:dyDescent="0.25">
      <c r="A493" s="55" t="s">
        <v>1244</v>
      </c>
      <c r="B493" s="55" t="s">
        <v>1284</v>
      </c>
      <c r="C493" s="55" t="s">
        <v>1283</v>
      </c>
      <c r="D493" s="56">
        <f>COUNTIF(B:B,B493)</f>
        <v>1</v>
      </c>
      <c r="E493" s="60" t="s">
        <v>3523</v>
      </c>
      <c r="F493" s="55" t="s">
        <v>1244</v>
      </c>
      <c r="G493" s="55" t="s">
        <v>1284</v>
      </c>
      <c r="H493" s="55" t="str">
        <f>VLOOKUP(G493,'3. DB25 Alle koder'!B:C,2,FALSE)</f>
        <v>Engroshandel med korn, uforarbejdet tobak, såsæd og foderstoffer</v>
      </c>
      <c r="I493" s="56">
        <f>COUNTIF(G:G,G493)</f>
        <v>1</v>
      </c>
      <c r="J493" s="60" t="s">
        <v>3523</v>
      </c>
      <c r="K493" s="92"/>
      <c r="L493" s="92" t="s">
        <v>4179</v>
      </c>
      <c r="M493" s="37" t="str">
        <f t="shared" si="7"/>
        <v>1:1</v>
      </c>
    </row>
    <row r="494" spans="1:13" ht="45" x14ac:dyDescent="0.25">
      <c r="A494" s="55" t="s">
        <v>1244</v>
      </c>
      <c r="B494" s="55" t="s">
        <v>1287</v>
      </c>
      <c r="C494" s="55" t="s">
        <v>1286</v>
      </c>
      <c r="D494" s="56">
        <f>COUNTIF(B:B,B494)</f>
        <v>1</v>
      </c>
      <c r="E494" s="57" t="s">
        <v>3523</v>
      </c>
      <c r="F494" s="55" t="s">
        <v>1244</v>
      </c>
      <c r="G494" s="55" t="s">
        <v>1287</v>
      </c>
      <c r="H494" s="55" t="str">
        <f>VLOOKUP(G494,'3. DB25 Alle koder'!B:C,2,FALSE)</f>
        <v>Engroshandel med blomster og planter</v>
      </c>
      <c r="I494" s="56">
        <f>COUNTIF(G:G,G494)</f>
        <v>1</v>
      </c>
      <c r="J494" s="57" t="s">
        <v>3523</v>
      </c>
      <c r="K494" s="92"/>
      <c r="L494" s="92" t="s">
        <v>4180</v>
      </c>
      <c r="M494" s="37" t="str">
        <f t="shared" si="7"/>
        <v>1:1</v>
      </c>
    </row>
    <row r="495" spans="1:13" ht="90" x14ac:dyDescent="0.25">
      <c r="A495" s="55" t="s">
        <v>1244</v>
      </c>
      <c r="B495" s="55" t="s">
        <v>1290</v>
      </c>
      <c r="C495" s="55" t="s">
        <v>1289</v>
      </c>
      <c r="D495" s="56">
        <f>COUNTIF(B:B,B495)</f>
        <v>1</v>
      </c>
      <c r="E495" s="57" t="s">
        <v>3523</v>
      </c>
      <c r="F495" s="55" t="s">
        <v>1244</v>
      </c>
      <c r="G495" s="55" t="s">
        <v>1290</v>
      </c>
      <c r="H495" s="55" t="str">
        <f>VLOOKUP(G495,'3. DB25 Alle koder'!B:C,2,FALSE)</f>
        <v>Engroshandel med levende dyr</v>
      </c>
      <c r="I495" s="56">
        <f>COUNTIF(G:G,G495)</f>
        <v>1</v>
      </c>
      <c r="J495" s="57" t="s">
        <v>3523</v>
      </c>
      <c r="K495" s="92"/>
      <c r="L495" s="92" t="s">
        <v>4181</v>
      </c>
      <c r="M495" s="37" t="str">
        <f t="shared" si="7"/>
        <v>1:1</v>
      </c>
    </row>
    <row r="496" spans="1:13" ht="45" x14ac:dyDescent="0.25">
      <c r="A496" s="55" t="s">
        <v>1244</v>
      </c>
      <c r="B496" s="55" t="s">
        <v>1293</v>
      </c>
      <c r="C496" s="55" t="s">
        <v>1292</v>
      </c>
      <c r="D496" s="56">
        <f>COUNTIF(B:B,B496)</f>
        <v>1</v>
      </c>
      <c r="E496" s="57" t="s">
        <v>3523</v>
      </c>
      <c r="F496" s="55" t="s">
        <v>1244</v>
      </c>
      <c r="G496" s="55" t="s">
        <v>1293</v>
      </c>
      <c r="H496" s="55" t="str">
        <f>VLOOKUP(G496,'3. DB25 Alle koder'!B:C,2,FALSE)</f>
        <v>Engroshandel med huder, skind og læder</v>
      </c>
      <c r="I496" s="56">
        <f>COUNTIF(G:G,G496)</f>
        <v>1</v>
      </c>
      <c r="J496" s="57" t="s">
        <v>3523</v>
      </c>
      <c r="K496" s="92"/>
      <c r="L496" s="92" t="s">
        <v>4182</v>
      </c>
      <c r="M496" s="37" t="str">
        <f t="shared" si="7"/>
        <v>1:1</v>
      </c>
    </row>
    <row r="497" spans="1:13" x14ac:dyDescent="0.25">
      <c r="A497" s="55" t="s">
        <v>1244</v>
      </c>
      <c r="B497" s="55" t="s">
        <v>1298</v>
      </c>
      <c r="C497" s="55" t="s">
        <v>1297</v>
      </c>
      <c r="D497" s="56">
        <f>COUNTIF(B:B,B497)</f>
        <v>1</v>
      </c>
      <c r="E497" s="60" t="s">
        <v>3523</v>
      </c>
      <c r="F497" s="55" t="s">
        <v>1244</v>
      </c>
      <c r="G497" s="55" t="s">
        <v>1298</v>
      </c>
      <c r="H497" s="55" t="str">
        <f>VLOOKUP(G497,'3. DB25 Alle koder'!B:C,2,FALSE)</f>
        <v>Engroshandel med frugt og grøntsager</v>
      </c>
      <c r="I497" s="56">
        <f>COUNTIF(G:G,G497)</f>
        <v>1</v>
      </c>
      <c r="J497" s="60" t="s">
        <v>3523</v>
      </c>
      <c r="K497" s="92"/>
      <c r="L497" s="92"/>
      <c r="M497" s="37" t="str">
        <f t="shared" si="7"/>
        <v>1:1</v>
      </c>
    </row>
    <row r="498" spans="1:13" x14ac:dyDescent="0.25">
      <c r="A498" s="55" t="s">
        <v>1244</v>
      </c>
      <c r="B498" s="55" t="s">
        <v>3237</v>
      </c>
      <c r="C498" s="55" t="s">
        <v>1302</v>
      </c>
      <c r="D498" s="56">
        <f>COUNTIF(B:B,B498)</f>
        <v>1</v>
      </c>
      <c r="E498" s="60" t="s">
        <v>3523</v>
      </c>
      <c r="F498" s="55" t="s">
        <v>1244</v>
      </c>
      <c r="G498" s="55" t="s">
        <v>1301</v>
      </c>
      <c r="H498" s="55" t="str">
        <f>VLOOKUP(G498,'3. DB25 Alle koder'!B:C,2,FALSE)</f>
        <v>Engroshandel med kød og kødprodukter</v>
      </c>
      <c r="I498" s="56">
        <f>COUNTIF(G:G,G498)</f>
        <v>1</v>
      </c>
      <c r="J498" s="60" t="s">
        <v>3523</v>
      </c>
      <c r="K498" s="92"/>
      <c r="L498" s="92"/>
      <c r="M498" s="37" t="str">
        <f t="shared" si="7"/>
        <v>1:1</v>
      </c>
    </row>
    <row r="499" spans="1:13" ht="30" x14ac:dyDescent="0.25">
      <c r="A499" s="55" t="s">
        <v>1244</v>
      </c>
      <c r="B499" s="55" t="s">
        <v>1307</v>
      </c>
      <c r="C499" s="55" t="s">
        <v>1306</v>
      </c>
      <c r="D499" s="56">
        <f>COUNTIF(B:B,B499)</f>
        <v>1</v>
      </c>
      <c r="E499" s="60" t="s">
        <v>3523</v>
      </c>
      <c r="F499" s="55" t="s">
        <v>1244</v>
      </c>
      <c r="G499" s="55" t="s">
        <v>1307</v>
      </c>
      <c r="H499" s="55" t="str">
        <f>VLOOKUP(G499,'3. DB25 Alle koder'!B:C,2,FALSE)</f>
        <v>Engroshandel med mejeriprodukter, æg samt spiselige olier og fedtstoffer</v>
      </c>
      <c r="I499" s="56">
        <f>COUNTIF(G:G,G499)</f>
        <v>1</v>
      </c>
      <c r="J499" s="60" t="s">
        <v>3523</v>
      </c>
      <c r="K499" s="92"/>
      <c r="L499" s="92"/>
      <c r="M499" s="37" t="str">
        <f t="shared" si="7"/>
        <v>1:1</v>
      </c>
    </row>
    <row r="500" spans="1:13" x14ac:dyDescent="0.25">
      <c r="A500" s="55" t="s">
        <v>1244</v>
      </c>
      <c r="B500" s="55" t="s">
        <v>1310</v>
      </c>
      <c r="C500" s="55" t="s">
        <v>1311</v>
      </c>
      <c r="D500" s="56">
        <f>COUNTIF(B:B,B500)</f>
        <v>1</v>
      </c>
      <c r="E500" s="60" t="s">
        <v>3523</v>
      </c>
      <c r="F500" s="55" t="s">
        <v>1244</v>
      </c>
      <c r="G500" s="55" t="s">
        <v>1310</v>
      </c>
      <c r="H500" s="55" t="str">
        <f>VLOOKUP(G500,'3. DB25 Alle koder'!B:C,2,FALSE)</f>
        <v>Engroshandel med øl, mineralvand, frugt- og grøntsagssaft</v>
      </c>
      <c r="I500" s="56">
        <f>COUNTIF(G:G,G500)</f>
        <v>1</v>
      </c>
      <c r="J500" s="60" t="s">
        <v>3523</v>
      </c>
      <c r="K500" s="92"/>
      <c r="L500" s="92"/>
      <c r="M500" s="37" t="str">
        <f t="shared" si="7"/>
        <v>1:1</v>
      </c>
    </row>
    <row r="501" spans="1:13" x14ac:dyDescent="0.25">
      <c r="A501" s="55" t="s">
        <v>1244</v>
      </c>
      <c r="B501" s="55" t="s">
        <v>1312</v>
      </c>
      <c r="C501" s="55" t="s">
        <v>1313</v>
      </c>
      <c r="D501" s="56">
        <f>COUNTIF(B:B,B501)</f>
        <v>1</v>
      </c>
      <c r="E501" s="60" t="s">
        <v>3523</v>
      </c>
      <c r="F501" s="55" t="s">
        <v>1244</v>
      </c>
      <c r="G501" s="55" t="s">
        <v>1312</v>
      </c>
      <c r="H501" s="55" t="str">
        <f>VLOOKUP(G501,'3. DB25 Alle koder'!B:C,2,FALSE)</f>
        <v>Engroshandel med vin og spiritus</v>
      </c>
      <c r="I501" s="56">
        <f>COUNTIF(G:G,G501)</f>
        <v>1</v>
      </c>
      <c r="J501" s="60" t="s">
        <v>3523</v>
      </c>
      <c r="K501" s="92"/>
      <c r="L501" s="92"/>
      <c r="M501" s="37" t="str">
        <f t="shared" si="7"/>
        <v>1:1</v>
      </c>
    </row>
    <row r="502" spans="1:13" x14ac:dyDescent="0.25">
      <c r="A502" s="55" t="s">
        <v>1244</v>
      </c>
      <c r="B502" s="55" t="s">
        <v>1316</v>
      </c>
      <c r="C502" s="55" t="s">
        <v>1315</v>
      </c>
      <c r="D502" s="56">
        <f>COUNTIF(B:B,B502)</f>
        <v>1</v>
      </c>
      <c r="E502" s="60" t="s">
        <v>3523</v>
      </c>
      <c r="F502" s="55" t="s">
        <v>1244</v>
      </c>
      <c r="G502" s="55" t="s">
        <v>1316</v>
      </c>
      <c r="H502" s="55" t="str">
        <f>VLOOKUP(G502,'3. DB25 Alle koder'!B:C,2,FALSE)</f>
        <v>Engroshandel med tobaksvarer</v>
      </c>
      <c r="I502" s="56">
        <f>COUNTIF(G:G,G502)</f>
        <v>1</v>
      </c>
      <c r="J502" s="60" t="s">
        <v>3523</v>
      </c>
      <c r="K502" s="92"/>
      <c r="L502" s="92"/>
      <c r="M502" s="37" t="str">
        <f t="shared" si="7"/>
        <v>1:1</v>
      </c>
    </row>
    <row r="503" spans="1:13" x14ac:dyDescent="0.25">
      <c r="A503" s="55" t="s">
        <v>1244</v>
      </c>
      <c r="B503" s="55" t="s">
        <v>1319</v>
      </c>
      <c r="C503" s="55" t="s">
        <v>1318</v>
      </c>
      <c r="D503" s="56">
        <f>COUNTIF(B:B,B503)</f>
        <v>1</v>
      </c>
      <c r="E503" s="60" t="s">
        <v>3523</v>
      </c>
      <c r="F503" s="55" t="s">
        <v>1244</v>
      </c>
      <c r="G503" s="55" t="s">
        <v>1319</v>
      </c>
      <c r="H503" s="55" t="str">
        <f>VLOOKUP(G503,'3. DB25 Alle koder'!B:C,2,FALSE)</f>
        <v>Engroshandel med sukker, chokolade og sukkervarer</v>
      </c>
      <c r="I503" s="56">
        <f>COUNTIF(G:G,G503)</f>
        <v>1</v>
      </c>
      <c r="J503" s="60" t="s">
        <v>3523</v>
      </c>
      <c r="K503" s="92"/>
      <c r="L503" s="92"/>
      <c r="M503" s="37" t="str">
        <f t="shared" si="7"/>
        <v>1:1</v>
      </c>
    </row>
    <row r="504" spans="1:13" x14ac:dyDescent="0.25">
      <c r="A504" s="55" t="s">
        <v>1244</v>
      </c>
      <c r="B504" s="55" t="s">
        <v>1322</v>
      </c>
      <c r="C504" s="55" t="s">
        <v>1321</v>
      </c>
      <c r="D504" s="56">
        <f>COUNTIF(B:B,B504)</f>
        <v>1</v>
      </c>
      <c r="E504" s="60" t="s">
        <v>3523</v>
      </c>
      <c r="F504" s="55" t="s">
        <v>1244</v>
      </c>
      <c r="G504" s="55" t="s">
        <v>1322</v>
      </c>
      <c r="H504" s="55" t="str">
        <f>VLOOKUP(G504,'3. DB25 Alle koder'!B:C,2,FALSE)</f>
        <v>Engroshandel med kaffe, te, kakao og krydderier</v>
      </c>
      <c r="I504" s="56">
        <f>COUNTIF(G:G,G504)</f>
        <v>1</v>
      </c>
      <c r="J504" s="60" t="s">
        <v>3523</v>
      </c>
      <c r="K504" s="92"/>
      <c r="L504" s="92"/>
      <c r="M504" s="37" t="str">
        <f t="shared" si="7"/>
        <v>1:1</v>
      </c>
    </row>
    <row r="505" spans="1:13" x14ac:dyDescent="0.25">
      <c r="A505" s="55" t="s">
        <v>1244</v>
      </c>
      <c r="B505" s="55" t="s">
        <v>3238</v>
      </c>
      <c r="C505" s="55" t="s">
        <v>1304</v>
      </c>
      <c r="D505" s="56">
        <f>COUNTIF(B:B,B505)</f>
        <v>1</v>
      </c>
      <c r="E505" s="60" t="s">
        <v>3523</v>
      </c>
      <c r="F505" s="55" t="s">
        <v>1244</v>
      </c>
      <c r="G505" s="55" t="s">
        <v>1303</v>
      </c>
      <c r="H505" s="55" t="str">
        <f>VLOOKUP(G505,'3. DB25 Alle koder'!B:C,2,FALSE)</f>
        <v>Engroshandel med fisk og fiskeprodukter</v>
      </c>
      <c r="I505" s="56">
        <f>COUNTIF(G:G,G505)</f>
        <v>1</v>
      </c>
      <c r="J505" s="60" t="s">
        <v>3523</v>
      </c>
      <c r="K505" s="92"/>
      <c r="L505" s="92"/>
      <c r="M505" s="37" t="str">
        <f t="shared" si="7"/>
        <v>1:1</v>
      </c>
    </row>
    <row r="506" spans="1:13" x14ac:dyDescent="0.25">
      <c r="A506" s="55" t="s">
        <v>1244</v>
      </c>
      <c r="B506" s="55" t="s">
        <v>3239</v>
      </c>
      <c r="C506" s="55" t="s">
        <v>2749</v>
      </c>
      <c r="D506" s="56">
        <f>COUNTIF(B:B,B506)</f>
        <v>1</v>
      </c>
      <c r="E506" s="60" t="s">
        <v>3523</v>
      </c>
      <c r="F506" s="55" t="s">
        <v>1244</v>
      </c>
      <c r="G506" s="55" t="s">
        <v>1325</v>
      </c>
      <c r="H506" s="55" t="str">
        <f>VLOOKUP(G506,'3. DB25 Alle koder'!B:C,2,FALSE)</f>
        <v>Engroshandel med andre fødevarer</v>
      </c>
      <c r="I506" s="56">
        <f>COUNTIF(G:G,G506)</f>
        <v>1</v>
      </c>
      <c r="J506" s="60" t="s">
        <v>3523</v>
      </c>
      <c r="K506" s="92"/>
      <c r="L506" s="92"/>
      <c r="M506" s="37" t="str">
        <f t="shared" si="7"/>
        <v>1:1</v>
      </c>
    </row>
    <row r="507" spans="1:13" x14ac:dyDescent="0.25">
      <c r="A507" s="55" t="s">
        <v>1244</v>
      </c>
      <c r="B507" s="55" t="s">
        <v>1328</v>
      </c>
      <c r="C507" s="55" t="s">
        <v>1327</v>
      </c>
      <c r="D507" s="56">
        <f>COUNTIF(B:B,B507)</f>
        <v>1</v>
      </c>
      <c r="E507" s="63" t="s">
        <v>3523</v>
      </c>
      <c r="F507" s="55" t="s">
        <v>1244</v>
      </c>
      <c r="G507" s="55" t="s">
        <v>1328</v>
      </c>
      <c r="H507" s="55" t="str">
        <f>VLOOKUP(G507,'3. DB25 Alle koder'!B:C,2,FALSE)</f>
        <v>Ikke-specialiseret engroshandel med føde-, drikke- og tobaksvarer</v>
      </c>
      <c r="I507" s="56">
        <f>COUNTIF(G:G,G507)</f>
        <v>1</v>
      </c>
      <c r="J507" s="63" t="s">
        <v>3523</v>
      </c>
      <c r="K507" s="92"/>
      <c r="L507" s="92"/>
      <c r="M507" s="37" t="str">
        <f t="shared" si="7"/>
        <v>1:1</v>
      </c>
    </row>
    <row r="508" spans="1:13" x14ac:dyDescent="0.25">
      <c r="A508" s="55" t="s">
        <v>1244</v>
      </c>
      <c r="B508" s="55" t="s">
        <v>1333</v>
      </c>
      <c r="C508" s="55" t="s">
        <v>1332</v>
      </c>
      <c r="D508" s="56">
        <f>COUNTIF(B:B,B508)</f>
        <v>1</v>
      </c>
      <c r="E508" s="63" t="s">
        <v>3523</v>
      </c>
      <c r="F508" s="55" t="s">
        <v>1244</v>
      </c>
      <c r="G508" s="55" t="s">
        <v>1333</v>
      </c>
      <c r="H508" s="55" t="str">
        <f>VLOOKUP(G508,'3. DB25 Alle koder'!B:C,2,FALSE)</f>
        <v>Engroshandel med tekstiler</v>
      </c>
      <c r="I508" s="56">
        <f>COUNTIF(G:G,G508)</f>
        <v>1</v>
      </c>
      <c r="J508" s="63" t="s">
        <v>3523</v>
      </c>
      <c r="K508" s="92"/>
      <c r="L508" s="92"/>
      <c r="M508" s="37" t="str">
        <f t="shared" si="7"/>
        <v>1:1</v>
      </c>
    </row>
    <row r="509" spans="1:13" x14ac:dyDescent="0.25">
      <c r="A509" s="55" t="s">
        <v>1244</v>
      </c>
      <c r="B509" s="55" t="s">
        <v>1336</v>
      </c>
      <c r="C509" s="55" t="s">
        <v>1337</v>
      </c>
      <c r="D509" s="56">
        <f>COUNTIF(B:B,B509)</f>
        <v>1</v>
      </c>
      <c r="E509" s="63" t="s">
        <v>3523</v>
      </c>
      <c r="F509" s="55" t="s">
        <v>1244</v>
      </c>
      <c r="G509" s="55" t="s">
        <v>1336</v>
      </c>
      <c r="H509" s="55" t="str">
        <f>VLOOKUP(G509,'3. DB25 Alle koder'!B:C,2,FALSE)</f>
        <v>Engroshandel med beklædning</v>
      </c>
      <c r="I509" s="56">
        <f>COUNTIF(G:G,G509)</f>
        <v>1</v>
      </c>
      <c r="J509" s="63" t="s">
        <v>3523</v>
      </c>
      <c r="K509" s="92"/>
      <c r="L509" s="92"/>
      <c r="M509" s="37" t="str">
        <f t="shared" si="7"/>
        <v>1:1</v>
      </c>
    </row>
    <row r="510" spans="1:13" x14ac:dyDescent="0.25">
      <c r="A510" s="55" t="s">
        <v>1244</v>
      </c>
      <c r="B510" s="55" t="s">
        <v>1338</v>
      </c>
      <c r="C510" s="55" t="s">
        <v>1339</v>
      </c>
      <c r="D510" s="56">
        <f>COUNTIF(B:B,B510)</f>
        <v>1</v>
      </c>
      <c r="E510" s="63" t="s">
        <v>3523</v>
      </c>
      <c r="F510" s="55" t="s">
        <v>1244</v>
      </c>
      <c r="G510" s="55" t="s">
        <v>1338</v>
      </c>
      <c r="H510" s="55" t="str">
        <f>VLOOKUP(G510,'3. DB25 Alle koder'!B:C,2,FALSE)</f>
        <v>Engroshandel med fodtøj</v>
      </c>
      <c r="I510" s="56">
        <f>COUNTIF(G:G,G510)</f>
        <v>1</v>
      </c>
      <c r="J510" s="63" t="s">
        <v>3523</v>
      </c>
      <c r="K510" s="92"/>
      <c r="L510" s="92"/>
      <c r="M510" s="37" t="str">
        <f t="shared" si="7"/>
        <v>1:1</v>
      </c>
    </row>
    <row r="511" spans="1:13" x14ac:dyDescent="0.25">
      <c r="A511" s="55" t="s">
        <v>1244</v>
      </c>
      <c r="B511" s="55" t="s">
        <v>1342</v>
      </c>
      <c r="C511" s="55" t="s">
        <v>2750</v>
      </c>
      <c r="D511" s="56">
        <f>COUNTIF(B:B,B511)</f>
        <v>1</v>
      </c>
      <c r="E511" s="60" t="s">
        <v>3523</v>
      </c>
      <c r="F511" s="55" t="s">
        <v>1244</v>
      </c>
      <c r="G511" s="55" t="s">
        <v>1342</v>
      </c>
      <c r="H511" s="55" t="str">
        <f>VLOOKUP(G511,'3. DB25 Alle koder'!B:C,2,FALSE)</f>
        <v>Engroshandel med hvidevarer og elektriske husholdningsartikler</v>
      </c>
      <c r="I511" s="56">
        <f>COUNTIF(G:G,G511)</f>
        <v>2</v>
      </c>
      <c r="J511" s="60" t="s">
        <v>3523</v>
      </c>
      <c r="K511" s="92"/>
      <c r="L511" s="92"/>
      <c r="M511" s="37" t="str">
        <f t="shared" si="7"/>
        <v>1:2</v>
      </c>
    </row>
    <row r="512" spans="1:13" x14ac:dyDescent="0.25">
      <c r="A512" s="55" t="s">
        <v>1244</v>
      </c>
      <c r="B512" s="55" t="s">
        <v>1344</v>
      </c>
      <c r="C512" s="55" t="s">
        <v>2751</v>
      </c>
      <c r="D512" s="56">
        <f>COUNTIF(B:B,B512)</f>
        <v>1</v>
      </c>
      <c r="E512" s="60" t="s">
        <v>3523</v>
      </c>
      <c r="F512" s="55" t="s">
        <v>1244</v>
      </c>
      <c r="G512" s="55" t="s">
        <v>1344</v>
      </c>
      <c r="H512" s="55" t="str">
        <f>VLOOKUP(G512,'3. DB25 Alle koder'!B:C,2,FALSE)</f>
        <v>Engroshandel med radio og tv, fotografiske og optiske artikler</v>
      </c>
      <c r="I512" s="56">
        <f>COUNTIF(G:G,G512)</f>
        <v>3</v>
      </c>
      <c r="J512" s="60" t="s">
        <v>3523</v>
      </c>
      <c r="K512" s="92"/>
      <c r="L512" s="92"/>
      <c r="M512" s="37" t="str">
        <f t="shared" si="7"/>
        <v>1:3</v>
      </c>
    </row>
    <row r="513" spans="1:13" x14ac:dyDescent="0.25">
      <c r="A513" s="55" t="s">
        <v>1244</v>
      </c>
      <c r="B513" s="55" t="s">
        <v>3390</v>
      </c>
      <c r="C513" s="55" t="s">
        <v>2752</v>
      </c>
      <c r="D513" s="56">
        <f>COUNTIF(B:B,B513)</f>
        <v>2</v>
      </c>
      <c r="E513" s="60" t="s">
        <v>3523</v>
      </c>
      <c r="F513" s="55" t="s">
        <v>1244</v>
      </c>
      <c r="G513" s="55" t="s">
        <v>1344</v>
      </c>
      <c r="H513" s="55" t="str">
        <f>VLOOKUP(G513,'3. DB25 Alle koder'!B:C,2,FALSE)</f>
        <v>Engroshandel med radio og tv, fotografiske og optiske artikler</v>
      </c>
      <c r="I513" s="56">
        <f>COUNTIF(G:G,G513)</f>
        <v>3</v>
      </c>
      <c r="J513" s="60" t="s">
        <v>3523</v>
      </c>
      <c r="K513" s="92"/>
      <c r="L513" s="92"/>
      <c r="M513" s="37" t="str">
        <f t="shared" si="7"/>
        <v>2:3</v>
      </c>
    </row>
    <row r="514" spans="1:13" ht="30" x14ac:dyDescent="0.25">
      <c r="A514" s="55" t="s">
        <v>1244</v>
      </c>
      <c r="B514" s="55" t="s">
        <v>3390</v>
      </c>
      <c r="C514" s="55" t="s">
        <v>2752</v>
      </c>
      <c r="D514" s="56">
        <f>COUNTIF(B:B,B514)</f>
        <v>2</v>
      </c>
      <c r="E514" s="64" t="s">
        <v>3625</v>
      </c>
      <c r="F514" s="55" t="s">
        <v>1244</v>
      </c>
      <c r="G514" s="55" t="s">
        <v>1374</v>
      </c>
      <c r="H514" s="55" t="str">
        <f>VLOOKUP(G514,'3. DB25 Alle koder'!B:C,2,FALSE)</f>
        <v>Engroshandel med andre husholdningsartikler i.a.n.</v>
      </c>
      <c r="I514" s="56">
        <f>COUNTIF(G:G,G514)</f>
        <v>2</v>
      </c>
      <c r="J514" s="64" t="s">
        <v>3625</v>
      </c>
      <c r="K514" s="92"/>
      <c r="L514" s="92"/>
      <c r="M514" s="37" t="str">
        <f t="shared" si="7"/>
        <v>2:2</v>
      </c>
    </row>
    <row r="515" spans="1:13" x14ac:dyDescent="0.25">
      <c r="A515" s="55" t="s">
        <v>1244</v>
      </c>
      <c r="B515" s="55" t="s">
        <v>3439</v>
      </c>
      <c r="C515" s="55" t="s">
        <v>2753</v>
      </c>
      <c r="D515" s="56">
        <f>COUNTIF(B:B,B515)</f>
        <v>1</v>
      </c>
      <c r="E515" s="60"/>
      <c r="F515" s="55" t="s">
        <v>1244</v>
      </c>
      <c r="G515" s="55" t="s">
        <v>1344</v>
      </c>
      <c r="H515" s="55" t="str">
        <f>VLOOKUP(G515,'3. DB25 Alle koder'!B:C,2,FALSE)</f>
        <v>Engroshandel med radio og tv, fotografiske og optiske artikler</v>
      </c>
      <c r="I515" s="56">
        <f>COUNTIF(G:G,G515)</f>
        <v>3</v>
      </c>
      <c r="J515" s="60"/>
      <c r="K515" s="92"/>
      <c r="L515" s="92"/>
      <c r="M515" s="37" t="str">
        <f t="shared" ref="M515:M578" si="8">CONCATENATE(D515,":",I515)</f>
        <v>1:3</v>
      </c>
    </row>
    <row r="516" spans="1:13" x14ac:dyDescent="0.25">
      <c r="A516" s="55" t="s">
        <v>1244</v>
      </c>
      <c r="B516" s="55" t="s">
        <v>3391</v>
      </c>
      <c r="C516" s="55" t="s">
        <v>1341</v>
      </c>
      <c r="D516" s="56">
        <f>COUNTIF(B:B,B516)</f>
        <v>2</v>
      </c>
      <c r="E516" s="60"/>
      <c r="F516" s="55" t="s">
        <v>1244</v>
      </c>
      <c r="G516" s="55" t="s">
        <v>1342</v>
      </c>
      <c r="H516" s="55" t="str">
        <f>VLOOKUP(G516,'3. DB25 Alle koder'!B:C,2,FALSE)</f>
        <v>Engroshandel med hvidevarer og elektriske husholdningsartikler</v>
      </c>
      <c r="I516" s="56">
        <f>COUNTIF(G:G,G516)</f>
        <v>2</v>
      </c>
      <c r="J516" s="60"/>
      <c r="K516" s="92"/>
      <c r="L516" s="92"/>
      <c r="M516" s="37" t="str">
        <f t="shared" si="8"/>
        <v>2:2</v>
      </c>
    </row>
    <row r="517" spans="1:13" ht="75" x14ac:dyDescent="0.25">
      <c r="A517" s="55" t="s">
        <v>1244</v>
      </c>
      <c r="B517" s="55" t="s">
        <v>3391</v>
      </c>
      <c r="C517" s="55" t="s">
        <v>1341</v>
      </c>
      <c r="D517" s="56">
        <f>COUNTIF(B:B,B517)</f>
        <v>2</v>
      </c>
      <c r="E517" s="64" t="s">
        <v>3626</v>
      </c>
      <c r="F517" s="55" t="s">
        <v>1244</v>
      </c>
      <c r="G517" s="55" t="s">
        <v>1392</v>
      </c>
      <c r="H517" s="55" t="str">
        <f>VLOOKUP(G517,'3. DB25 Alle koder'!B:C,2,FALSE)</f>
        <v>Engroshandel med andre maskiner og andet udstyr</v>
      </c>
      <c r="I517" s="56">
        <f>COUNTIF(G:G,G517)</f>
        <v>3</v>
      </c>
      <c r="J517" s="64" t="s">
        <v>3626</v>
      </c>
      <c r="K517" s="92"/>
      <c r="L517" s="92"/>
      <c r="M517" s="37" t="str">
        <f t="shared" si="8"/>
        <v>2:3</v>
      </c>
    </row>
    <row r="518" spans="1:13" x14ac:dyDescent="0.25">
      <c r="A518" s="55" t="s">
        <v>1244</v>
      </c>
      <c r="B518" s="55" t="s">
        <v>1347</v>
      </c>
      <c r="C518" s="55" t="s">
        <v>1348</v>
      </c>
      <c r="D518" s="56">
        <f>COUNTIF(B:B,B518)</f>
        <v>1</v>
      </c>
      <c r="E518" s="57" t="s">
        <v>3523</v>
      </c>
      <c r="F518" s="55" t="s">
        <v>1244</v>
      </c>
      <c r="G518" s="55" t="s">
        <v>1347</v>
      </c>
      <c r="H518" s="55" t="str">
        <f>VLOOKUP(G518,'3. DB25 Alle koder'!B:C,2,FALSE)</f>
        <v>Engroshandel med porcelæns- og glasvarer</v>
      </c>
      <c r="I518" s="56">
        <f>COUNTIF(G:G,G518)</f>
        <v>1</v>
      </c>
      <c r="J518" s="57" t="s">
        <v>3523</v>
      </c>
      <c r="K518" s="92"/>
      <c r="L518" s="92"/>
      <c r="M518" s="37" t="str">
        <f t="shared" si="8"/>
        <v>1:1</v>
      </c>
    </row>
    <row r="519" spans="1:13" x14ac:dyDescent="0.25">
      <c r="A519" s="55" t="s">
        <v>1244</v>
      </c>
      <c r="B519" s="55" t="s">
        <v>1349</v>
      </c>
      <c r="C519" s="55" t="s">
        <v>1350</v>
      </c>
      <c r="D519" s="56">
        <f>COUNTIF(B:B,B519)</f>
        <v>1</v>
      </c>
      <c r="E519" s="57" t="s">
        <v>3523</v>
      </c>
      <c r="F519" s="55" t="s">
        <v>1244</v>
      </c>
      <c r="G519" s="55" t="s">
        <v>1349</v>
      </c>
      <c r="H519" s="55" t="str">
        <f>VLOOKUP(G519,'3. DB25 Alle koder'!B:C,2,FALSE)</f>
        <v>Engroshandel med rengøringsmidler</v>
      </c>
      <c r="I519" s="56">
        <f>COUNTIF(G:G,G519)</f>
        <v>1</v>
      </c>
      <c r="J519" s="57" t="s">
        <v>3523</v>
      </c>
      <c r="K519" s="92"/>
      <c r="L519" s="92"/>
      <c r="M519" s="37" t="str">
        <f t="shared" si="8"/>
        <v>1:1</v>
      </c>
    </row>
    <row r="520" spans="1:13" x14ac:dyDescent="0.25">
      <c r="A520" s="55" t="s">
        <v>1244</v>
      </c>
      <c r="B520" s="55" t="s">
        <v>1353</v>
      </c>
      <c r="C520" s="55" t="s">
        <v>1352</v>
      </c>
      <c r="D520" s="56">
        <f>COUNTIF(B:B,B520)</f>
        <v>1</v>
      </c>
      <c r="E520" s="60" t="s">
        <v>3523</v>
      </c>
      <c r="F520" s="55" t="s">
        <v>1244</v>
      </c>
      <c r="G520" s="55" t="s">
        <v>1353</v>
      </c>
      <c r="H520" s="55" t="str">
        <f>VLOOKUP(G520,'3. DB25 Alle koder'!B:C,2,FALSE)</f>
        <v>Engroshandel med parfumerivarer og kosmetik</v>
      </c>
      <c r="I520" s="56">
        <f>COUNTIF(G:G,G520)</f>
        <v>1</v>
      </c>
      <c r="J520" s="60" t="s">
        <v>3523</v>
      </c>
      <c r="K520" s="92"/>
      <c r="L520" s="92"/>
      <c r="M520" s="37" t="str">
        <f t="shared" si="8"/>
        <v>1:1</v>
      </c>
    </row>
    <row r="521" spans="1:13" x14ac:dyDescent="0.25">
      <c r="A521" s="55" t="s">
        <v>1244</v>
      </c>
      <c r="B521" s="55" t="s">
        <v>1356</v>
      </c>
      <c r="C521" s="55" t="s">
        <v>1357</v>
      </c>
      <c r="D521" s="56">
        <f>COUNTIF(B:B,B521)</f>
        <v>1</v>
      </c>
      <c r="E521" s="60" t="s">
        <v>3523</v>
      </c>
      <c r="F521" s="55" t="s">
        <v>1244</v>
      </c>
      <c r="G521" s="55" t="s">
        <v>1356</v>
      </c>
      <c r="H521" s="55" t="str">
        <f>VLOOKUP(G521,'3. DB25 Alle koder'!B:C,2,FALSE)</f>
        <v>Engroshandel med medicinalvarer og sygeplejeartikler</v>
      </c>
      <c r="I521" s="56">
        <f>COUNTIF(G:G,G521)</f>
        <v>1</v>
      </c>
      <c r="J521" s="60" t="s">
        <v>3523</v>
      </c>
      <c r="K521" s="92"/>
      <c r="L521" s="92"/>
      <c r="M521" s="37" t="str">
        <f t="shared" si="8"/>
        <v>1:1</v>
      </c>
    </row>
    <row r="522" spans="1:13" x14ac:dyDescent="0.25">
      <c r="A522" s="55" t="s">
        <v>1244</v>
      </c>
      <c r="B522" s="55" t="s">
        <v>1358</v>
      </c>
      <c r="C522" s="55" t="s">
        <v>1359</v>
      </c>
      <c r="D522" s="56">
        <f>COUNTIF(B:B,B522)</f>
        <v>1</v>
      </c>
      <c r="E522" s="60" t="s">
        <v>3523</v>
      </c>
      <c r="F522" s="55" t="s">
        <v>1244</v>
      </c>
      <c r="G522" s="55" t="s">
        <v>1358</v>
      </c>
      <c r="H522" s="55" t="str">
        <f>VLOOKUP(G522,'3. DB25 Alle koder'!B:C,2,FALSE)</f>
        <v>Engroshandel med læge- og hospitalsartikler</v>
      </c>
      <c r="I522" s="56">
        <f>COUNTIF(G:G,G522)</f>
        <v>1</v>
      </c>
      <c r="J522" s="60" t="s">
        <v>3523</v>
      </c>
      <c r="K522" s="92"/>
      <c r="L522" s="92"/>
      <c r="M522" s="37" t="str">
        <f t="shared" si="8"/>
        <v>1:1</v>
      </c>
    </row>
    <row r="523" spans="1:13" ht="30" x14ac:dyDescent="0.25">
      <c r="A523" s="55" t="s">
        <v>1244</v>
      </c>
      <c r="B523" s="55" t="s">
        <v>1362</v>
      </c>
      <c r="C523" s="55" t="s">
        <v>2755</v>
      </c>
      <c r="D523" s="56">
        <f>COUNTIF(B:B,B523)</f>
        <v>1</v>
      </c>
      <c r="E523" s="60" t="s">
        <v>3523</v>
      </c>
      <c r="F523" s="55" t="s">
        <v>1244</v>
      </c>
      <c r="G523" s="55" t="s">
        <v>1362</v>
      </c>
      <c r="H523" s="55" t="str">
        <f>VLOOKUP(G523,'3. DB25 Alle koder'!B:C,2,FALSE)</f>
        <v>Engroshandel med møbler til bolig-, kontor- og butiksbrug, tæpper og belysningsartikler</v>
      </c>
      <c r="I523" s="56">
        <f>COUNTIF(G:G,G523)</f>
        <v>2</v>
      </c>
      <c r="J523" s="60" t="s">
        <v>3523</v>
      </c>
      <c r="K523" s="92"/>
      <c r="L523" s="92"/>
      <c r="M523" s="37" t="str">
        <f t="shared" si="8"/>
        <v>1:2</v>
      </c>
    </row>
    <row r="524" spans="1:13" x14ac:dyDescent="0.25">
      <c r="A524" s="55" t="s">
        <v>1244</v>
      </c>
      <c r="B524" s="55" t="s">
        <v>1365</v>
      </c>
      <c r="C524" s="55" t="s">
        <v>2756</v>
      </c>
      <c r="D524" s="56">
        <f>COUNTIF(B:B,B524)</f>
        <v>1</v>
      </c>
      <c r="E524" s="60" t="s">
        <v>3523</v>
      </c>
      <c r="F524" s="55" t="s">
        <v>1244</v>
      </c>
      <c r="G524" s="55" t="s">
        <v>1365</v>
      </c>
      <c r="H524" s="55" t="str">
        <f>VLOOKUP(G524,'3. DB25 Alle koder'!B:C,2,FALSE)</f>
        <v>Engroshandel med ure og smykker</v>
      </c>
      <c r="I524" s="56">
        <f>COUNTIF(G:G,G524)</f>
        <v>1</v>
      </c>
      <c r="J524" s="60" t="s">
        <v>3523</v>
      </c>
      <c r="K524" s="92"/>
      <c r="L524" s="92"/>
      <c r="M524" s="37" t="str">
        <f t="shared" si="8"/>
        <v>1:1</v>
      </c>
    </row>
    <row r="525" spans="1:13" x14ac:dyDescent="0.25">
      <c r="A525" s="55" t="s">
        <v>1244</v>
      </c>
      <c r="B525" s="55" t="s">
        <v>1368</v>
      </c>
      <c r="C525" s="55" t="s">
        <v>1369</v>
      </c>
      <c r="D525" s="56">
        <f>COUNTIF(B:B,B525)</f>
        <v>1</v>
      </c>
      <c r="E525" s="60" t="s">
        <v>3523</v>
      </c>
      <c r="F525" s="55" t="s">
        <v>1244</v>
      </c>
      <c r="G525" s="55" t="s">
        <v>1368</v>
      </c>
      <c r="H525" s="55" t="str">
        <f>VLOOKUP(G525,'3. DB25 Alle koder'!B:C,2,FALSE)</f>
        <v>Engroshandel med cykler, sportsartikler og lystbåde</v>
      </c>
      <c r="I525" s="56">
        <f>COUNTIF(G:G,G525)</f>
        <v>1</v>
      </c>
      <c r="J525" s="60" t="s">
        <v>3523</v>
      </c>
      <c r="K525" s="92"/>
      <c r="L525" s="92"/>
      <c r="M525" s="37" t="str">
        <f t="shared" si="8"/>
        <v>1:1</v>
      </c>
    </row>
    <row r="526" spans="1:13" x14ac:dyDescent="0.25">
      <c r="A526" s="55" t="s">
        <v>1244</v>
      </c>
      <c r="B526" s="55" t="s">
        <v>1370</v>
      </c>
      <c r="C526" s="55" t="s">
        <v>1371</v>
      </c>
      <c r="D526" s="56">
        <f>COUNTIF(B:B,B526)</f>
        <v>1</v>
      </c>
      <c r="E526" s="60" t="s">
        <v>3523</v>
      </c>
      <c r="F526" s="55" t="s">
        <v>1244</v>
      </c>
      <c r="G526" s="55" t="s">
        <v>1370</v>
      </c>
      <c r="H526" s="55" t="str">
        <f>VLOOKUP(G526,'3. DB25 Alle koder'!B:C,2,FALSE)</f>
        <v>Engroshandel med bøger, papir og papirvarer</v>
      </c>
      <c r="I526" s="56">
        <f>COUNTIF(G:G,G526)</f>
        <v>1</v>
      </c>
      <c r="J526" s="60" t="s">
        <v>3523</v>
      </c>
      <c r="K526" s="92"/>
      <c r="L526" s="92"/>
      <c r="M526" s="37" t="str">
        <f t="shared" si="8"/>
        <v>1:1</v>
      </c>
    </row>
    <row r="527" spans="1:13" x14ac:dyDescent="0.25">
      <c r="A527" s="55" t="s">
        <v>1244</v>
      </c>
      <c r="B527" s="55" t="s">
        <v>1372</v>
      </c>
      <c r="C527" s="55" t="s">
        <v>1373</v>
      </c>
      <c r="D527" s="56">
        <f>COUNTIF(B:B,B527)</f>
        <v>1</v>
      </c>
      <c r="E527" s="60" t="s">
        <v>3523</v>
      </c>
      <c r="F527" s="55" t="s">
        <v>1244</v>
      </c>
      <c r="G527" s="55" t="s">
        <v>1372</v>
      </c>
      <c r="H527" s="55" t="str">
        <f>VLOOKUP(G527,'3. DB25 Alle koder'!B:C,2,FALSE)</f>
        <v>Engroshandel med kufferter og lædervarer</v>
      </c>
      <c r="I527" s="56">
        <f>COUNTIF(G:G,G527)</f>
        <v>1</v>
      </c>
      <c r="J527" s="60" t="s">
        <v>3523</v>
      </c>
      <c r="K527" s="92"/>
      <c r="L527" s="92"/>
      <c r="M527" s="37" t="str">
        <f t="shared" si="8"/>
        <v>1:1</v>
      </c>
    </row>
    <row r="528" spans="1:13" x14ac:dyDescent="0.25">
      <c r="A528" s="55" t="s">
        <v>1244</v>
      </c>
      <c r="B528" s="55" t="s">
        <v>1374</v>
      </c>
      <c r="C528" s="55" t="s">
        <v>1367</v>
      </c>
      <c r="D528" s="56">
        <f>COUNTIF(B:B,B528)</f>
        <v>1</v>
      </c>
      <c r="E528" s="60" t="s">
        <v>3523</v>
      </c>
      <c r="F528" s="55" t="s">
        <v>1244</v>
      </c>
      <c r="G528" s="55" t="s">
        <v>1374</v>
      </c>
      <c r="H528" s="55" t="str">
        <f>VLOOKUP(G528,'3. DB25 Alle koder'!B:C,2,FALSE)</f>
        <v>Engroshandel med andre husholdningsartikler i.a.n.</v>
      </c>
      <c r="I528" s="56">
        <f>COUNTIF(G:G,G528)</f>
        <v>2</v>
      </c>
      <c r="J528" s="60" t="s">
        <v>3523</v>
      </c>
      <c r="K528" s="92"/>
      <c r="L528" s="92"/>
      <c r="M528" s="37" t="str">
        <f t="shared" si="8"/>
        <v>1:2</v>
      </c>
    </row>
    <row r="529" spans="1:13" x14ac:dyDescent="0.25">
      <c r="A529" s="55" t="s">
        <v>1244</v>
      </c>
      <c r="B529" s="55" t="s">
        <v>3440</v>
      </c>
      <c r="C529" s="55" t="s">
        <v>2758</v>
      </c>
      <c r="D529" s="56">
        <f>COUNTIF(B:B,B529)</f>
        <v>1</v>
      </c>
      <c r="E529" s="57" t="s">
        <v>3523</v>
      </c>
      <c r="F529" s="55" t="s">
        <v>1244</v>
      </c>
      <c r="G529" s="55" t="s">
        <v>1378</v>
      </c>
      <c r="H529" s="55" t="str">
        <f>VLOOKUP(G529,'3. DB25 Alle koder'!B:C,2,FALSE)</f>
        <v>Engroshandel med informations- og kommunikationsudstyr</v>
      </c>
      <c r="I529" s="56">
        <f>COUNTIF(G:G,G529)</f>
        <v>4</v>
      </c>
      <c r="J529" s="57" t="s">
        <v>3523</v>
      </c>
      <c r="K529" s="92"/>
      <c r="L529" s="92"/>
      <c r="M529" s="37" t="str">
        <f t="shared" si="8"/>
        <v>1:4</v>
      </c>
    </row>
    <row r="530" spans="1:13" x14ac:dyDescent="0.25">
      <c r="A530" s="55" t="s">
        <v>1244</v>
      </c>
      <c r="B530" s="55" t="s">
        <v>3441</v>
      </c>
      <c r="C530" s="55" t="s">
        <v>2761</v>
      </c>
      <c r="D530" s="56">
        <f>COUNTIF(B:B,B530)</f>
        <v>1</v>
      </c>
      <c r="E530" s="57" t="s">
        <v>3523</v>
      </c>
      <c r="F530" s="55" t="s">
        <v>1244</v>
      </c>
      <c r="G530" s="55" t="s">
        <v>1378</v>
      </c>
      <c r="H530" s="55" t="str">
        <f>VLOOKUP(G530,'3. DB25 Alle koder'!B:C,2,FALSE)</f>
        <v>Engroshandel med informations- og kommunikationsudstyr</v>
      </c>
      <c r="I530" s="56">
        <f>COUNTIF(G:G,G530)</f>
        <v>4</v>
      </c>
      <c r="J530" s="57" t="s">
        <v>3523</v>
      </c>
      <c r="K530" s="92"/>
      <c r="L530" s="92"/>
      <c r="M530" s="37" t="str">
        <f t="shared" si="8"/>
        <v>1:4</v>
      </c>
    </row>
    <row r="531" spans="1:13" x14ac:dyDescent="0.25">
      <c r="A531" s="55" t="s">
        <v>1244</v>
      </c>
      <c r="B531" s="55" t="s">
        <v>3442</v>
      </c>
      <c r="C531" s="55" t="s">
        <v>2762</v>
      </c>
      <c r="D531" s="56">
        <f>COUNTIF(B:B,B531)</f>
        <v>1</v>
      </c>
      <c r="E531" s="57" t="s">
        <v>3523</v>
      </c>
      <c r="F531" s="55" t="s">
        <v>1244</v>
      </c>
      <c r="G531" s="55" t="s">
        <v>1378</v>
      </c>
      <c r="H531" s="55" t="str">
        <f>VLOOKUP(G531,'3. DB25 Alle koder'!B:C,2,FALSE)</f>
        <v>Engroshandel med informations- og kommunikationsudstyr</v>
      </c>
      <c r="I531" s="56">
        <f>COUNTIF(G:G,G531)</f>
        <v>4</v>
      </c>
      <c r="J531" s="57" t="s">
        <v>3523</v>
      </c>
      <c r="K531" s="92"/>
      <c r="L531" s="92"/>
      <c r="M531" s="37" t="str">
        <f t="shared" si="8"/>
        <v>1:4</v>
      </c>
    </row>
    <row r="532" spans="1:13" x14ac:dyDescent="0.25">
      <c r="A532" s="55" t="s">
        <v>1244</v>
      </c>
      <c r="B532" s="55" t="s">
        <v>1383</v>
      </c>
      <c r="C532" s="55" t="s">
        <v>1382</v>
      </c>
      <c r="D532" s="56">
        <f>COUNTIF(B:B,B532)</f>
        <v>1</v>
      </c>
      <c r="E532" s="60" t="s">
        <v>3523</v>
      </c>
      <c r="F532" s="55" t="s">
        <v>1244</v>
      </c>
      <c r="G532" s="55" t="s">
        <v>1383</v>
      </c>
      <c r="H532" s="55" t="str">
        <f>VLOOKUP(G532,'3. DB25 Alle koder'!B:C,2,FALSE)</f>
        <v>Engroshandel med landbrugsmaskiner, -udstyr og tilbehør hertil</v>
      </c>
      <c r="I532" s="56">
        <f>COUNTIF(G:G,G532)</f>
        <v>1</v>
      </c>
      <c r="J532" s="60" t="s">
        <v>3523</v>
      </c>
      <c r="K532" s="92"/>
      <c r="L532" s="92"/>
      <c r="M532" s="37" t="str">
        <f t="shared" si="8"/>
        <v>1:1</v>
      </c>
    </row>
    <row r="533" spans="1:13" x14ac:dyDescent="0.25">
      <c r="A533" s="55" t="s">
        <v>1244</v>
      </c>
      <c r="B533" s="55" t="s">
        <v>1386</v>
      </c>
      <c r="C533" s="55" t="s">
        <v>1385</v>
      </c>
      <c r="D533" s="56">
        <f>COUNTIF(B:B,B533)</f>
        <v>1</v>
      </c>
      <c r="E533" s="60" t="s">
        <v>3523</v>
      </c>
      <c r="F533" s="55" t="s">
        <v>1244</v>
      </c>
      <c r="G533" s="55" t="s">
        <v>1386</v>
      </c>
      <c r="H533" s="55" t="str">
        <f>VLOOKUP(G533,'3. DB25 Alle koder'!B:C,2,FALSE)</f>
        <v>Engroshandel med værktøjsmaskiner</v>
      </c>
      <c r="I533" s="56">
        <f>COUNTIF(G:G,G533)</f>
        <v>1</v>
      </c>
      <c r="J533" s="60" t="s">
        <v>3523</v>
      </c>
      <c r="K533" s="92"/>
      <c r="L533" s="92"/>
      <c r="M533" s="37" t="str">
        <f t="shared" si="8"/>
        <v>1:1</v>
      </c>
    </row>
    <row r="534" spans="1:13" ht="30" x14ac:dyDescent="0.25">
      <c r="A534" s="55" t="s">
        <v>1244</v>
      </c>
      <c r="B534" s="55" t="s">
        <v>1389</v>
      </c>
      <c r="C534" s="55" t="s">
        <v>1388</v>
      </c>
      <c r="D534" s="56">
        <f>COUNTIF(B:B,B534)</f>
        <v>1</v>
      </c>
      <c r="E534" s="60" t="s">
        <v>3523</v>
      </c>
      <c r="F534" s="55" t="s">
        <v>1244</v>
      </c>
      <c r="G534" s="55" t="s">
        <v>1389</v>
      </c>
      <c r="H534" s="55" t="str">
        <f>VLOOKUP(G534,'3. DB25 Alle koder'!B:C,2,FALSE)</f>
        <v>Engroshandel med maskiner til minedrift og bygge- og anlægsaktiviteter</v>
      </c>
      <c r="I534" s="56">
        <f>COUNTIF(G:G,G534)</f>
        <v>1</v>
      </c>
      <c r="J534" s="60" t="s">
        <v>3523</v>
      </c>
      <c r="K534" s="92"/>
      <c r="L534" s="92"/>
      <c r="M534" s="37" t="str">
        <f t="shared" si="8"/>
        <v>1:1</v>
      </c>
    </row>
    <row r="535" spans="1:13" ht="30" x14ac:dyDescent="0.25">
      <c r="A535" s="55" t="s">
        <v>1244</v>
      </c>
      <c r="B535" s="55" t="s">
        <v>1392</v>
      </c>
      <c r="C535" s="55" t="s">
        <v>2763</v>
      </c>
      <c r="D535" s="56">
        <f>COUNTIF(B:B,B535)</f>
        <v>1</v>
      </c>
      <c r="E535" s="60" t="s">
        <v>3523</v>
      </c>
      <c r="F535" s="55" t="s">
        <v>1244</v>
      </c>
      <c r="G535" s="55" t="s">
        <v>1392</v>
      </c>
      <c r="H535" s="55" t="str">
        <f>VLOOKUP(G535,'3. DB25 Alle koder'!B:C,2,FALSE)</f>
        <v>Engroshandel med andre maskiner og andet udstyr</v>
      </c>
      <c r="I535" s="56">
        <f>COUNTIF(G:G,G535)</f>
        <v>3</v>
      </c>
      <c r="J535" s="60" t="s">
        <v>3523</v>
      </c>
      <c r="K535" s="92"/>
      <c r="L535" s="92"/>
      <c r="M535" s="37" t="str">
        <f t="shared" si="8"/>
        <v>1:3</v>
      </c>
    </row>
    <row r="536" spans="1:13" ht="30" x14ac:dyDescent="0.25">
      <c r="A536" s="55" t="s">
        <v>1244</v>
      </c>
      <c r="B536" s="55" t="s">
        <v>3443</v>
      </c>
      <c r="C536" s="55" t="s">
        <v>2765</v>
      </c>
      <c r="D536" s="56">
        <f>COUNTIF(B:B,B536)</f>
        <v>1</v>
      </c>
      <c r="E536" s="60" t="s">
        <v>3523</v>
      </c>
      <c r="F536" s="55" t="s">
        <v>1244</v>
      </c>
      <c r="G536" s="55" t="s">
        <v>1362</v>
      </c>
      <c r="H536" s="55" t="str">
        <f>VLOOKUP(G536,'3. DB25 Alle koder'!B:C,2,FALSE)</f>
        <v>Engroshandel med møbler til bolig-, kontor- og butiksbrug, tæpper og belysningsartikler</v>
      </c>
      <c r="I536" s="56">
        <f>COUNTIF(G:G,G536)</f>
        <v>2</v>
      </c>
      <c r="J536" s="60" t="s">
        <v>3523</v>
      </c>
      <c r="K536" s="92"/>
      <c r="L536" s="92"/>
      <c r="M536" s="37" t="str">
        <f t="shared" si="8"/>
        <v>1:2</v>
      </c>
    </row>
    <row r="537" spans="1:13" x14ac:dyDescent="0.25">
      <c r="A537" s="55" t="s">
        <v>1244</v>
      </c>
      <c r="B537" s="55" t="s">
        <v>3444</v>
      </c>
      <c r="C537" s="55" t="s">
        <v>2767</v>
      </c>
      <c r="D537" s="56">
        <f>COUNTIF(B:B,B537)</f>
        <v>1</v>
      </c>
      <c r="E537" s="60" t="s">
        <v>3523</v>
      </c>
      <c r="F537" s="55" t="s">
        <v>1244</v>
      </c>
      <c r="G537" s="55" t="s">
        <v>1378</v>
      </c>
      <c r="H537" s="55" t="str">
        <f>VLOOKUP(G537,'3. DB25 Alle koder'!B:C,2,FALSE)</f>
        <v>Engroshandel med informations- og kommunikationsudstyr</v>
      </c>
      <c r="I537" s="56">
        <f>COUNTIF(G:G,G537)</f>
        <v>4</v>
      </c>
      <c r="J537" s="57" t="s">
        <v>3523</v>
      </c>
      <c r="K537" s="92"/>
      <c r="L537" s="92"/>
      <c r="M537" s="37" t="str">
        <f t="shared" si="8"/>
        <v>1:4</v>
      </c>
    </row>
    <row r="538" spans="1:13" x14ac:dyDescent="0.25">
      <c r="A538" s="55" t="s">
        <v>1244</v>
      </c>
      <c r="B538" s="55" t="s">
        <v>3445</v>
      </c>
      <c r="C538" s="55" t="s">
        <v>1391</v>
      </c>
      <c r="D538" s="56">
        <f>COUNTIF(B:B,B538)</f>
        <v>1</v>
      </c>
      <c r="E538" s="60" t="s">
        <v>3523</v>
      </c>
      <c r="F538" s="55" t="s">
        <v>1244</v>
      </c>
      <c r="G538" s="55" t="s">
        <v>1392</v>
      </c>
      <c r="H538" s="55" t="str">
        <f>VLOOKUP(G538,'3. DB25 Alle koder'!B:C,2,FALSE)</f>
        <v>Engroshandel med andre maskiner og andet udstyr</v>
      </c>
      <c r="I538" s="56">
        <f>COUNTIF(G:G,G538)</f>
        <v>3</v>
      </c>
      <c r="J538" s="60" t="s">
        <v>3523</v>
      </c>
      <c r="K538" s="92"/>
      <c r="L538" s="92"/>
      <c r="M538" s="37" t="str">
        <f t="shared" si="8"/>
        <v>1:3</v>
      </c>
    </row>
    <row r="539" spans="1:13" ht="30" x14ac:dyDescent="0.25">
      <c r="A539" s="55" t="s">
        <v>1244</v>
      </c>
      <c r="B539" s="55" t="s">
        <v>1397</v>
      </c>
      <c r="C539" s="55" t="s">
        <v>1407</v>
      </c>
      <c r="D539" s="56">
        <f>COUNTIF(B:B,B539)</f>
        <v>1</v>
      </c>
      <c r="E539" s="60" t="s">
        <v>3523</v>
      </c>
      <c r="F539" s="55" t="s">
        <v>1244</v>
      </c>
      <c r="G539" s="55" t="s">
        <v>1408</v>
      </c>
      <c r="H539" s="55" t="str">
        <f>VLOOKUP(G539,'3. DB25 Alle koder'!B:C,2,FALSE)</f>
        <v>Engroshandel med fast, flydende og luftformigt brændstof og lignende varer</v>
      </c>
      <c r="I539" s="56">
        <f>COUNTIF(G:G,G539)</f>
        <v>1</v>
      </c>
      <c r="J539" s="60" t="s">
        <v>3523</v>
      </c>
      <c r="K539" s="92"/>
      <c r="L539" s="92"/>
      <c r="M539" s="37" t="str">
        <f t="shared" si="8"/>
        <v>1:1</v>
      </c>
    </row>
    <row r="540" spans="1:13" x14ac:dyDescent="0.25">
      <c r="A540" s="55" t="s">
        <v>1244</v>
      </c>
      <c r="B540" s="55" t="s">
        <v>1400</v>
      </c>
      <c r="C540" s="55" t="s">
        <v>1410</v>
      </c>
      <c r="D540" s="56">
        <f>COUNTIF(B:B,B540)</f>
        <v>1</v>
      </c>
      <c r="E540" s="60" t="s">
        <v>3523</v>
      </c>
      <c r="F540" s="55" t="s">
        <v>1244</v>
      </c>
      <c r="G540" s="55" t="s">
        <v>1411</v>
      </c>
      <c r="H540" s="55" t="str">
        <f>VLOOKUP(G540,'3. DB25 Alle koder'!B:C,2,FALSE)</f>
        <v>Engroshandel med metaller og metalmalme</v>
      </c>
      <c r="I540" s="56">
        <f>COUNTIF(G:G,G540)</f>
        <v>1</v>
      </c>
      <c r="J540" s="60" t="s">
        <v>3523</v>
      </c>
      <c r="K540" s="92"/>
      <c r="L540" s="92"/>
      <c r="M540" s="37" t="str">
        <f t="shared" si="8"/>
        <v>1:1</v>
      </c>
    </row>
    <row r="541" spans="1:13" x14ac:dyDescent="0.25">
      <c r="A541" s="55" t="s">
        <v>1244</v>
      </c>
      <c r="B541" s="55" t="s">
        <v>3446</v>
      </c>
      <c r="C541" s="55" t="s">
        <v>2769</v>
      </c>
      <c r="D541" s="56">
        <f>COUNTIF(B:B,B541)</f>
        <v>1</v>
      </c>
      <c r="E541" s="60" t="s">
        <v>3523</v>
      </c>
      <c r="F541" s="55" t="s">
        <v>1244</v>
      </c>
      <c r="G541" s="55" t="s">
        <v>1414</v>
      </c>
      <c r="H541" s="55" t="str">
        <f>VLOOKUP(G541,'3. DB25 Alle koder'!B:C,2,FALSE)</f>
        <v>Engroshandel med træ og byggematerialer samt sanitetsartikler</v>
      </c>
      <c r="I541" s="56">
        <f>COUNTIF(G:G,G541)</f>
        <v>2</v>
      </c>
      <c r="J541" s="60" t="s">
        <v>3523</v>
      </c>
      <c r="K541" s="92"/>
      <c r="L541" s="92"/>
      <c r="M541" s="37" t="str">
        <f t="shared" si="8"/>
        <v>1:2</v>
      </c>
    </row>
    <row r="542" spans="1:13" x14ac:dyDescent="0.25">
      <c r="A542" s="55" t="s">
        <v>1244</v>
      </c>
      <c r="B542" s="55" t="s">
        <v>3447</v>
      </c>
      <c r="C542" s="55" t="s">
        <v>2770</v>
      </c>
      <c r="D542" s="56">
        <f>COUNTIF(B:B,B542)</f>
        <v>1</v>
      </c>
      <c r="E542" s="63" t="s">
        <v>3523</v>
      </c>
      <c r="F542" s="55" t="s">
        <v>1244</v>
      </c>
      <c r="G542" s="55" t="s">
        <v>1414</v>
      </c>
      <c r="H542" s="55" t="str">
        <f>VLOOKUP(G542,'3. DB25 Alle koder'!B:C,2,FALSE)</f>
        <v>Engroshandel med træ og byggematerialer samt sanitetsartikler</v>
      </c>
      <c r="I542" s="56">
        <f>COUNTIF(G:G,G542)</f>
        <v>2</v>
      </c>
      <c r="J542" s="63" t="s">
        <v>3523</v>
      </c>
      <c r="K542" s="92"/>
      <c r="L542" s="92"/>
      <c r="M542" s="37" t="str">
        <f t="shared" si="8"/>
        <v>1:2</v>
      </c>
    </row>
    <row r="543" spans="1:13" x14ac:dyDescent="0.25">
      <c r="A543" s="55" t="s">
        <v>1244</v>
      </c>
      <c r="B543" s="55" t="s">
        <v>3243</v>
      </c>
      <c r="C543" s="55" t="s">
        <v>1416</v>
      </c>
      <c r="D543" s="56">
        <f>COUNTIF(B:B,B543)</f>
        <v>1</v>
      </c>
      <c r="E543" s="63" t="s">
        <v>3523</v>
      </c>
      <c r="F543" s="55" t="s">
        <v>1244</v>
      </c>
      <c r="G543" s="55" t="s">
        <v>1417</v>
      </c>
      <c r="H543" s="55" t="str">
        <f>VLOOKUP(G543,'3. DB25 Alle koder'!B:C,2,FALSE)</f>
        <v>Engroshandel med isenkram, varmeanlæg og tilbehør</v>
      </c>
      <c r="I543" s="56">
        <f>COUNTIF(G:G,G543)</f>
        <v>1</v>
      </c>
      <c r="J543" s="63" t="s">
        <v>3523</v>
      </c>
      <c r="K543" s="92"/>
      <c r="L543" s="92"/>
      <c r="M543" s="37" t="str">
        <f t="shared" si="8"/>
        <v>1:1</v>
      </c>
    </row>
    <row r="544" spans="1:13" x14ac:dyDescent="0.25">
      <c r="A544" s="55" t="s">
        <v>1244</v>
      </c>
      <c r="B544" s="55" t="s">
        <v>3244</v>
      </c>
      <c r="C544" s="55" t="s">
        <v>1419</v>
      </c>
      <c r="D544" s="56">
        <f>COUNTIF(B:B,B544)</f>
        <v>1</v>
      </c>
      <c r="E544" s="60" t="s">
        <v>3523</v>
      </c>
      <c r="F544" s="55" t="s">
        <v>1244</v>
      </c>
      <c r="G544" s="55" t="s">
        <v>1420</v>
      </c>
      <c r="H544" s="55" t="str">
        <f>VLOOKUP(G544,'3. DB25 Alle koder'!B:C,2,FALSE)</f>
        <v>Engroshandel med kemiske produkter</v>
      </c>
      <c r="I544" s="56">
        <f>COUNTIF(G:G,G544)</f>
        <v>1</v>
      </c>
      <c r="J544" s="60" t="s">
        <v>3523</v>
      </c>
      <c r="K544" s="92"/>
      <c r="L544" s="92"/>
      <c r="M544" s="37" t="str">
        <f t="shared" si="8"/>
        <v>1:1</v>
      </c>
    </row>
    <row r="545" spans="1:13" x14ac:dyDescent="0.25">
      <c r="A545" s="55" t="s">
        <v>1244</v>
      </c>
      <c r="B545" s="55" t="s">
        <v>3245</v>
      </c>
      <c r="C545" s="55" t="s">
        <v>1422</v>
      </c>
      <c r="D545" s="56">
        <f>COUNTIF(B:B,B545)</f>
        <v>1</v>
      </c>
      <c r="E545" s="63" t="s">
        <v>3523</v>
      </c>
      <c r="F545" s="55" t="s">
        <v>1244</v>
      </c>
      <c r="G545" s="55" t="s">
        <v>1423</v>
      </c>
      <c r="H545" s="55" t="str">
        <f>VLOOKUP(G545,'3. DB25 Alle koder'!B:C,2,FALSE)</f>
        <v>Engroshandel med andre råvarer og halvfabrikata</v>
      </c>
      <c r="I545" s="56">
        <f>COUNTIF(G:G,G545)</f>
        <v>1</v>
      </c>
      <c r="J545" s="60" t="s">
        <v>3523</v>
      </c>
      <c r="K545" s="92"/>
      <c r="L545" s="92"/>
      <c r="M545" s="37" t="str">
        <f t="shared" si="8"/>
        <v>1:1</v>
      </c>
    </row>
    <row r="546" spans="1:13" x14ac:dyDescent="0.25">
      <c r="A546" s="55" t="s">
        <v>1244</v>
      </c>
      <c r="B546" s="55" t="s">
        <v>3246</v>
      </c>
      <c r="C546" s="55" t="s">
        <v>1425</v>
      </c>
      <c r="D546" s="56">
        <f>COUNTIF(B:B,B546)</f>
        <v>1</v>
      </c>
      <c r="E546" s="57" t="s">
        <v>3523</v>
      </c>
      <c r="F546" s="55" t="s">
        <v>1244</v>
      </c>
      <c r="G546" s="55" t="s">
        <v>1426</v>
      </c>
      <c r="H546" s="55" t="str">
        <f>VLOOKUP(G546,'3. DB25 Alle koder'!B:C,2,FALSE)</f>
        <v>Engroshandel med affaldsprodukter</v>
      </c>
      <c r="I546" s="56">
        <f>COUNTIF(G:G,G546)</f>
        <v>1</v>
      </c>
      <c r="J546" s="57" t="s">
        <v>3523</v>
      </c>
      <c r="K546" s="92"/>
      <c r="L546" s="92"/>
      <c r="M546" s="37" t="str">
        <f t="shared" si="8"/>
        <v>1:1</v>
      </c>
    </row>
    <row r="547" spans="1:13" x14ac:dyDescent="0.25">
      <c r="A547" s="55" t="s">
        <v>1244</v>
      </c>
      <c r="B547" s="55" t="s">
        <v>1432</v>
      </c>
      <c r="C547" s="55" t="s">
        <v>1430</v>
      </c>
      <c r="D547" s="56">
        <f>COUNTIF(B:B,B547)</f>
        <v>2</v>
      </c>
      <c r="E547" s="60"/>
      <c r="F547" s="55" t="s">
        <v>1244</v>
      </c>
      <c r="G547" s="55" t="s">
        <v>1428</v>
      </c>
      <c r="H547" s="55" t="str">
        <f>VLOOKUP(G547,'3. DB25 Alle koder'!B:C,2,FALSE)</f>
        <v>Anden specialiseret engroshandel i.a.n.</v>
      </c>
      <c r="I547" s="56">
        <f>COUNTIF(G:G,G547)</f>
        <v>1</v>
      </c>
      <c r="J547" s="57" t="s">
        <v>3523</v>
      </c>
      <c r="K547" s="92"/>
      <c r="L547" s="92"/>
      <c r="M547" s="37" t="str">
        <f t="shared" si="8"/>
        <v>2:1</v>
      </c>
    </row>
    <row r="548" spans="1:13" x14ac:dyDescent="0.25">
      <c r="A548" s="55" t="s">
        <v>1244</v>
      </c>
      <c r="B548" s="55" t="s">
        <v>1432</v>
      </c>
      <c r="C548" s="55" t="s">
        <v>1430</v>
      </c>
      <c r="D548" s="56">
        <f>COUNTIF(B:B,B548)</f>
        <v>2</v>
      </c>
      <c r="E548" s="60" t="s">
        <v>3523</v>
      </c>
      <c r="F548" s="55" t="s">
        <v>1244</v>
      </c>
      <c r="G548" s="55" t="s">
        <v>1432</v>
      </c>
      <c r="H548" s="55" t="str">
        <f>VLOOKUP(G548,'3. DB25 Alle koder'!B:C,2,FALSE)</f>
        <v>Ikke-specialiseret engroshandel</v>
      </c>
      <c r="I548" s="56">
        <f>COUNTIF(G:G,G548)</f>
        <v>1</v>
      </c>
      <c r="J548" s="60" t="s">
        <v>3523</v>
      </c>
      <c r="K548" s="92"/>
      <c r="L548" s="92"/>
      <c r="M548" s="37" t="str">
        <f t="shared" si="8"/>
        <v>2:1</v>
      </c>
    </row>
    <row r="549" spans="1:13" x14ac:dyDescent="0.25">
      <c r="A549" s="55" t="s">
        <v>1244</v>
      </c>
      <c r="B549" s="55" t="s">
        <v>1438</v>
      </c>
      <c r="C549" s="55" t="s">
        <v>2778</v>
      </c>
      <c r="D549" s="56">
        <f>COUNTIF(B:B,B549)</f>
        <v>3</v>
      </c>
      <c r="E549" s="60" t="s">
        <v>3628</v>
      </c>
      <c r="F549" s="55" t="s">
        <v>1244</v>
      </c>
      <c r="G549" s="55" t="s">
        <v>1438</v>
      </c>
      <c r="H549" s="55" t="str">
        <f>VLOOKUP(G549,'3. DB25 Alle koder'!B:C,2,FALSE)</f>
        <v>Detailhandel med kioskvarer</v>
      </c>
      <c r="I549" s="56">
        <f>COUNTIF(G:G,G549)</f>
        <v>4</v>
      </c>
      <c r="J549" s="60" t="s">
        <v>3628</v>
      </c>
      <c r="K549" s="92"/>
      <c r="L549" s="92"/>
      <c r="M549" s="37" t="str">
        <f t="shared" si="8"/>
        <v>3:4</v>
      </c>
    </row>
    <row r="550" spans="1:13" x14ac:dyDescent="0.25">
      <c r="A550" s="55" t="s">
        <v>1244</v>
      </c>
      <c r="B550" s="55" t="s">
        <v>1438</v>
      </c>
      <c r="C550" s="55" t="s">
        <v>2778</v>
      </c>
      <c r="D550" s="56">
        <f>COUNTIF(B:B,B550)</f>
        <v>3</v>
      </c>
      <c r="E550" s="60" t="s">
        <v>3629</v>
      </c>
      <c r="F550" s="55" t="s">
        <v>1244</v>
      </c>
      <c r="G550" s="55" t="s">
        <v>1440</v>
      </c>
      <c r="H550" s="55" t="str">
        <f>VLOOKUP(G550,'3. DB25 Alle koder'!B:C,2,FALSE)</f>
        <v>Detailhandel med dagligvarer i supermarkeder og købmandsbutikker</v>
      </c>
      <c r="I550" s="56">
        <f>COUNTIF(G:G,G550)</f>
        <v>5</v>
      </c>
      <c r="J550" s="60" t="s">
        <v>3629</v>
      </c>
      <c r="K550" s="92"/>
      <c r="L550" s="92"/>
      <c r="M550" s="37" t="str">
        <f t="shared" si="8"/>
        <v>3:5</v>
      </c>
    </row>
    <row r="551" spans="1:13" x14ac:dyDescent="0.25">
      <c r="A551" s="55" t="s">
        <v>1244</v>
      </c>
      <c r="B551" s="76" t="s">
        <v>1438</v>
      </c>
      <c r="C551" s="77" t="s">
        <v>2778</v>
      </c>
      <c r="D551" s="56">
        <f>COUNTIF(B:B,B551)</f>
        <v>3</v>
      </c>
      <c r="E551" s="78"/>
      <c r="F551" s="55" t="s">
        <v>1244</v>
      </c>
      <c r="G551" s="73" t="s">
        <v>1580</v>
      </c>
      <c r="H551" s="55" t="str">
        <f>VLOOKUP(G551,'3. DB25 Alle koder'!B:C,2,FALSE)</f>
        <v>Formidlingsaktiviteter inden for ikke-specialiseret detailhandel</v>
      </c>
      <c r="I551" s="56">
        <f>COUNTIF(G:G,G551)</f>
        <v>15</v>
      </c>
      <c r="J551" s="78"/>
      <c r="K551" s="92"/>
      <c r="L551" s="94"/>
      <c r="M551" s="37" t="str">
        <f t="shared" si="8"/>
        <v>3:15</v>
      </c>
    </row>
    <row r="552" spans="1:13" x14ac:dyDescent="0.25">
      <c r="A552" s="55" t="s">
        <v>1244</v>
      </c>
      <c r="B552" s="55" t="s">
        <v>1440</v>
      </c>
      <c r="C552" s="55" t="s">
        <v>2779</v>
      </c>
      <c r="D552" s="56">
        <f>COUNTIF(B:B,B552)</f>
        <v>2</v>
      </c>
      <c r="E552" s="60" t="s">
        <v>3523</v>
      </c>
      <c r="F552" s="55" t="s">
        <v>1244</v>
      </c>
      <c r="G552" s="55" t="s">
        <v>1440</v>
      </c>
      <c r="H552" s="55" t="str">
        <f>VLOOKUP(G552,'3. DB25 Alle koder'!B:C,2,FALSE)</f>
        <v>Detailhandel med dagligvarer i supermarkeder og købmandsbutikker</v>
      </c>
      <c r="I552" s="56">
        <f>COUNTIF(G:G,G552)</f>
        <v>5</v>
      </c>
      <c r="J552" s="60" t="s">
        <v>3523</v>
      </c>
      <c r="K552" s="92"/>
      <c r="L552" s="92"/>
      <c r="M552" s="37" t="str">
        <f t="shared" si="8"/>
        <v>2:5</v>
      </c>
    </row>
    <row r="553" spans="1:13" x14ac:dyDescent="0.25">
      <c r="A553" s="55" t="s">
        <v>1244</v>
      </c>
      <c r="B553" s="76" t="s">
        <v>1440</v>
      </c>
      <c r="C553" s="77" t="s">
        <v>2779</v>
      </c>
      <c r="D553" s="56">
        <f>COUNTIF(B:B,B553)</f>
        <v>2</v>
      </c>
      <c r="E553" s="78"/>
      <c r="F553" s="55" t="s">
        <v>1244</v>
      </c>
      <c r="G553" s="73" t="s">
        <v>1580</v>
      </c>
      <c r="H553" s="55" t="str">
        <f>VLOOKUP(G553,'3. DB25 Alle koder'!B:C,2,FALSE)</f>
        <v>Formidlingsaktiviteter inden for ikke-specialiseret detailhandel</v>
      </c>
      <c r="I553" s="56">
        <f>COUNTIF(G:G,G553)</f>
        <v>15</v>
      </c>
      <c r="J553" s="78"/>
      <c r="K553" s="92"/>
      <c r="L553" s="94"/>
      <c r="M553" s="37" t="str">
        <f t="shared" si="8"/>
        <v>2:15</v>
      </c>
    </row>
    <row r="554" spans="1:13" x14ac:dyDescent="0.25">
      <c r="A554" s="55" t="s">
        <v>1244</v>
      </c>
      <c r="B554" s="55" t="s">
        <v>1442</v>
      </c>
      <c r="C554" s="55" t="s">
        <v>2780</v>
      </c>
      <c r="D554" s="56">
        <f>COUNTIF(B:B,B554)</f>
        <v>2</v>
      </c>
      <c r="E554" s="60" t="s">
        <v>3523</v>
      </c>
      <c r="F554" s="55" t="s">
        <v>1244</v>
      </c>
      <c r="G554" s="55" t="s">
        <v>1442</v>
      </c>
      <c r="H554" s="55" t="str">
        <f>VLOOKUP(G554,'3. DB25 Alle koder'!B:C,2,FALSE)</f>
        <v>Detailhandel med dagligvarer i discountsupermarkeder</v>
      </c>
      <c r="I554" s="56">
        <f>COUNTIF(G:G,G554)</f>
        <v>4</v>
      </c>
      <c r="J554" s="57" t="s">
        <v>3523</v>
      </c>
      <c r="K554" s="92"/>
      <c r="L554" s="92"/>
      <c r="M554" s="37" t="str">
        <f t="shared" si="8"/>
        <v>2:4</v>
      </c>
    </row>
    <row r="555" spans="1:13" x14ac:dyDescent="0.25">
      <c r="A555" s="55" t="s">
        <v>1244</v>
      </c>
      <c r="B555" s="76" t="s">
        <v>1442</v>
      </c>
      <c r="C555" s="77" t="s">
        <v>2780</v>
      </c>
      <c r="D555" s="56">
        <f>COUNTIF(B:B,B555)</f>
        <v>2</v>
      </c>
      <c r="E555" s="78"/>
      <c r="F555" s="55" t="s">
        <v>1244</v>
      </c>
      <c r="G555" s="73" t="s">
        <v>1580</v>
      </c>
      <c r="H555" s="55" t="str">
        <f>VLOOKUP(G555,'3. DB25 Alle koder'!B:C,2,FALSE)</f>
        <v>Formidlingsaktiviteter inden for ikke-specialiseret detailhandel</v>
      </c>
      <c r="I555" s="56">
        <f>COUNTIF(G:G,G555)</f>
        <v>15</v>
      </c>
      <c r="J555" s="78"/>
      <c r="K555" s="92"/>
      <c r="L555" s="94"/>
      <c r="M555" s="37" t="str">
        <f t="shared" si="8"/>
        <v>2:15</v>
      </c>
    </row>
    <row r="556" spans="1:13" ht="240" x14ac:dyDescent="0.25">
      <c r="A556" s="55" t="s">
        <v>1244</v>
      </c>
      <c r="B556" s="55" t="s">
        <v>3247</v>
      </c>
      <c r="C556" s="55" t="s">
        <v>2782</v>
      </c>
      <c r="D556" s="56">
        <f>COUNTIF(B:B,B556)</f>
        <v>1</v>
      </c>
      <c r="E556" s="79" t="s">
        <v>4026</v>
      </c>
      <c r="F556" s="55" t="s">
        <v>1244</v>
      </c>
      <c r="G556" s="55" t="s">
        <v>1446</v>
      </c>
      <c r="H556" s="55" t="str">
        <f>VLOOKUP(G556,'3. DB25 Alle koder'!B:C,2,FALSE)</f>
        <v>Anden ikke-specialiseret detailhandel</v>
      </c>
      <c r="I556" s="56">
        <f>COUNTIF(G:G,G556)</f>
        <v>12</v>
      </c>
      <c r="J556" s="79" t="s">
        <v>4026</v>
      </c>
      <c r="K556" s="92"/>
      <c r="L556" s="92"/>
      <c r="M556" s="37" t="str">
        <f t="shared" si="8"/>
        <v>1:12</v>
      </c>
    </row>
    <row r="557" spans="1:13" ht="150" x14ac:dyDescent="0.25">
      <c r="A557" s="55" t="s">
        <v>1244</v>
      </c>
      <c r="B557" s="55" t="s">
        <v>1451</v>
      </c>
      <c r="C557" s="55" t="s">
        <v>2784</v>
      </c>
      <c r="D557" s="56">
        <f>COUNTIF(B:B,B557)</f>
        <v>1</v>
      </c>
      <c r="E557" s="79" t="s">
        <v>4027</v>
      </c>
      <c r="F557" s="55" t="s">
        <v>1244</v>
      </c>
      <c r="G557" s="55" t="s">
        <v>1451</v>
      </c>
      <c r="H557" s="55" t="str">
        <f>VLOOKUP(G557,'3. DB25 Alle koder'!B:C,2,FALSE)</f>
        <v>Detailhandel med frugt og grøntsager</v>
      </c>
      <c r="I557" s="56">
        <f>COUNTIF(G:G,G557)</f>
        <v>4</v>
      </c>
      <c r="J557" s="79" t="s">
        <v>4027</v>
      </c>
      <c r="K557" s="94"/>
      <c r="L557" s="94"/>
      <c r="M557" s="37" t="str">
        <f t="shared" si="8"/>
        <v>1:4</v>
      </c>
    </row>
    <row r="558" spans="1:13" ht="195" x14ac:dyDescent="0.25">
      <c r="A558" s="55" t="s">
        <v>1244</v>
      </c>
      <c r="B558" s="55" t="s">
        <v>1454</v>
      </c>
      <c r="C558" s="55" t="s">
        <v>2785</v>
      </c>
      <c r="D558" s="56">
        <f>COUNTIF(B:B,B558)</f>
        <v>1</v>
      </c>
      <c r="E558" s="79" t="s">
        <v>4028</v>
      </c>
      <c r="F558" s="55" t="s">
        <v>1244</v>
      </c>
      <c r="G558" s="55" t="s">
        <v>1454</v>
      </c>
      <c r="H558" s="55" t="str">
        <f>VLOOKUP(G558,'3. DB25 Alle koder'!B:C,2,FALSE)</f>
        <v>Detailhandel med kød og kødprodukter</v>
      </c>
      <c r="I558" s="56">
        <f>COUNTIF(G:G,G558)</f>
        <v>4</v>
      </c>
      <c r="J558" s="79" t="s">
        <v>4028</v>
      </c>
      <c r="K558" s="94"/>
      <c r="L558" s="94"/>
      <c r="M558" s="37" t="str">
        <f t="shared" si="8"/>
        <v>1:4</v>
      </c>
    </row>
    <row r="559" spans="1:13" ht="135" x14ac:dyDescent="0.25">
      <c r="A559" s="55" t="s">
        <v>1244</v>
      </c>
      <c r="B559" s="55" t="s">
        <v>1456</v>
      </c>
      <c r="C559" s="55" t="s">
        <v>2786</v>
      </c>
      <c r="D559" s="56">
        <f>COUNTIF(B:B,B559)</f>
        <v>1</v>
      </c>
      <c r="E559" s="69" t="s">
        <v>4029</v>
      </c>
      <c r="F559" s="55" t="s">
        <v>1244</v>
      </c>
      <c r="G559" s="55" t="s">
        <v>1456</v>
      </c>
      <c r="H559" s="55" t="str">
        <f>VLOOKUP(G559,'3. DB25 Alle koder'!B:C,2,FALSE)</f>
        <v>Detailhandel med fisk, krebsdyr og bløddyr</v>
      </c>
      <c r="I559" s="56">
        <f>COUNTIF(G:G,G559)</f>
        <v>4</v>
      </c>
      <c r="J559" s="69" t="s">
        <v>4029</v>
      </c>
      <c r="K559" s="94"/>
      <c r="L559" s="92"/>
      <c r="M559" s="37" t="str">
        <f t="shared" si="8"/>
        <v>1:4</v>
      </c>
    </row>
    <row r="560" spans="1:13" ht="195" x14ac:dyDescent="0.25">
      <c r="A560" s="55" t="s">
        <v>1244</v>
      </c>
      <c r="B560" s="55" t="s">
        <v>1459</v>
      </c>
      <c r="C560" s="55" t="s">
        <v>2787</v>
      </c>
      <c r="D560" s="56">
        <f>COUNTIF(B:B,B560)</f>
        <v>1</v>
      </c>
      <c r="E560" s="69" t="s">
        <v>4030</v>
      </c>
      <c r="F560" s="55" t="s">
        <v>1244</v>
      </c>
      <c r="G560" s="55" t="s">
        <v>1459</v>
      </c>
      <c r="H560" s="55" t="str">
        <f>VLOOKUP(G560,'3. DB25 Alle koder'!B:C,2,FALSE)</f>
        <v>Detailhandel med bagværk og konfekture</v>
      </c>
      <c r="I560" s="56">
        <f>COUNTIF(G:G,G560)</f>
        <v>4</v>
      </c>
      <c r="J560" s="69" t="s">
        <v>4030</v>
      </c>
      <c r="K560" s="94"/>
      <c r="L560" s="92"/>
      <c r="M560" s="37" t="str">
        <f t="shared" si="8"/>
        <v>1:4</v>
      </c>
    </row>
    <row r="561" spans="1:13" ht="165" x14ac:dyDescent="0.25">
      <c r="A561" s="55" t="s">
        <v>1244</v>
      </c>
      <c r="B561" s="55" t="s">
        <v>1462</v>
      </c>
      <c r="C561" s="55" t="s">
        <v>1461</v>
      </c>
      <c r="D561" s="56">
        <f>COUNTIF(B:B,B561)</f>
        <v>1</v>
      </c>
      <c r="E561" s="69" t="s">
        <v>4031</v>
      </c>
      <c r="F561" s="55" t="s">
        <v>1244</v>
      </c>
      <c r="G561" s="55" t="s">
        <v>1462</v>
      </c>
      <c r="H561" s="55" t="str">
        <f>VLOOKUP(G561,'3. DB25 Alle koder'!B:C,2,FALSE)</f>
        <v>Detailhandel med drikkevarer</v>
      </c>
      <c r="I561" s="56">
        <f>COUNTIF(G:G,G561)</f>
        <v>4</v>
      </c>
      <c r="J561" s="69" t="s">
        <v>4031</v>
      </c>
      <c r="K561" s="94"/>
      <c r="L561" s="92"/>
      <c r="M561" s="37" t="str">
        <f t="shared" si="8"/>
        <v>1:4</v>
      </c>
    </row>
    <row r="562" spans="1:13" ht="330" x14ac:dyDescent="0.25">
      <c r="A562" s="55" t="s">
        <v>1244</v>
      </c>
      <c r="B562" s="55" t="s">
        <v>1465</v>
      </c>
      <c r="C562" s="55" t="s">
        <v>2788</v>
      </c>
      <c r="D562" s="56">
        <f>COUNTIF(B:B,B562)</f>
        <v>1</v>
      </c>
      <c r="E562" s="79" t="s">
        <v>4032</v>
      </c>
      <c r="F562" s="55" t="s">
        <v>1244</v>
      </c>
      <c r="G562" s="55" t="s">
        <v>1465</v>
      </c>
      <c r="H562" s="55" t="str">
        <f>VLOOKUP(G562,'3. DB25 Alle koder'!B:C,2,FALSE)</f>
        <v>Detailhandel med tobaksvarer</v>
      </c>
      <c r="I562" s="56">
        <f>COUNTIF(G:G,G562)</f>
        <v>4</v>
      </c>
      <c r="J562" s="79" t="s">
        <v>4032</v>
      </c>
      <c r="K562" s="92"/>
      <c r="L562" s="92" t="s">
        <v>4183</v>
      </c>
      <c r="M562" s="37" t="str">
        <f t="shared" si="8"/>
        <v>1:4</v>
      </c>
    </row>
    <row r="563" spans="1:13" ht="405" x14ac:dyDescent="0.25">
      <c r="A563" s="55" t="s">
        <v>1244</v>
      </c>
      <c r="B563" s="55" t="s">
        <v>3448</v>
      </c>
      <c r="C563" s="55" t="s">
        <v>2790</v>
      </c>
      <c r="D563" s="56">
        <f>COUNTIF(B:B,B563)</f>
        <v>1</v>
      </c>
      <c r="E563" s="79" t="s">
        <v>4033</v>
      </c>
      <c r="F563" s="55" t="s">
        <v>1244</v>
      </c>
      <c r="G563" s="55" t="s">
        <v>1468</v>
      </c>
      <c r="H563" s="55" t="str">
        <f>VLOOKUP(G563,'3. DB25 Alle koder'!B:C,2,FALSE)</f>
        <v>Detailhandel med andre fødevarer</v>
      </c>
      <c r="I563" s="56">
        <f>COUNTIF(G:G,G563)</f>
        <v>4</v>
      </c>
      <c r="J563" s="79" t="s">
        <v>4033</v>
      </c>
      <c r="K563" s="92"/>
      <c r="L563" s="92"/>
      <c r="M563" s="37" t="str">
        <f t="shared" si="8"/>
        <v>1:4</v>
      </c>
    </row>
    <row r="564" spans="1:13" ht="409.5" x14ac:dyDescent="0.25">
      <c r="A564" s="55" t="s">
        <v>1244</v>
      </c>
      <c r="B564" s="55" t="s">
        <v>1472</v>
      </c>
      <c r="C564" s="55" t="s">
        <v>2791</v>
      </c>
      <c r="D564" s="56">
        <f>COUNTIF(B:B,B564)</f>
        <v>1</v>
      </c>
      <c r="E564" s="69" t="s">
        <v>4034</v>
      </c>
      <c r="F564" s="55" t="s">
        <v>1244</v>
      </c>
      <c r="G564" s="55" t="s">
        <v>1472</v>
      </c>
      <c r="H564" s="55" t="str">
        <f>VLOOKUP(G564,'3. DB25 Alle koder'!B:C,2,FALSE)</f>
        <v>Detailhandel med motorbrændstoffer</v>
      </c>
      <c r="I564" s="56">
        <f>COUNTIF(G:G,G564)</f>
        <v>1</v>
      </c>
      <c r="J564" s="69" t="s">
        <v>4034</v>
      </c>
      <c r="K564" s="95"/>
      <c r="L564" s="92"/>
      <c r="M564" s="37" t="str">
        <f t="shared" si="8"/>
        <v>1:1</v>
      </c>
    </row>
    <row r="565" spans="1:13" ht="360" x14ac:dyDescent="0.25">
      <c r="A565" s="55" t="s">
        <v>1244</v>
      </c>
      <c r="B565" s="55" t="s">
        <v>3449</v>
      </c>
      <c r="C565" s="55" t="s">
        <v>2794</v>
      </c>
      <c r="D565" s="56">
        <f>COUNTIF(B:B,B565)</f>
        <v>1</v>
      </c>
      <c r="E565" s="69" t="s">
        <v>4035</v>
      </c>
      <c r="F565" s="55" t="s">
        <v>1244</v>
      </c>
      <c r="G565" s="55" t="s">
        <v>1476</v>
      </c>
      <c r="H565" s="55" t="str">
        <f>VLOOKUP(G565,'3. DB25 Alle koder'!B:C,2,FALSE)</f>
        <v>Detailhandel med informations- og kommunikationsudstyr</v>
      </c>
      <c r="I565" s="56">
        <f>COUNTIF(G:G,G565)</f>
        <v>7</v>
      </c>
      <c r="J565" s="69" t="s">
        <v>4035</v>
      </c>
      <c r="K565" s="92"/>
      <c r="L565" s="92" t="s">
        <v>4184</v>
      </c>
      <c r="M565" s="37" t="str">
        <f t="shared" si="8"/>
        <v>1:7</v>
      </c>
    </row>
    <row r="566" spans="1:13" ht="180" x14ac:dyDescent="0.25">
      <c r="A566" s="55" t="s">
        <v>1244</v>
      </c>
      <c r="B566" s="55" t="s">
        <v>3450</v>
      </c>
      <c r="C566" s="55" t="s">
        <v>2796</v>
      </c>
      <c r="D566" s="56">
        <f>COUNTIF(B:B,B566)</f>
        <v>1</v>
      </c>
      <c r="E566" s="69" t="s">
        <v>4036</v>
      </c>
      <c r="F566" s="55" t="s">
        <v>1244</v>
      </c>
      <c r="G566" s="55" t="s">
        <v>1476</v>
      </c>
      <c r="H566" s="55" t="str">
        <f>VLOOKUP(G566,'3. DB25 Alle koder'!B:C,2,FALSE)</f>
        <v>Detailhandel med informations- og kommunikationsudstyr</v>
      </c>
      <c r="I566" s="56">
        <f>COUNTIF(G:G,G566)</f>
        <v>7</v>
      </c>
      <c r="J566" s="69" t="s">
        <v>4036</v>
      </c>
      <c r="K566" s="92"/>
      <c r="L566" s="92"/>
      <c r="M566" s="37" t="str">
        <f t="shared" si="8"/>
        <v>1:7</v>
      </c>
    </row>
    <row r="567" spans="1:13" ht="210" x14ac:dyDescent="0.25">
      <c r="A567" s="55" t="s">
        <v>1244</v>
      </c>
      <c r="B567" s="55" t="s">
        <v>3451</v>
      </c>
      <c r="C567" s="55" t="s">
        <v>2798</v>
      </c>
      <c r="D567" s="56">
        <f>COUNTIF(B:B,B567)</f>
        <v>1</v>
      </c>
      <c r="E567" s="69" t="s">
        <v>4037</v>
      </c>
      <c r="F567" s="55" t="s">
        <v>1244</v>
      </c>
      <c r="G567" s="55" t="s">
        <v>1476</v>
      </c>
      <c r="H567" s="55" t="str">
        <f>VLOOKUP(G567,'3. DB25 Alle koder'!B:C,2,FALSE)</f>
        <v>Detailhandel med informations- og kommunikationsudstyr</v>
      </c>
      <c r="I567" s="56">
        <f>COUNTIF(G:G,G567)</f>
        <v>7</v>
      </c>
      <c r="J567" s="69" t="s">
        <v>4037</v>
      </c>
      <c r="K567" s="92"/>
      <c r="L567" s="92"/>
      <c r="M567" s="37" t="str">
        <f t="shared" si="8"/>
        <v>1:7</v>
      </c>
    </row>
    <row r="568" spans="1:13" ht="285" x14ac:dyDescent="0.25">
      <c r="A568" s="55" t="s">
        <v>1244</v>
      </c>
      <c r="B568" s="55" t="s">
        <v>1481</v>
      </c>
      <c r="C568" s="55" t="s">
        <v>2800</v>
      </c>
      <c r="D568" s="56">
        <f>COUNTIF(B:B,B568)</f>
        <v>1</v>
      </c>
      <c r="E568" s="69" t="s">
        <v>4038</v>
      </c>
      <c r="F568" s="55" t="s">
        <v>1244</v>
      </c>
      <c r="G568" s="55" t="s">
        <v>1481</v>
      </c>
      <c r="H568" s="55" t="str">
        <f>VLOOKUP(G568,'3. DB25 Alle koder'!B:C,2,FALSE)</f>
        <v>Detailhandel med tekstiler</v>
      </c>
      <c r="I568" s="56">
        <f>COUNTIF(G:G,G568)</f>
        <v>5</v>
      </c>
      <c r="J568" s="69" t="s">
        <v>4038</v>
      </c>
      <c r="K568" s="92"/>
      <c r="L568" s="92"/>
      <c r="M568" s="37" t="str">
        <f t="shared" si="8"/>
        <v>1:5</v>
      </c>
    </row>
    <row r="569" spans="1:13" ht="135" x14ac:dyDescent="0.25">
      <c r="A569" s="55" t="s">
        <v>1244</v>
      </c>
      <c r="B569" s="55" t="s">
        <v>1484</v>
      </c>
      <c r="C569" s="55" t="s">
        <v>2802</v>
      </c>
      <c r="D569" s="56">
        <f>COUNTIF(B:B,B569)</f>
        <v>1</v>
      </c>
      <c r="E569" s="69" t="s">
        <v>4039</v>
      </c>
      <c r="F569" s="55" t="s">
        <v>1244</v>
      </c>
      <c r="G569" s="55" t="s">
        <v>1484</v>
      </c>
      <c r="H569" s="55" t="str">
        <f>VLOOKUP(G569,'3. DB25 Alle koder'!B:C,2,FALSE)</f>
        <v>Detailhandel med maling og tapet</v>
      </c>
      <c r="I569" s="56">
        <f>COUNTIF(G:G,G569)</f>
        <v>4</v>
      </c>
      <c r="J569" s="69" t="s">
        <v>4039</v>
      </c>
      <c r="K569" s="92"/>
      <c r="L569" s="92"/>
      <c r="M569" s="37" t="str">
        <f t="shared" si="8"/>
        <v>1:4</v>
      </c>
    </row>
    <row r="570" spans="1:13" ht="409.5" x14ac:dyDescent="0.25">
      <c r="A570" s="55" t="s">
        <v>1244</v>
      </c>
      <c r="B570" s="55" t="s">
        <v>1486</v>
      </c>
      <c r="C570" s="55" t="s">
        <v>2803</v>
      </c>
      <c r="D570" s="56">
        <f>COUNTIF(B:B,B570)</f>
        <v>1</v>
      </c>
      <c r="E570" s="69" t="s">
        <v>4040</v>
      </c>
      <c r="F570" s="55" t="s">
        <v>1244</v>
      </c>
      <c r="G570" s="55" t="s">
        <v>1486</v>
      </c>
      <c r="H570" s="55" t="str">
        <f>VLOOKUP(G570,'3. DB25 Alle koder'!B:C,2,FALSE)</f>
        <v>Detailhandel med byggematerialer og værktøj</v>
      </c>
      <c r="I570" s="56">
        <f>COUNTIF(G:G,G570)</f>
        <v>5</v>
      </c>
      <c r="J570" s="69" t="s">
        <v>4040</v>
      </c>
      <c r="K570" s="92"/>
      <c r="L570" s="92"/>
      <c r="M570" s="37" t="str">
        <f t="shared" si="8"/>
        <v>1:5</v>
      </c>
    </row>
    <row r="571" spans="1:13" ht="165" x14ac:dyDescent="0.25">
      <c r="A571" s="55" t="s">
        <v>1244</v>
      </c>
      <c r="B571" s="55" t="s">
        <v>1490</v>
      </c>
      <c r="C571" s="55" t="s">
        <v>1489</v>
      </c>
      <c r="D571" s="56">
        <f>COUNTIF(B:B,B571)</f>
        <v>1</v>
      </c>
      <c r="E571" s="69" t="s">
        <v>4041</v>
      </c>
      <c r="F571" s="55" t="s">
        <v>1244</v>
      </c>
      <c r="G571" s="55" t="s">
        <v>1490</v>
      </c>
      <c r="H571" s="55" t="str">
        <f>VLOOKUP(G571,'3. DB25 Alle koder'!B:C,2,FALSE)</f>
        <v>Detailhandel med tæpper, vægbeklædning og gulvbelægning</v>
      </c>
      <c r="I571" s="56">
        <f>COUNTIF(G:G,G571)</f>
        <v>4</v>
      </c>
      <c r="J571" s="69" t="s">
        <v>4041</v>
      </c>
      <c r="K571" s="92"/>
      <c r="L571" s="92"/>
      <c r="M571" s="37" t="str">
        <f t="shared" si="8"/>
        <v>1:4</v>
      </c>
    </row>
    <row r="572" spans="1:13" ht="60" x14ac:dyDescent="0.25">
      <c r="A572" s="55" t="s">
        <v>1244</v>
      </c>
      <c r="B572" s="55" t="s">
        <v>1493</v>
      </c>
      <c r="C572" s="55" t="s">
        <v>1492</v>
      </c>
      <c r="D572" s="56">
        <f>COUNTIF(B:B,B572)</f>
        <v>1</v>
      </c>
      <c r="E572" s="69" t="s">
        <v>4042</v>
      </c>
      <c r="F572" s="55" t="s">
        <v>1244</v>
      </c>
      <c r="G572" s="55" t="s">
        <v>1493</v>
      </c>
      <c r="H572" s="55" t="str">
        <f>VLOOKUP(G572,'3. DB25 Alle koder'!B:C,2,FALSE)</f>
        <v>Detailhandel med elektriske husholdningsapparater</v>
      </c>
      <c r="I572" s="56">
        <f>COUNTIF(G:G,G572)</f>
        <v>5</v>
      </c>
      <c r="J572" s="69" t="s">
        <v>4042</v>
      </c>
      <c r="K572" s="92"/>
      <c r="L572" s="92"/>
      <c r="M572" s="37" t="str">
        <f t="shared" si="8"/>
        <v>1:5</v>
      </c>
    </row>
    <row r="573" spans="1:13" ht="210" x14ac:dyDescent="0.25">
      <c r="A573" s="55" t="s">
        <v>1244</v>
      </c>
      <c r="B573" s="55" t="s">
        <v>3452</v>
      </c>
      <c r="C573" s="55" t="s">
        <v>2806</v>
      </c>
      <c r="D573" s="56">
        <f>COUNTIF(B:B,B573)</f>
        <v>1</v>
      </c>
      <c r="E573" s="64" t="s">
        <v>3630</v>
      </c>
      <c r="F573" s="55" t="s">
        <v>1244</v>
      </c>
      <c r="G573" s="55" t="s">
        <v>1496</v>
      </c>
      <c r="H573" s="55" t="str">
        <f>VLOOKUP(G573,'3. DB25 Alle koder'!B:C,2,FALSE)</f>
        <v>Detailhandel med møbler</v>
      </c>
      <c r="I573" s="56">
        <f>COUNTIF(G:G,G573)</f>
        <v>4</v>
      </c>
      <c r="J573" s="64" t="s">
        <v>3630</v>
      </c>
      <c r="K573" s="92"/>
      <c r="L573" s="92"/>
      <c r="M573" s="37" t="str">
        <f t="shared" si="8"/>
        <v>1:4</v>
      </c>
    </row>
    <row r="574" spans="1:13" ht="150" x14ac:dyDescent="0.25">
      <c r="A574" s="55" t="s">
        <v>1244</v>
      </c>
      <c r="B574" s="55" t="s">
        <v>3453</v>
      </c>
      <c r="C574" s="55" t="s">
        <v>2807</v>
      </c>
      <c r="D574" s="56">
        <f>COUNTIF(B:B,B574)</f>
        <v>1</v>
      </c>
      <c r="E574" s="65" t="s">
        <v>3631</v>
      </c>
      <c r="F574" s="55" t="s">
        <v>1244</v>
      </c>
      <c r="G574" s="55" t="s">
        <v>1502</v>
      </c>
      <c r="H574" s="55" t="str">
        <f>VLOOKUP(G574,'3. DB25 Alle koder'!B:C,2,FALSE)</f>
        <v>Detailhandel med boligtekstiler, belysnings- og husholdningsartikler i.a.n.</v>
      </c>
      <c r="I574" s="56">
        <f>COUNTIF(G:G,G574)</f>
        <v>7</v>
      </c>
      <c r="J574" s="65" t="s">
        <v>3631</v>
      </c>
      <c r="K574" s="92"/>
      <c r="L574" s="92"/>
      <c r="M574" s="37" t="str">
        <f t="shared" si="8"/>
        <v>1:7</v>
      </c>
    </row>
    <row r="575" spans="1:13" ht="210" x14ac:dyDescent="0.25">
      <c r="A575" s="55" t="s">
        <v>1244</v>
      </c>
      <c r="B575" s="55" t="s">
        <v>3454</v>
      </c>
      <c r="C575" s="55" t="s">
        <v>2808</v>
      </c>
      <c r="D575" s="56">
        <f>COUNTIF(B:B,B575)</f>
        <v>1</v>
      </c>
      <c r="E575" s="65" t="s">
        <v>3632</v>
      </c>
      <c r="F575" s="55" t="s">
        <v>1244</v>
      </c>
      <c r="G575" s="55" t="s">
        <v>1500</v>
      </c>
      <c r="H575" s="55" t="str">
        <f>VLOOKUP(G575,'3. DB25 Alle koder'!B:C,2,FALSE)</f>
        <v>Detailhandel med køkkenudstyr og service mv.</v>
      </c>
      <c r="I575" s="56">
        <f>COUNTIF(G:G,G575)</f>
        <v>4</v>
      </c>
      <c r="J575" s="65" t="s">
        <v>3632</v>
      </c>
      <c r="K575" s="92"/>
      <c r="L575" s="92"/>
      <c r="M575" s="37" t="str">
        <f t="shared" si="8"/>
        <v>1:4</v>
      </c>
    </row>
    <row r="576" spans="1:13" ht="135" x14ac:dyDescent="0.25">
      <c r="A576" s="55" t="s">
        <v>1244</v>
      </c>
      <c r="B576" s="55" t="s">
        <v>3455</v>
      </c>
      <c r="C576" s="55" t="s">
        <v>2809</v>
      </c>
      <c r="D576" s="56">
        <f>COUNTIF(B:B,B576)</f>
        <v>1</v>
      </c>
      <c r="E576" s="65" t="s">
        <v>3633</v>
      </c>
      <c r="F576" s="55" t="s">
        <v>1244</v>
      </c>
      <c r="G576" s="55" t="s">
        <v>1522</v>
      </c>
      <c r="H576" s="55" t="str">
        <f>VLOOKUP(G576,'3. DB25 Alle koder'!B:C,2,FALSE)</f>
        <v>Detailhandel med musikinstrumenter</v>
      </c>
      <c r="I576" s="56">
        <f>COUNTIF(G:G,G576)</f>
        <v>6</v>
      </c>
      <c r="J576" s="65" t="s">
        <v>3633</v>
      </c>
      <c r="K576" s="92"/>
      <c r="L576" s="92"/>
      <c r="M576" s="37" t="str">
        <f t="shared" si="8"/>
        <v>1:6</v>
      </c>
    </row>
    <row r="577" spans="1:13" ht="225" x14ac:dyDescent="0.25">
      <c r="A577" s="55" t="s">
        <v>1244</v>
      </c>
      <c r="B577" s="55" t="s">
        <v>3392</v>
      </c>
      <c r="C577" s="55" t="s">
        <v>2810</v>
      </c>
      <c r="D577" s="56">
        <f>COUNTIF(B:B,B577)</f>
        <v>2</v>
      </c>
      <c r="E577" s="65" t="s">
        <v>3634</v>
      </c>
      <c r="F577" s="55" t="s">
        <v>1244</v>
      </c>
      <c r="G577" s="55" t="s">
        <v>1486</v>
      </c>
      <c r="H577" s="55" t="str">
        <f>VLOOKUP(G577,'3. DB25 Alle koder'!B:C,2,FALSE)</f>
        <v>Detailhandel med byggematerialer og værktøj</v>
      </c>
      <c r="I577" s="56">
        <f>COUNTIF(G:G,G577)</f>
        <v>5</v>
      </c>
      <c r="J577" s="65" t="s">
        <v>3634</v>
      </c>
      <c r="K577" s="92"/>
      <c r="L577" s="92"/>
      <c r="M577" s="37" t="str">
        <f t="shared" si="8"/>
        <v>2:5</v>
      </c>
    </row>
    <row r="578" spans="1:13" ht="409.5" x14ac:dyDescent="0.25">
      <c r="A578" s="55" t="s">
        <v>1244</v>
      </c>
      <c r="B578" s="55" t="s">
        <v>3392</v>
      </c>
      <c r="C578" s="55" t="s">
        <v>2810</v>
      </c>
      <c r="D578" s="56">
        <f>COUNTIF(B:B,B578)</f>
        <v>2</v>
      </c>
      <c r="E578" s="65" t="s">
        <v>3635</v>
      </c>
      <c r="F578" s="55" t="s">
        <v>1244</v>
      </c>
      <c r="G578" s="55" t="s">
        <v>1502</v>
      </c>
      <c r="H578" s="55" t="str">
        <f>VLOOKUP(G578,'3. DB25 Alle koder'!B:C,2,FALSE)</f>
        <v>Detailhandel med boligtekstiler, belysnings- og husholdningsartikler i.a.n.</v>
      </c>
      <c r="I578" s="56">
        <f>COUNTIF(G:G,G578)</f>
        <v>7</v>
      </c>
      <c r="J578" s="65" t="s">
        <v>3635</v>
      </c>
      <c r="K578" s="92"/>
      <c r="L578" s="92"/>
      <c r="M578" s="37" t="str">
        <f t="shared" si="8"/>
        <v>2:7</v>
      </c>
    </row>
    <row r="579" spans="1:13" ht="60" x14ac:dyDescent="0.25">
      <c r="A579" s="55" t="s">
        <v>1244</v>
      </c>
      <c r="B579" s="55" t="s">
        <v>1507</v>
      </c>
      <c r="C579" s="55" t="s">
        <v>1506</v>
      </c>
      <c r="D579" s="56">
        <f>COUNTIF(B:B,B579)</f>
        <v>1</v>
      </c>
      <c r="E579" s="66" t="s">
        <v>4043</v>
      </c>
      <c r="F579" s="55" t="s">
        <v>1244</v>
      </c>
      <c r="G579" s="55" t="s">
        <v>1507</v>
      </c>
      <c r="H579" s="55" t="str">
        <f>VLOOKUP(G579,'3. DB25 Alle koder'!B:C,2,FALSE)</f>
        <v>Detailhandel med bøger</v>
      </c>
      <c r="I579" s="56">
        <f>COUNTIF(G:G,G579)</f>
        <v>4</v>
      </c>
      <c r="J579" s="66" t="s">
        <v>4043</v>
      </c>
      <c r="K579" s="92"/>
      <c r="L579" s="92"/>
      <c r="M579" s="37" t="str">
        <f t="shared" ref="M579:M642" si="9">CONCATENATE(D579,":",I579)</f>
        <v>1:4</v>
      </c>
    </row>
    <row r="580" spans="1:13" ht="150" x14ac:dyDescent="0.25">
      <c r="A580" s="55" t="s">
        <v>1244</v>
      </c>
      <c r="B580" s="55" t="s">
        <v>1510</v>
      </c>
      <c r="C580" s="55" t="s">
        <v>2811</v>
      </c>
      <c r="D580" s="56">
        <f>COUNTIF(B:B,B580)</f>
        <v>1</v>
      </c>
      <c r="E580" s="69" t="s">
        <v>4044</v>
      </c>
      <c r="F580" s="55" t="s">
        <v>1244</v>
      </c>
      <c r="G580" s="55" t="s">
        <v>1510</v>
      </c>
      <c r="H580" s="55" t="str">
        <f>VLOOKUP(G580,'3. DB25 Alle koder'!B:C,2,FALSE)</f>
        <v>Detailhandel med aviser og andre tidsskrifter samt kontorartikler</v>
      </c>
      <c r="I580" s="56">
        <f>COUNTIF(G:G,G580)</f>
        <v>4</v>
      </c>
      <c r="J580" s="69" t="s">
        <v>4044</v>
      </c>
      <c r="K580" s="92"/>
      <c r="L580" s="92"/>
      <c r="M580" s="37" t="str">
        <f t="shared" si="9"/>
        <v>1:4</v>
      </c>
    </row>
    <row r="581" spans="1:13" ht="30" x14ac:dyDescent="0.25">
      <c r="A581" s="55" t="s">
        <v>1244</v>
      </c>
      <c r="B581" s="55" t="s">
        <v>3456</v>
      </c>
      <c r="C581" s="55" t="s">
        <v>2812</v>
      </c>
      <c r="D581" s="56">
        <f>COUNTIF(B:B,B581)</f>
        <v>1</v>
      </c>
      <c r="E581" s="64" t="s">
        <v>3636</v>
      </c>
      <c r="F581" s="55" t="s">
        <v>1244</v>
      </c>
      <c r="G581" s="55" t="s">
        <v>1522</v>
      </c>
      <c r="H581" s="55" t="str">
        <f>VLOOKUP(G581,'3. DB25 Alle koder'!B:C,2,FALSE)</f>
        <v>Detailhandel med musikinstrumenter</v>
      </c>
      <c r="I581" s="56">
        <f>COUNTIF(G:G,G581)</f>
        <v>6</v>
      </c>
      <c r="J581" s="64" t="s">
        <v>3636</v>
      </c>
      <c r="K581" s="92"/>
      <c r="L581" s="92"/>
      <c r="M581" s="37" t="str">
        <f t="shared" si="9"/>
        <v>1:6</v>
      </c>
    </row>
    <row r="582" spans="1:13" ht="375" x14ac:dyDescent="0.25">
      <c r="A582" s="55" t="s">
        <v>1244</v>
      </c>
      <c r="B582" s="55" t="s">
        <v>3457</v>
      </c>
      <c r="C582" s="55" t="s">
        <v>2813</v>
      </c>
      <c r="D582" s="56">
        <f>COUNTIF(B:B,B582)</f>
        <v>1</v>
      </c>
      <c r="E582" s="79" t="s">
        <v>4045</v>
      </c>
      <c r="F582" s="55" t="s">
        <v>1244</v>
      </c>
      <c r="G582" s="55" t="s">
        <v>1513</v>
      </c>
      <c r="H582" s="55" t="str">
        <f>VLOOKUP(G582,'3. DB25 Alle koder'!B:C,2,FALSE)</f>
        <v>Detailhandel med sports- og fritidsudstyr</v>
      </c>
      <c r="I582" s="56">
        <f>COUNTIF(G:G,G582)</f>
        <v>4</v>
      </c>
      <c r="J582" s="79" t="s">
        <v>4045</v>
      </c>
      <c r="K582" s="92"/>
      <c r="L582" s="92"/>
      <c r="M582" s="37" t="str">
        <f t="shared" si="9"/>
        <v>1:4</v>
      </c>
    </row>
    <row r="583" spans="1:13" ht="150" x14ac:dyDescent="0.25">
      <c r="A583" s="55" t="s">
        <v>1244</v>
      </c>
      <c r="B583" s="55" t="s">
        <v>3458</v>
      </c>
      <c r="C583" s="55" t="s">
        <v>2814</v>
      </c>
      <c r="D583" s="56">
        <f>COUNTIF(B:B,B583)</f>
        <v>1</v>
      </c>
      <c r="E583" s="109" t="s">
        <v>4168</v>
      </c>
      <c r="F583" s="55" t="s">
        <v>1244</v>
      </c>
      <c r="G583" s="55" t="s">
        <v>1515</v>
      </c>
      <c r="H583" s="55" t="str">
        <f>VLOOKUP(G583,'3. DB25 Alle koder'!B:C,2,FALSE)</f>
        <v>Detailhandel med cykler</v>
      </c>
      <c r="I583" s="56">
        <f>COUNTIF(G:G,G583)</f>
        <v>4</v>
      </c>
      <c r="J583" s="109" t="s">
        <v>4168</v>
      </c>
      <c r="K583" s="92"/>
      <c r="L583" s="92"/>
      <c r="M583" s="37" t="str">
        <f t="shared" si="9"/>
        <v>1:4</v>
      </c>
    </row>
    <row r="584" spans="1:13" ht="30" x14ac:dyDescent="0.25">
      <c r="A584" s="55" t="s">
        <v>1244</v>
      </c>
      <c r="B584" s="55" t="s">
        <v>3459</v>
      </c>
      <c r="C584" s="55" t="s">
        <v>2815</v>
      </c>
      <c r="D584" s="56">
        <f>COUNTIF(B:B,B584)</f>
        <v>1</v>
      </c>
      <c r="E584" s="79" t="s">
        <v>4046</v>
      </c>
      <c r="F584" s="55" t="s">
        <v>1244</v>
      </c>
      <c r="G584" s="55" t="s">
        <v>1516</v>
      </c>
      <c r="H584" s="55" t="str">
        <f>VLOOKUP(G584,'3. DB25 Alle koder'!B:C,2,FALSE)</f>
        <v>Detailhandel med lystbåde og udstyr hertil</v>
      </c>
      <c r="I584" s="56">
        <f>COUNTIF(G:G,G584)</f>
        <v>4</v>
      </c>
      <c r="J584" s="79" t="s">
        <v>4046</v>
      </c>
      <c r="K584" s="92"/>
      <c r="L584" s="92"/>
      <c r="M584" s="37" t="str">
        <f t="shared" si="9"/>
        <v>1:4</v>
      </c>
    </row>
    <row r="585" spans="1:13" ht="195" x14ac:dyDescent="0.25">
      <c r="A585" s="55" t="s">
        <v>1244</v>
      </c>
      <c r="B585" s="55" t="s">
        <v>3393</v>
      </c>
      <c r="C585" s="55" t="s">
        <v>1519</v>
      </c>
      <c r="D585" s="56">
        <f>COUNTIF(B:B,B585)</f>
        <v>2</v>
      </c>
      <c r="E585" s="79" t="s">
        <v>4047</v>
      </c>
      <c r="F585" s="55" t="s">
        <v>1244</v>
      </c>
      <c r="G585" s="55" t="s">
        <v>1520</v>
      </c>
      <c r="H585" s="55" t="str">
        <f>VLOOKUP(G585,'3. DB25 Alle koder'!B:C,2,FALSE)</f>
        <v>Detailhandel med spil og legetøj</v>
      </c>
      <c r="I585" s="56">
        <f>COUNTIF(G:G,G585)</f>
        <v>4</v>
      </c>
      <c r="J585" s="79" t="s">
        <v>4047</v>
      </c>
      <c r="K585" s="92"/>
      <c r="L585" s="92"/>
      <c r="M585" s="37" t="str">
        <f t="shared" si="9"/>
        <v>2:4</v>
      </c>
    </row>
    <row r="586" spans="1:13" ht="105" x14ac:dyDescent="0.25">
      <c r="A586" s="55" t="s">
        <v>1244</v>
      </c>
      <c r="B586" s="55" t="s">
        <v>3393</v>
      </c>
      <c r="C586" s="55" t="s">
        <v>1519</v>
      </c>
      <c r="D586" s="56">
        <f>COUNTIF(B:B,B586)</f>
        <v>2</v>
      </c>
      <c r="E586" s="60" t="s">
        <v>3637</v>
      </c>
      <c r="F586" s="55" t="s">
        <v>1244</v>
      </c>
      <c r="G586" s="55" t="s">
        <v>1526</v>
      </c>
      <c r="H586" s="55" t="str">
        <f>VLOOKUP(G586,'3. DB25 Alle koder'!B:C,2,FALSE)</f>
        <v>Detailhandel med andre kulturelle artikler i.a.n</v>
      </c>
      <c r="I586" s="56">
        <f>COUNTIF(G:G,G586)</f>
        <v>4</v>
      </c>
      <c r="J586" s="60" t="s">
        <v>3637</v>
      </c>
      <c r="K586" s="92"/>
      <c r="L586" s="92"/>
      <c r="M586" s="37" t="str">
        <f t="shared" si="9"/>
        <v>2:4</v>
      </c>
    </row>
    <row r="587" spans="1:13" ht="270" x14ac:dyDescent="0.25">
      <c r="A587" s="55" t="s">
        <v>1244</v>
      </c>
      <c r="B587" s="55" t="s">
        <v>1532</v>
      </c>
      <c r="C587" s="55" t="s">
        <v>2818</v>
      </c>
      <c r="D587" s="56">
        <f>COUNTIF(B:B,B587)</f>
        <v>1</v>
      </c>
      <c r="E587" s="79" t="s">
        <v>4048</v>
      </c>
      <c r="F587" s="55" t="s">
        <v>1244</v>
      </c>
      <c r="G587" s="55" t="s">
        <v>1532</v>
      </c>
      <c r="H587" s="55" t="str">
        <f>VLOOKUP(G587,'3. DB25 Alle koder'!B:C,2,FALSE)</f>
        <v>Detailhandel med tøj</v>
      </c>
      <c r="I587" s="56">
        <f>COUNTIF(G:G,G587)</f>
        <v>4</v>
      </c>
      <c r="J587" s="79" t="s">
        <v>4048</v>
      </c>
      <c r="K587" s="92"/>
      <c r="L587" s="92"/>
      <c r="M587" s="37" t="str">
        <f t="shared" si="9"/>
        <v>1:4</v>
      </c>
    </row>
    <row r="588" spans="1:13" ht="210" x14ac:dyDescent="0.25">
      <c r="A588" s="55" t="s">
        <v>1244</v>
      </c>
      <c r="B588" s="55" t="s">
        <v>1534</v>
      </c>
      <c r="C588" s="55" t="s">
        <v>2819</v>
      </c>
      <c r="D588" s="56">
        <f>COUNTIF(B:B,B588)</f>
        <v>1</v>
      </c>
      <c r="E588" s="79" t="s">
        <v>4049</v>
      </c>
      <c r="F588" s="55" t="s">
        <v>1244</v>
      </c>
      <c r="G588" s="55" t="s">
        <v>1534</v>
      </c>
      <c r="H588" s="55" t="str">
        <f>VLOOKUP(G588,'3. DB25 Alle koder'!B:C,2,FALSE)</f>
        <v>Detailhandel med baby- og børnetøj</v>
      </c>
      <c r="I588" s="56">
        <f>COUNTIF(G:G,G588)</f>
        <v>4</v>
      </c>
      <c r="J588" s="79" t="s">
        <v>4049</v>
      </c>
      <c r="K588" s="92"/>
      <c r="L588" s="92"/>
      <c r="M588" s="37" t="str">
        <f t="shared" si="9"/>
        <v>1:4</v>
      </c>
    </row>
    <row r="589" spans="1:13" ht="30" x14ac:dyDescent="0.25">
      <c r="A589" s="55" t="s">
        <v>1244</v>
      </c>
      <c r="B589" s="55" t="s">
        <v>1538</v>
      </c>
      <c r="C589" s="55" t="s">
        <v>2821</v>
      </c>
      <c r="D589" s="56">
        <f>COUNTIF(B:B,B589)</f>
        <v>1</v>
      </c>
      <c r="E589" s="79" t="s">
        <v>4050</v>
      </c>
      <c r="F589" s="55" t="s">
        <v>1244</v>
      </c>
      <c r="G589" s="55" t="s">
        <v>1538</v>
      </c>
      <c r="H589" s="55" t="str">
        <f>VLOOKUP(G589,'3. DB25 Alle koder'!B:C,2,FALSE)</f>
        <v>Detailhandel med fodtøj</v>
      </c>
      <c r="I589" s="56">
        <f>COUNTIF(G:G,G589)</f>
        <v>4</v>
      </c>
      <c r="J589" s="79" t="s">
        <v>4050</v>
      </c>
      <c r="K589" s="92"/>
      <c r="L589" s="92"/>
      <c r="M589" s="37" t="str">
        <f t="shared" si="9"/>
        <v>1:4</v>
      </c>
    </row>
    <row r="590" spans="1:13" ht="120" x14ac:dyDescent="0.25">
      <c r="A590" s="55" t="s">
        <v>1244</v>
      </c>
      <c r="B590" s="55" t="s">
        <v>1540</v>
      </c>
      <c r="C590" s="55" t="s">
        <v>2822</v>
      </c>
      <c r="D590" s="56">
        <f>COUNTIF(B:B,B590)</f>
        <v>1</v>
      </c>
      <c r="E590" s="69" t="s">
        <v>4051</v>
      </c>
      <c r="F590" s="55" t="s">
        <v>1244</v>
      </c>
      <c r="G590" s="55" t="s">
        <v>1540</v>
      </c>
      <c r="H590" s="55" t="str">
        <f>VLOOKUP(G590,'3. DB25 Alle koder'!B:C,2,FALSE)</f>
        <v>Detailhandel med lædervarer</v>
      </c>
      <c r="I590" s="56">
        <f>COUNTIF(G:G,G590)</f>
        <v>4</v>
      </c>
      <c r="J590" s="69" t="s">
        <v>4051</v>
      </c>
      <c r="K590" s="92"/>
      <c r="L590" s="92"/>
      <c r="M590" s="37" t="str">
        <f t="shared" si="9"/>
        <v>1:4</v>
      </c>
    </row>
    <row r="591" spans="1:13" ht="255" x14ac:dyDescent="0.25">
      <c r="A591" s="55" t="s">
        <v>1244</v>
      </c>
      <c r="B591" s="55" t="s">
        <v>1544</v>
      </c>
      <c r="C591" s="55" t="s">
        <v>2823</v>
      </c>
      <c r="D591" s="56">
        <f>COUNTIF(B:B,B591)</f>
        <v>1</v>
      </c>
      <c r="E591" s="79" t="s">
        <v>4052</v>
      </c>
      <c r="F591" s="55" t="s">
        <v>1244</v>
      </c>
      <c r="G591" s="55" t="s">
        <v>1544</v>
      </c>
      <c r="H591" s="55" t="str">
        <f>VLOOKUP(G591,'3. DB25 Alle koder'!B:C,2,FALSE)</f>
        <v>Detailhandel med farmaceutiske produkter</v>
      </c>
      <c r="I591" s="56">
        <f>COUNTIF(G:G,G591)</f>
        <v>2</v>
      </c>
      <c r="J591" s="79" t="s">
        <v>4052</v>
      </c>
      <c r="K591" s="92"/>
      <c r="L591" s="92"/>
      <c r="M591" s="37" t="str">
        <f t="shared" si="9"/>
        <v>1:2</v>
      </c>
    </row>
    <row r="592" spans="1:13" ht="345" x14ac:dyDescent="0.25">
      <c r="A592" s="55" t="s">
        <v>1244</v>
      </c>
      <c r="B592" s="55" t="s">
        <v>3460</v>
      </c>
      <c r="C592" s="55" t="s">
        <v>1546</v>
      </c>
      <c r="D592" s="56">
        <f>COUNTIF(B:B,B592)</f>
        <v>1</v>
      </c>
      <c r="E592" s="109" t="s">
        <v>4169</v>
      </c>
      <c r="F592" s="55" t="s">
        <v>1244</v>
      </c>
      <c r="G592" s="55" t="s">
        <v>1548</v>
      </c>
      <c r="H592" s="55" t="str">
        <f>VLOOKUP(G592,'3. DB25 Alle koder'!B:C,2,FALSE)</f>
        <v>Detailhandel med andre medicinske og ortopædiske artikler</v>
      </c>
      <c r="I592" s="56">
        <f>COUNTIF(G:G,G592)</f>
        <v>4</v>
      </c>
      <c r="J592" s="109" t="s">
        <v>4169</v>
      </c>
      <c r="K592" s="92"/>
      <c r="L592" s="92"/>
      <c r="M592" s="37" t="str">
        <f t="shared" si="9"/>
        <v>1:4</v>
      </c>
    </row>
    <row r="593" spans="1:13" x14ac:dyDescent="0.25">
      <c r="A593" s="55" t="s">
        <v>1244</v>
      </c>
      <c r="B593" s="71" t="s">
        <v>1551</v>
      </c>
      <c r="C593" s="71" t="s">
        <v>2824</v>
      </c>
      <c r="D593" s="56">
        <f>COUNTIF(B:B,B593)</f>
        <v>1</v>
      </c>
      <c r="E593" s="57" t="s">
        <v>3523</v>
      </c>
      <c r="F593" s="55" t="s">
        <v>1244</v>
      </c>
      <c r="G593" s="55" t="s">
        <v>1551</v>
      </c>
      <c r="H593" s="55" t="str">
        <f>VLOOKUP(G593,'3. DB25 Alle koder'!B:C,2,FALSE)</f>
        <v>Detailhandel med kosmetikvarer og toiletartikler</v>
      </c>
      <c r="I593" s="56">
        <f>COUNTIF(G:G,G593)</f>
        <v>4</v>
      </c>
      <c r="J593" s="57" t="s">
        <v>3523</v>
      </c>
      <c r="K593" s="92"/>
      <c r="L593" s="94"/>
      <c r="M593" s="37" t="str">
        <f t="shared" si="9"/>
        <v>1:4</v>
      </c>
    </row>
    <row r="594" spans="1:13" x14ac:dyDescent="0.25">
      <c r="A594" s="55" t="s">
        <v>1244</v>
      </c>
      <c r="B594" s="71" t="s">
        <v>1554</v>
      </c>
      <c r="C594" s="71" t="s">
        <v>2826</v>
      </c>
      <c r="D594" s="56">
        <f>COUNTIF(B:B,B594)</f>
        <v>1</v>
      </c>
      <c r="E594" s="60" t="s">
        <v>3523</v>
      </c>
      <c r="F594" s="55" t="s">
        <v>1244</v>
      </c>
      <c r="G594" s="55" t="s">
        <v>1554</v>
      </c>
      <c r="H594" s="55" t="str">
        <f>VLOOKUP(G594,'3. DB25 Alle koder'!B:C,2,FALSE)</f>
        <v>Detailhandel med blomster og planter</v>
      </c>
      <c r="I594" s="56">
        <f>COUNTIF(G:G,G594)</f>
        <v>5</v>
      </c>
      <c r="J594" s="60" t="s">
        <v>3523</v>
      </c>
      <c r="K594" s="92"/>
      <c r="L594" s="94"/>
      <c r="M594" s="37" t="str">
        <f t="shared" si="9"/>
        <v>1:5</v>
      </c>
    </row>
    <row r="595" spans="1:13" x14ac:dyDescent="0.25">
      <c r="A595" s="55" t="s">
        <v>1244</v>
      </c>
      <c r="B595" s="55" t="s">
        <v>1556</v>
      </c>
      <c r="C595" s="55" t="s">
        <v>2827</v>
      </c>
      <c r="D595" s="56">
        <f>COUNTIF(B:B,B595)</f>
        <v>1</v>
      </c>
      <c r="E595" s="57" t="s">
        <v>3523</v>
      </c>
      <c r="F595" s="55" t="s">
        <v>1244</v>
      </c>
      <c r="G595" s="55" t="s">
        <v>1554</v>
      </c>
      <c r="H595" s="55" t="str">
        <f>VLOOKUP(G595,'3. DB25 Alle koder'!B:C,2,FALSE)</f>
        <v>Detailhandel med blomster og planter</v>
      </c>
      <c r="I595" s="56">
        <f>COUNTIF(G:G,G595)</f>
        <v>5</v>
      </c>
      <c r="J595" s="57" t="s">
        <v>3523</v>
      </c>
      <c r="K595" s="92"/>
      <c r="L595" s="92"/>
      <c r="M595" s="37" t="str">
        <f t="shared" si="9"/>
        <v>1:5</v>
      </c>
    </row>
    <row r="596" spans="1:13" x14ac:dyDescent="0.25">
      <c r="A596" s="55" t="s">
        <v>1244</v>
      </c>
      <c r="B596" s="55" t="s">
        <v>3461</v>
      </c>
      <c r="C596" s="55" t="s">
        <v>2828</v>
      </c>
      <c r="D596" s="56">
        <f>COUNTIF(B:B,B596)</f>
        <v>1</v>
      </c>
      <c r="E596" s="57" t="s">
        <v>3523</v>
      </c>
      <c r="F596" s="55" t="s">
        <v>1244</v>
      </c>
      <c r="G596" s="55" t="s">
        <v>1556</v>
      </c>
      <c r="H596" s="55" t="str">
        <f>VLOOKUP(G596,'3. DB25 Alle koder'!B:C,2,FALSE)</f>
        <v>Detailhandel med kæledyr og udstyr til kæledyr</v>
      </c>
      <c r="I596" s="56">
        <f>COUNTIF(G:G,G596)</f>
        <v>4</v>
      </c>
      <c r="J596" s="57" t="s">
        <v>3523</v>
      </c>
      <c r="K596" s="92"/>
      <c r="L596" s="92"/>
      <c r="M596" s="37" t="str">
        <f t="shared" si="9"/>
        <v>1:4</v>
      </c>
    </row>
    <row r="597" spans="1:13" x14ac:dyDescent="0.25">
      <c r="A597" s="55" t="s">
        <v>1244</v>
      </c>
      <c r="B597" s="55" t="s">
        <v>1560</v>
      </c>
      <c r="C597" s="55" t="s">
        <v>2829</v>
      </c>
      <c r="D597" s="56">
        <f>COUNTIF(B:B,B597)</f>
        <v>1</v>
      </c>
      <c r="E597" s="57" t="s">
        <v>3523</v>
      </c>
      <c r="F597" s="55" t="s">
        <v>1244</v>
      </c>
      <c r="G597" s="55" t="s">
        <v>1560</v>
      </c>
      <c r="H597" s="55" t="str">
        <f>VLOOKUP(G597,'3. DB25 Alle koder'!B:C,2,FALSE)</f>
        <v>Detailhandel med ure og smykker</v>
      </c>
      <c r="I597" s="56">
        <f>COUNTIF(G:G,G597)</f>
        <v>4</v>
      </c>
      <c r="J597" s="57" t="s">
        <v>3523</v>
      </c>
      <c r="K597" s="92"/>
      <c r="L597" s="92"/>
      <c r="M597" s="37" t="str">
        <f t="shared" si="9"/>
        <v>1:4</v>
      </c>
    </row>
    <row r="598" spans="1:13" ht="105" x14ac:dyDescent="0.25">
      <c r="A598" s="55" t="s">
        <v>1244</v>
      </c>
      <c r="B598" s="55" t="s">
        <v>3462</v>
      </c>
      <c r="C598" s="55" t="s">
        <v>2831</v>
      </c>
      <c r="D598" s="56">
        <f>COUNTIF(B:B,B598)</f>
        <v>1</v>
      </c>
      <c r="E598" s="69" t="s">
        <v>4053</v>
      </c>
      <c r="F598" s="55" t="s">
        <v>1244</v>
      </c>
      <c r="G598" s="55" t="s">
        <v>1547</v>
      </c>
      <c r="H598" s="55" t="str">
        <f>VLOOKUP(G598,'3. DB25 Alle koder'!B:C,2,FALSE)</f>
        <v>Optikeraktiviteter</v>
      </c>
      <c r="I598" s="56">
        <f>COUNTIF(G:G,G598)</f>
        <v>4</v>
      </c>
      <c r="J598" s="69" t="s">
        <v>4053</v>
      </c>
      <c r="K598" s="92"/>
      <c r="L598" s="92"/>
      <c r="M598" s="37" t="str">
        <f t="shared" si="9"/>
        <v>1:4</v>
      </c>
    </row>
    <row r="599" spans="1:13" ht="195" x14ac:dyDescent="0.25">
      <c r="A599" s="55" t="s">
        <v>1244</v>
      </c>
      <c r="B599" s="55" t="s">
        <v>3463</v>
      </c>
      <c r="C599" s="55" t="s">
        <v>2832</v>
      </c>
      <c r="D599" s="56">
        <f>COUNTIF(B:B,B599)</f>
        <v>1</v>
      </c>
      <c r="E599" s="64" t="s">
        <v>3638</v>
      </c>
      <c r="F599" s="55" t="s">
        <v>1244</v>
      </c>
      <c r="G599" s="55" t="s">
        <v>1563</v>
      </c>
      <c r="H599" s="55" t="str">
        <f>VLOOKUP(G599,'3. DB25 Alle koder'!B:C,2,FALSE)</f>
        <v>Detailhandel med andre nye varer</v>
      </c>
      <c r="I599" s="56">
        <f>COUNTIF(G:G,G599)</f>
        <v>8</v>
      </c>
      <c r="J599" s="64" t="s">
        <v>3638</v>
      </c>
      <c r="K599" s="92"/>
      <c r="L599" s="92"/>
      <c r="M599" s="37" t="str">
        <f t="shared" si="9"/>
        <v>1:8</v>
      </c>
    </row>
    <row r="600" spans="1:13" ht="75" x14ac:dyDescent="0.25">
      <c r="A600" s="55" t="s">
        <v>1244</v>
      </c>
      <c r="B600" s="55" t="s">
        <v>3464</v>
      </c>
      <c r="C600" s="55" t="s">
        <v>2833</v>
      </c>
      <c r="D600" s="56">
        <f>COUNTIF(B:B,B600)</f>
        <v>1</v>
      </c>
      <c r="E600" s="63" t="s">
        <v>3639</v>
      </c>
      <c r="F600" s="55" t="s">
        <v>1244</v>
      </c>
      <c r="G600" s="55" t="s">
        <v>1563</v>
      </c>
      <c r="H600" s="55" t="str">
        <f>VLOOKUP(G600,'3. DB25 Alle koder'!B:C,2,FALSE)</f>
        <v>Detailhandel med andre nye varer</v>
      </c>
      <c r="I600" s="56">
        <f>COUNTIF(G:G,G600)</f>
        <v>8</v>
      </c>
      <c r="J600" s="63" t="s">
        <v>3639</v>
      </c>
      <c r="K600" s="92"/>
      <c r="L600" s="92"/>
      <c r="M600" s="37" t="str">
        <f t="shared" si="9"/>
        <v>1:8</v>
      </c>
    </row>
    <row r="601" spans="1:13" x14ac:dyDescent="0.25">
      <c r="A601" s="55" t="s">
        <v>1244</v>
      </c>
      <c r="B601" s="55" t="s">
        <v>3465</v>
      </c>
      <c r="C601" s="55" t="s">
        <v>2834</v>
      </c>
      <c r="D601" s="56">
        <f>COUNTIF(B:B,B601)</f>
        <v>1</v>
      </c>
      <c r="E601" s="57" t="s">
        <v>3523</v>
      </c>
      <c r="F601" s="55" t="s">
        <v>1244</v>
      </c>
      <c r="G601" s="55" t="s">
        <v>1524</v>
      </c>
      <c r="H601" s="55" t="str">
        <f>VLOOKUP(G601,'3. DB25 Alle koder'!B:C,2,FALSE)</f>
        <v>Detailhandel med kunst mv.</v>
      </c>
      <c r="I601" s="56">
        <f>COUNTIF(G:G,G601)</f>
        <v>5</v>
      </c>
      <c r="J601" s="57" t="s">
        <v>3523</v>
      </c>
      <c r="K601" s="92"/>
      <c r="L601" s="92"/>
      <c r="M601" s="37" t="str">
        <f t="shared" si="9"/>
        <v>1:5</v>
      </c>
    </row>
    <row r="602" spans="1:13" ht="45" x14ac:dyDescent="0.25">
      <c r="A602" s="55" t="s">
        <v>1244</v>
      </c>
      <c r="B602" s="55" t="s">
        <v>3394</v>
      </c>
      <c r="C602" s="55" t="s">
        <v>2835</v>
      </c>
      <c r="D602" s="56">
        <f>COUNTIF(B:B,B602)</f>
        <v>7</v>
      </c>
      <c r="E602" s="60" t="s">
        <v>3640</v>
      </c>
      <c r="F602" s="55" t="s">
        <v>1244</v>
      </c>
      <c r="G602" s="55" t="s">
        <v>1476</v>
      </c>
      <c r="H602" s="55" t="str">
        <f>VLOOKUP(G602,'3. DB25 Alle koder'!B:C,2,FALSE)</f>
        <v>Detailhandel med informations- og kommunikationsudstyr</v>
      </c>
      <c r="I602" s="56">
        <f>COUNTIF(G:G,G602)</f>
        <v>7</v>
      </c>
      <c r="J602" s="60" t="s">
        <v>3640</v>
      </c>
      <c r="K602" s="92"/>
      <c r="L602" s="92"/>
      <c r="M602" s="37" t="str">
        <f t="shared" si="9"/>
        <v>7:7</v>
      </c>
    </row>
    <row r="603" spans="1:13" ht="60" x14ac:dyDescent="0.25">
      <c r="A603" s="55" t="s">
        <v>1244</v>
      </c>
      <c r="B603" s="55" t="s">
        <v>3394</v>
      </c>
      <c r="C603" s="55" t="s">
        <v>2835</v>
      </c>
      <c r="D603" s="56">
        <f>COUNTIF(B:B,B603)</f>
        <v>7</v>
      </c>
      <c r="E603" s="64" t="s">
        <v>3641</v>
      </c>
      <c r="F603" s="55" t="s">
        <v>1244</v>
      </c>
      <c r="G603" s="55" t="s">
        <v>1493</v>
      </c>
      <c r="H603" s="55" t="str">
        <f>VLOOKUP(G603,'3. DB25 Alle koder'!B:C,2,FALSE)</f>
        <v>Detailhandel med elektriske husholdningsapparater</v>
      </c>
      <c r="I603" s="56">
        <f>COUNTIF(G:G,G603)</f>
        <v>5</v>
      </c>
      <c r="J603" s="64" t="s">
        <v>3641</v>
      </c>
      <c r="K603" s="92"/>
      <c r="L603" s="92"/>
      <c r="M603" s="37" t="str">
        <f t="shared" si="9"/>
        <v>7:5</v>
      </c>
    </row>
    <row r="604" spans="1:13" ht="60" x14ac:dyDescent="0.25">
      <c r="A604" s="55" t="s">
        <v>1244</v>
      </c>
      <c r="B604" s="55" t="s">
        <v>3394</v>
      </c>
      <c r="C604" s="55" t="s">
        <v>2835</v>
      </c>
      <c r="D604" s="56">
        <f>COUNTIF(B:B,B604)</f>
        <v>7</v>
      </c>
      <c r="E604" s="64" t="s">
        <v>3642</v>
      </c>
      <c r="F604" s="55" t="s">
        <v>1244</v>
      </c>
      <c r="G604" s="55" t="s">
        <v>1498</v>
      </c>
      <c r="H604" s="55" t="str">
        <f>VLOOKUP(G604,'3. DB25 Alle koder'!B:C,2,FALSE)</f>
        <v>Detailhandel med bad- og køkkenelementer mv.</v>
      </c>
      <c r="I604" s="56">
        <f>COUNTIF(G:G,G604)</f>
        <v>4</v>
      </c>
      <c r="J604" s="64" t="s">
        <v>3642</v>
      </c>
      <c r="K604" s="92"/>
      <c r="L604" s="92"/>
      <c r="M604" s="37" t="str">
        <f t="shared" si="9"/>
        <v>7:4</v>
      </c>
    </row>
    <row r="605" spans="1:13" ht="180" x14ac:dyDescent="0.25">
      <c r="A605" s="55" t="s">
        <v>1244</v>
      </c>
      <c r="B605" s="55" t="s">
        <v>3394</v>
      </c>
      <c r="C605" s="55" t="s">
        <v>2835</v>
      </c>
      <c r="D605" s="56">
        <f>COUNTIF(B:B,B605)</f>
        <v>7</v>
      </c>
      <c r="E605" s="64" t="s">
        <v>3643</v>
      </c>
      <c r="F605" s="55" t="s">
        <v>1244</v>
      </c>
      <c r="G605" s="55" t="s">
        <v>1502</v>
      </c>
      <c r="H605" s="55" t="str">
        <f>VLOOKUP(G605,'3. DB25 Alle koder'!B:C,2,FALSE)</f>
        <v>Detailhandel med boligtekstiler, belysnings- og husholdningsartikler i.a.n.</v>
      </c>
      <c r="I605" s="56">
        <f>COUNTIF(G:G,G605)</f>
        <v>7</v>
      </c>
      <c r="J605" s="64" t="s">
        <v>3643</v>
      </c>
      <c r="K605" s="92"/>
      <c r="L605" s="92"/>
      <c r="M605" s="37" t="str">
        <f t="shared" si="9"/>
        <v>7:7</v>
      </c>
    </row>
    <row r="606" spans="1:13" ht="45" x14ac:dyDescent="0.25">
      <c r="A606" s="55" t="s">
        <v>1244</v>
      </c>
      <c r="B606" s="55" t="s">
        <v>3394</v>
      </c>
      <c r="C606" s="55" t="s">
        <v>2835</v>
      </c>
      <c r="D606" s="56">
        <f>COUNTIF(B:B,B606)</f>
        <v>7</v>
      </c>
      <c r="E606" s="64" t="s">
        <v>3644</v>
      </c>
      <c r="F606" s="55" t="s">
        <v>1244</v>
      </c>
      <c r="G606" s="55" t="s">
        <v>1513</v>
      </c>
      <c r="H606" s="55" t="str">
        <f>VLOOKUP(G606,'3. DB25 Alle koder'!B:C,2,FALSE)</f>
        <v>Detailhandel med sports- og fritidsudstyr</v>
      </c>
      <c r="I606" s="56">
        <f>COUNTIF(G:G,G606)</f>
        <v>4</v>
      </c>
      <c r="J606" s="64" t="s">
        <v>3644</v>
      </c>
      <c r="K606" s="92"/>
      <c r="L606" s="92"/>
      <c r="M606" s="37" t="str">
        <f t="shared" si="9"/>
        <v>7:4</v>
      </c>
    </row>
    <row r="607" spans="1:13" ht="105" x14ac:dyDescent="0.25">
      <c r="A607" s="55" t="s">
        <v>1244</v>
      </c>
      <c r="B607" s="55" t="s">
        <v>3394</v>
      </c>
      <c r="C607" s="55" t="s">
        <v>2835</v>
      </c>
      <c r="D607" s="56">
        <f>COUNTIF(B:B,B607)</f>
        <v>7</v>
      </c>
      <c r="E607" s="64" t="s">
        <v>3645</v>
      </c>
      <c r="F607" s="55" t="s">
        <v>1244</v>
      </c>
      <c r="G607" s="55" t="s">
        <v>1524</v>
      </c>
      <c r="H607" s="55" t="str">
        <f>VLOOKUP(G607,'3. DB25 Alle koder'!B:C,2,FALSE)</f>
        <v>Detailhandel med kunst mv.</v>
      </c>
      <c r="I607" s="56">
        <f>COUNTIF(G:G,G607)</f>
        <v>5</v>
      </c>
      <c r="J607" s="64" t="s">
        <v>3645</v>
      </c>
      <c r="K607" s="92"/>
      <c r="L607" s="92"/>
      <c r="M607" s="37" t="str">
        <f t="shared" si="9"/>
        <v>7:5</v>
      </c>
    </row>
    <row r="608" spans="1:13" ht="409.5" x14ac:dyDescent="0.25">
      <c r="A608" s="55" t="s">
        <v>1244</v>
      </c>
      <c r="B608" s="55" t="s">
        <v>3394</v>
      </c>
      <c r="C608" s="55" t="s">
        <v>2835</v>
      </c>
      <c r="D608" s="56">
        <f>COUNTIF(B:B,B608)</f>
        <v>7</v>
      </c>
      <c r="E608" s="65" t="s">
        <v>4054</v>
      </c>
      <c r="F608" s="55" t="s">
        <v>1244</v>
      </c>
      <c r="G608" s="55" t="s">
        <v>1563</v>
      </c>
      <c r="H608" s="55" t="str">
        <f>VLOOKUP(G608,'3. DB25 Alle koder'!B:C,2,FALSE)</f>
        <v>Detailhandel med andre nye varer</v>
      </c>
      <c r="I608" s="56">
        <f>COUNTIF(G:G,G608)</f>
        <v>8</v>
      </c>
      <c r="J608" s="65" t="s">
        <v>4054</v>
      </c>
      <c r="K608" s="92"/>
      <c r="L608" s="92"/>
      <c r="M608" s="37" t="str">
        <f t="shared" si="9"/>
        <v>7:8</v>
      </c>
    </row>
    <row r="609" spans="1:13" ht="195" x14ac:dyDescent="0.25">
      <c r="A609" s="55" t="s">
        <v>1244</v>
      </c>
      <c r="B609" s="55" t="s">
        <v>1566</v>
      </c>
      <c r="C609" s="55" t="s">
        <v>2836</v>
      </c>
      <c r="D609" s="56">
        <f>COUNTIF(B:B,B609)</f>
        <v>3</v>
      </c>
      <c r="E609" s="65" t="s">
        <v>3646</v>
      </c>
      <c r="F609" s="55" t="s">
        <v>1244</v>
      </c>
      <c r="G609" s="55" t="s">
        <v>1566</v>
      </c>
      <c r="H609" s="55" t="str">
        <f>VLOOKUP(G609,'3. DB25 Alle koder'!B:C,2,FALSE)</f>
        <v>Detailhandel med brugte varer</v>
      </c>
      <c r="I609" s="56">
        <f>COUNTIF(G:G,G609)</f>
        <v>5</v>
      </c>
      <c r="J609" s="65" t="s">
        <v>3646</v>
      </c>
      <c r="K609" s="92"/>
      <c r="L609" s="92"/>
      <c r="M609" s="37" t="str">
        <f t="shared" si="9"/>
        <v>3:5</v>
      </c>
    </row>
    <row r="610" spans="1:13" ht="45" x14ac:dyDescent="0.25">
      <c r="A610" s="55" t="s">
        <v>1244</v>
      </c>
      <c r="B610" s="71" t="s">
        <v>1566</v>
      </c>
      <c r="C610" s="71" t="s">
        <v>2836</v>
      </c>
      <c r="D610" s="56">
        <f>COUNTIF(B:B,B610)</f>
        <v>3</v>
      </c>
      <c r="E610" s="64" t="s">
        <v>3647</v>
      </c>
      <c r="F610" s="55" t="s">
        <v>1244</v>
      </c>
      <c r="G610" s="55" t="s">
        <v>1580</v>
      </c>
      <c r="H610" s="55" t="str">
        <f>VLOOKUP(G610,'3. DB25 Alle koder'!B:C,2,FALSE)</f>
        <v>Formidlingsaktiviteter inden for ikke-specialiseret detailhandel</v>
      </c>
      <c r="I610" s="56">
        <f>COUNTIF(G:G,G610)</f>
        <v>15</v>
      </c>
      <c r="J610" s="64" t="s">
        <v>3647</v>
      </c>
      <c r="K610" s="92"/>
      <c r="L610" s="94"/>
      <c r="M610" s="37" t="str">
        <f t="shared" si="9"/>
        <v>3:15</v>
      </c>
    </row>
    <row r="611" spans="1:13" ht="45" x14ac:dyDescent="0.25">
      <c r="A611" s="55" t="s">
        <v>1244</v>
      </c>
      <c r="B611" s="55" t="s">
        <v>1566</v>
      </c>
      <c r="C611" s="55" t="s">
        <v>2836</v>
      </c>
      <c r="D611" s="56">
        <f>COUNTIF(B:B,B611)</f>
        <v>3</v>
      </c>
      <c r="E611" s="64" t="s">
        <v>3647</v>
      </c>
      <c r="F611" s="55" t="s">
        <v>1244</v>
      </c>
      <c r="G611" s="55" t="s">
        <v>1582</v>
      </c>
      <c r="H611" s="55" t="str">
        <f>VLOOKUP(G611,'3. DB25 Alle koder'!B:C,2,FALSE)</f>
        <v>Formidlingsaktiviteter inden for specialiseret detailhandel</v>
      </c>
      <c r="I611" s="56">
        <f>COUNTIF(G:G,G611)</f>
        <v>17</v>
      </c>
      <c r="J611" s="64" t="s">
        <v>3647</v>
      </c>
      <c r="K611" s="92"/>
      <c r="L611" s="94"/>
      <c r="M611" s="37" t="str">
        <f t="shared" si="9"/>
        <v>3:17</v>
      </c>
    </row>
    <row r="612" spans="1:13" ht="30" x14ac:dyDescent="0.25">
      <c r="A612" s="55" t="s">
        <v>1244</v>
      </c>
      <c r="B612" s="55" t="s">
        <v>1571</v>
      </c>
      <c r="C612" s="55" t="s">
        <v>2838</v>
      </c>
      <c r="D612" s="56">
        <f>COUNTIF(B:B,B612)</f>
        <v>10</v>
      </c>
      <c r="E612" s="60" t="s">
        <v>3523</v>
      </c>
      <c r="F612" s="55" t="s">
        <v>1244</v>
      </c>
      <c r="G612" s="55" t="s">
        <v>1438</v>
      </c>
      <c r="H612" s="55" t="str">
        <f>VLOOKUP(G612,'3. DB25 Alle koder'!B:C,2,FALSE)</f>
        <v>Detailhandel med kioskvarer</v>
      </c>
      <c r="I612" s="56">
        <f>COUNTIF(G:G,G612)</f>
        <v>4</v>
      </c>
      <c r="J612" s="60" t="s">
        <v>3523</v>
      </c>
      <c r="K612" s="92"/>
      <c r="L612" s="92"/>
      <c r="M612" s="37" t="str">
        <f t="shared" si="9"/>
        <v>10:4</v>
      </c>
    </row>
    <row r="613" spans="1:13" ht="30" x14ac:dyDescent="0.25">
      <c r="A613" s="55" t="s">
        <v>1244</v>
      </c>
      <c r="B613" s="55" t="s">
        <v>1571</v>
      </c>
      <c r="C613" s="55" t="s">
        <v>2838</v>
      </c>
      <c r="D613" s="56">
        <f>COUNTIF(B:B,B613)</f>
        <v>10</v>
      </c>
      <c r="E613" s="60" t="s">
        <v>3523</v>
      </c>
      <c r="F613" s="55" t="s">
        <v>1244</v>
      </c>
      <c r="G613" s="55" t="s">
        <v>1440</v>
      </c>
      <c r="H613" s="55" t="str">
        <f>VLOOKUP(G613,'3. DB25 Alle koder'!B:C,2,FALSE)</f>
        <v>Detailhandel med dagligvarer i supermarkeder og købmandsbutikker</v>
      </c>
      <c r="I613" s="56">
        <f>COUNTIF(G:G,G613)</f>
        <v>5</v>
      </c>
      <c r="J613" s="60" t="s">
        <v>3523</v>
      </c>
      <c r="K613" s="92"/>
      <c r="L613" s="92"/>
      <c r="M613" s="37" t="str">
        <f t="shared" si="9"/>
        <v>10:5</v>
      </c>
    </row>
    <row r="614" spans="1:13" ht="30" x14ac:dyDescent="0.25">
      <c r="A614" s="55" t="s">
        <v>1244</v>
      </c>
      <c r="B614" s="55" t="s">
        <v>1571</v>
      </c>
      <c r="C614" s="55" t="s">
        <v>2838</v>
      </c>
      <c r="D614" s="56">
        <f>COUNTIF(B:B,B614)</f>
        <v>10</v>
      </c>
      <c r="E614" s="57" t="s">
        <v>3523</v>
      </c>
      <c r="F614" s="55" t="s">
        <v>1244</v>
      </c>
      <c r="G614" s="55" t="s">
        <v>1442</v>
      </c>
      <c r="H614" s="55" t="str">
        <f>VLOOKUP(G614,'3. DB25 Alle koder'!B:C,2,FALSE)</f>
        <v>Detailhandel med dagligvarer i discountsupermarkeder</v>
      </c>
      <c r="I614" s="56">
        <f>COUNTIF(G:G,G614)</f>
        <v>4</v>
      </c>
      <c r="J614" s="57" t="s">
        <v>3523</v>
      </c>
      <c r="K614" s="92"/>
      <c r="L614" s="92"/>
      <c r="M614" s="37" t="str">
        <f t="shared" si="9"/>
        <v>10:4</v>
      </c>
    </row>
    <row r="615" spans="1:13" ht="30" x14ac:dyDescent="0.25">
      <c r="A615" s="55" t="s">
        <v>1244</v>
      </c>
      <c r="B615" s="55" t="s">
        <v>1571</v>
      </c>
      <c r="C615" s="55" t="s">
        <v>2838</v>
      </c>
      <c r="D615" s="56">
        <f>COUNTIF(B:B,B615)</f>
        <v>10</v>
      </c>
      <c r="E615" s="57" t="s">
        <v>3523</v>
      </c>
      <c r="F615" s="55" t="s">
        <v>1244</v>
      </c>
      <c r="G615" s="55" t="s">
        <v>1451</v>
      </c>
      <c r="H615" s="55" t="str">
        <f>VLOOKUP(G615,'3. DB25 Alle koder'!B:C,2,FALSE)</f>
        <v>Detailhandel med frugt og grøntsager</v>
      </c>
      <c r="I615" s="56">
        <f>COUNTIF(G:G,G615)</f>
        <v>4</v>
      </c>
      <c r="J615" s="57" t="s">
        <v>3523</v>
      </c>
      <c r="K615" s="94"/>
      <c r="L615" s="94"/>
      <c r="M615" s="37" t="str">
        <f t="shared" si="9"/>
        <v>10:4</v>
      </c>
    </row>
    <row r="616" spans="1:13" ht="30" x14ac:dyDescent="0.25">
      <c r="A616" s="55" t="s">
        <v>1244</v>
      </c>
      <c r="B616" s="55" t="s">
        <v>1571</v>
      </c>
      <c r="C616" s="55" t="s">
        <v>2838</v>
      </c>
      <c r="D616" s="56">
        <f>COUNTIF(B:B,B616)</f>
        <v>10</v>
      </c>
      <c r="E616" s="57" t="s">
        <v>3523</v>
      </c>
      <c r="F616" s="55" t="s">
        <v>1244</v>
      </c>
      <c r="G616" s="55" t="s">
        <v>1454</v>
      </c>
      <c r="H616" s="55" t="str">
        <f>VLOOKUP(G616,'3. DB25 Alle koder'!B:C,2,FALSE)</f>
        <v>Detailhandel med kød og kødprodukter</v>
      </c>
      <c r="I616" s="56">
        <f>COUNTIF(G:G,G616)</f>
        <v>4</v>
      </c>
      <c r="J616" s="57" t="s">
        <v>3523</v>
      </c>
      <c r="K616" s="94"/>
      <c r="L616" s="92"/>
      <c r="M616" s="37" t="str">
        <f t="shared" si="9"/>
        <v>10:4</v>
      </c>
    </row>
    <row r="617" spans="1:13" ht="30" x14ac:dyDescent="0.25">
      <c r="A617" s="55" t="s">
        <v>1244</v>
      </c>
      <c r="B617" s="55" t="s">
        <v>1571</v>
      </c>
      <c r="C617" s="55" t="s">
        <v>2838</v>
      </c>
      <c r="D617" s="56">
        <f>COUNTIF(B:B,B617)</f>
        <v>10</v>
      </c>
      <c r="E617" s="60" t="s">
        <v>3523</v>
      </c>
      <c r="F617" s="55" t="s">
        <v>1244</v>
      </c>
      <c r="G617" s="55" t="s">
        <v>1456</v>
      </c>
      <c r="H617" s="55" t="str">
        <f>VLOOKUP(G617,'3. DB25 Alle koder'!B:C,2,FALSE)</f>
        <v>Detailhandel med fisk, krebsdyr og bløddyr</v>
      </c>
      <c r="I617" s="56">
        <f>COUNTIF(G:G,G617)</f>
        <v>4</v>
      </c>
      <c r="J617" s="60" t="s">
        <v>3523</v>
      </c>
      <c r="K617" s="94"/>
      <c r="L617" s="92"/>
      <c r="M617" s="37" t="str">
        <f t="shared" si="9"/>
        <v>10:4</v>
      </c>
    </row>
    <row r="618" spans="1:13" ht="30" x14ac:dyDescent="0.25">
      <c r="A618" s="55" t="s">
        <v>1244</v>
      </c>
      <c r="B618" s="55" t="s">
        <v>1571</v>
      </c>
      <c r="C618" s="55" t="s">
        <v>2838</v>
      </c>
      <c r="D618" s="56">
        <f>COUNTIF(B:B,B618)</f>
        <v>10</v>
      </c>
      <c r="E618" s="60" t="s">
        <v>3523</v>
      </c>
      <c r="F618" s="55" t="s">
        <v>1244</v>
      </c>
      <c r="G618" s="55" t="s">
        <v>1459</v>
      </c>
      <c r="H618" s="55" t="str">
        <f>VLOOKUP(G618,'3. DB25 Alle koder'!B:C,2,FALSE)</f>
        <v>Detailhandel med bagværk og konfekture</v>
      </c>
      <c r="I618" s="56">
        <f>COUNTIF(G:G,G618)</f>
        <v>4</v>
      </c>
      <c r="J618" s="60" t="s">
        <v>3523</v>
      </c>
      <c r="K618" s="94"/>
      <c r="L618" s="92"/>
      <c r="M618" s="37" t="str">
        <f t="shared" si="9"/>
        <v>10:4</v>
      </c>
    </row>
    <row r="619" spans="1:13" ht="30" x14ac:dyDescent="0.25">
      <c r="A619" s="55" t="s">
        <v>1244</v>
      </c>
      <c r="B619" s="55" t="s">
        <v>1571</v>
      </c>
      <c r="C619" s="55" t="s">
        <v>2838</v>
      </c>
      <c r="D619" s="56">
        <f>COUNTIF(B:B,B619)</f>
        <v>10</v>
      </c>
      <c r="E619" s="60" t="s">
        <v>3523</v>
      </c>
      <c r="F619" s="55" t="s">
        <v>1244</v>
      </c>
      <c r="G619" s="55" t="s">
        <v>1462</v>
      </c>
      <c r="H619" s="55" t="str">
        <f>VLOOKUP(G619,'3. DB25 Alle koder'!B:C,2,FALSE)</f>
        <v>Detailhandel med drikkevarer</v>
      </c>
      <c r="I619" s="56">
        <f>COUNTIF(G:G,G619)</f>
        <v>4</v>
      </c>
      <c r="J619" s="60" t="s">
        <v>3523</v>
      </c>
      <c r="K619" s="94"/>
      <c r="L619" s="92"/>
      <c r="M619" s="37" t="str">
        <f t="shared" si="9"/>
        <v>10:4</v>
      </c>
    </row>
    <row r="620" spans="1:13" ht="30" x14ac:dyDescent="0.25">
      <c r="A620" s="55" t="s">
        <v>1244</v>
      </c>
      <c r="B620" s="55" t="s">
        <v>1571</v>
      </c>
      <c r="C620" s="55" t="s">
        <v>2838</v>
      </c>
      <c r="D620" s="56">
        <f>COUNTIF(B:B,B620)</f>
        <v>10</v>
      </c>
      <c r="E620" s="57" t="s">
        <v>3523</v>
      </c>
      <c r="F620" s="55" t="s">
        <v>1244</v>
      </c>
      <c r="G620" s="55" t="s">
        <v>1465</v>
      </c>
      <c r="H620" s="55" t="str">
        <f>VLOOKUP(G620,'3. DB25 Alle koder'!B:C,2,FALSE)</f>
        <v>Detailhandel med tobaksvarer</v>
      </c>
      <c r="I620" s="56">
        <f>COUNTIF(G:G,G620)</f>
        <v>4</v>
      </c>
      <c r="J620" s="57" t="s">
        <v>3523</v>
      </c>
      <c r="K620" s="92"/>
      <c r="L620" s="92"/>
      <c r="M620" s="37" t="str">
        <f t="shared" si="9"/>
        <v>10:4</v>
      </c>
    </row>
    <row r="621" spans="1:13" ht="30" x14ac:dyDescent="0.25">
      <c r="A621" s="55" t="s">
        <v>1244</v>
      </c>
      <c r="B621" s="55" t="s">
        <v>1571</v>
      </c>
      <c r="C621" s="55" t="s">
        <v>2838</v>
      </c>
      <c r="D621" s="56">
        <f>COUNTIF(B:B,B621)</f>
        <v>10</v>
      </c>
      <c r="E621" s="57" t="s">
        <v>3523</v>
      </c>
      <c r="F621" s="55" t="s">
        <v>1244</v>
      </c>
      <c r="G621" s="55" t="s">
        <v>1468</v>
      </c>
      <c r="H621" s="55" t="str">
        <f>VLOOKUP(G621,'3. DB25 Alle koder'!B:C,2,FALSE)</f>
        <v>Detailhandel med andre fødevarer</v>
      </c>
      <c r="I621" s="56">
        <f>COUNTIF(G:G,G621)</f>
        <v>4</v>
      </c>
      <c r="J621" s="57" t="s">
        <v>3523</v>
      </c>
      <c r="K621" s="92"/>
      <c r="L621" s="92"/>
      <c r="M621" s="37" t="str">
        <f t="shared" si="9"/>
        <v>10:4</v>
      </c>
    </row>
    <row r="622" spans="1:13" ht="30" x14ac:dyDescent="0.25">
      <c r="A622" s="55" t="s">
        <v>1244</v>
      </c>
      <c r="B622" s="55" t="s">
        <v>1574</v>
      </c>
      <c r="C622" s="55" t="s">
        <v>2839</v>
      </c>
      <c r="D622" s="56">
        <f>COUNTIF(B:B,B622)</f>
        <v>6</v>
      </c>
      <c r="E622" s="60" t="s">
        <v>3523</v>
      </c>
      <c r="F622" s="55" t="s">
        <v>1244</v>
      </c>
      <c r="G622" s="55" t="s">
        <v>1481</v>
      </c>
      <c r="H622" s="55" t="str">
        <f>VLOOKUP(G622,'3. DB25 Alle koder'!B:C,2,FALSE)</f>
        <v>Detailhandel med tekstiler</v>
      </c>
      <c r="I622" s="56">
        <f>COUNTIF(G:G,G622)</f>
        <v>5</v>
      </c>
      <c r="J622" s="60" t="s">
        <v>3523</v>
      </c>
      <c r="K622" s="92"/>
      <c r="L622" s="92"/>
      <c r="M622" s="37" t="str">
        <f t="shared" si="9"/>
        <v>6:5</v>
      </c>
    </row>
    <row r="623" spans="1:13" ht="30" x14ac:dyDescent="0.25">
      <c r="A623" s="55" t="s">
        <v>1244</v>
      </c>
      <c r="B623" s="55" t="s">
        <v>1574</v>
      </c>
      <c r="C623" s="55" t="s">
        <v>2839</v>
      </c>
      <c r="D623" s="56">
        <f>COUNTIF(B:B,B623)</f>
        <v>6</v>
      </c>
      <c r="E623" s="57" t="s">
        <v>3523</v>
      </c>
      <c r="F623" s="55" t="s">
        <v>1244</v>
      </c>
      <c r="G623" s="55" t="s">
        <v>1532</v>
      </c>
      <c r="H623" s="55" t="str">
        <f>VLOOKUP(G623,'3. DB25 Alle koder'!B:C,2,FALSE)</f>
        <v>Detailhandel med tøj</v>
      </c>
      <c r="I623" s="56">
        <f>COUNTIF(G:G,G623)</f>
        <v>4</v>
      </c>
      <c r="J623" s="57" t="s">
        <v>3523</v>
      </c>
      <c r="K623" s="92"/>
      <c r="L623" s="92"/>
      <c r="M623" s="37" t="str">
        <f t="shared" si="9"/>
        <v>6:4</v>
      </c>
    </row>
    <row r="624" spans="1:13" ht="30" x14ac:dyDescent="0.25">
      <c r="A624" s="55" t="s">
        <v>1244</v>
      </c>
      <c r="B624" s="55" t="s">
        <v>1574</v>
      </c>
      <c r="C624" s="55" t="s">
        <v>2839</v>
      </c>
      <c r="D624" s="56">
        <f>COUNTIF(B:B,B624)</f>
        <v>6</v>
      </c>
      <c r="E624" s="57" t="s">
        <v>3523</v>
      </c>
      <c r="F624" s="55" t="s">
        <v>1244</v>
      </c>
      <c r="G624" s="55" t="s">
        <v>1534</v>
      </c>
      <c r="H624" s="55" t="str">
        <f>VLOOKUP(G624,'3. DB25 Alle koder'!B:C,2,FALSE)</f>
        <v>Detailhandel med baby- og børnetøj</v>
      </c>
      <c r="I624" s="56">
        <f>COUNTIF(G:G,G624)</f>
        <v>4</v>
      </c>
      <c r="J624" s="57" t="s">
        <v>3523</v>
      </c>
      <c r="K624" s="92"/>
      <c r="L624" s="92"/>
      <c r="M624" s="37" t="str">
        <f t="shared" si="9"/>
        <v>6:4</v>
      </c>
    </row>
    <row r="625" spans="1:13" ht="30" x14ac:dyDescent="0.25">
      <c r="A625" s="55" t="s">
        <v>1244</v>
      </c>
      <c r="B625" s="55" t="s">
        <v>1574</v>
      </c>
      <c r="C625" s="55" t="s">
        <v>2839</v>
      </c>
      <c r="D625" s="56">
        <f>COUNTIF(B:B,B625)</f>
        <v>6</v>
      </c>
      <c r="E625" s="57" t="s">
        <v>3523</v>
      </c>
      <c r="F625" s="55" t="s">
        <v>1244</v>
      </c>
      <c r="G625" s="55" t="s">
        <v>1538</v>
      </c>
      <c r="H625" s="55" t="str">
        <f>VLOOKUP(G625,'3. DB25 Alle koder'!B:C,2,FALSE)</f>
        <v>Detailhandel med fodtøj</v>
      </c>
      <c r="I625" s="56">
        <f>COUNTIF(G:G,G625)</f>
        <v>4</v>
      </c>
      <c r="J625" s="57" t="s">
        <v>3523</v>
      </c>
      <c r="K625" s="92"/>
      <c r="L625" s="92"/>
      <c r="M625" s="37" t="str">
        <f t="shared" si="9"/>
        <v>6:4</v>
      </c>
    </row>
    <row r="626" spans="1:13" ht="30" x14ac:dyDescent="0.25">
      <c r="A626" s="55" t="s">
        <v>1244</v>
      </c>
      <c r="B626" s="55" t="s">
        <v>1574</v>
      </c>
      <c r="C626" s="55" t="s">
        <v>2839</v>
      </c>
      <c r="D626" s="56">
        <f>COUNTIF(B:B,B626)</f>
        <v>6</v>
      </c>
      <c r="E626" s="57" t="s">
        <v>3523</v>
      </c>
      <c r="F626" s="55" t="s">
        <v>1244</v>
      </c>
      <c r="G626" s="55" t="s">
        <v>1540</v>
      </c>
      <c r="H626" s="55" t="str">
        <f>VLOOKUP(G626,'3. DB25 Alle koder'!B:C,2,FALSE)</f>
        <v>Detailhandel med lædervarer</v>
      </c>
      <c r="I626" s="56">
        <f>COUNTIF(G:G,G626)</f>
        <v>4</v>
      </c>
      <c r="J626" s="57" t="s">
        <v>3523</v>
      </c>
      <c r="K626" s="92"/>
      <c r="L626" s="92"/>
      <c r="M626" s="37" t="str">
        <f t="shared" si="9"/>
        <v>6:4</v>
      </c>
    </row>
    <row r="627" spans="1:13" ht="90" x14ac:dyDescent="0.25">
      <c r="A627" s="55" t="s">
        <v>1244</v>
      </c>
      <c r="B627" s="76" t="s">
        <v>1574</v>
      </c>
      <c r="C627" s="77" t="s">
        <v>2839</v>
      </c>
      <c r="D627" s="56">
        <f>COUNTIF(B:B,B627)</f>
        <v>6</v>
      </c>
      <c r="E627" s="80"/>
      <c r="F627" s="55" t="s">
        <v>1244</v>
      </c>
      <c r="G627" s="73" t="s">
        <v>1566</v>
      </c>
      <c r="H627" s="55" t="str">
        <f>VLOOKUP(G627,'3. DB25 Alle koder'!B:C,2,FALSE)</f>
        <v>Detailhandel med brugte varer</v>
      </c>
      <c r="I627" s="56">
        <f>COUNTIF(G:G,G627)</f>
        <v>5</v>
      </c>
      <c r="J627" s="80" t="s">
        <v>3815</v>
      </c>
      <c r="K627" s="92"/>
      <c r="L627" s="92"/>
      <c r="M627" s="37" t="str">
        <f t="shared" si="9"/>
        <v>6:5</v>
      </c>
    </row>
    <row r="628" spans="1:13" ht="270" x14ac:dyDescent="0.25">
      <c r="A628" s="55" t="s">
        <v>1244</v>
      </c>
      <c r="B628" s="76" t="s">
        <v>3395</v>
      </c>
      <c r="C628" s="77" t="s">
        <v>2841</v>
      </c>
      <c r="D628" s="56">
        <f>COUNTIF(B:B,B628)</f>
        <v>26</v>
      </c>
      <c r="E628" s="81"/>
      <c r="F628" s="55" t="s">
        <v>1244</v>
      </c>
      <c r="G628" s="73" t="s">
        <v>1446</v>
      </c>
      <c r="H628" s="55" t="str">
        <f>VLOOKUP(G628,'3. DB25 Alle koder'!B:C,2,FALSE)</f>
        <v>Anden ikke-specialiseret detailhandel</v>
      </c>
      <c r="I628" s="56">
        <f>COUNTIF(G:G,G628)</f>
        <v>12</v>
      </c>
      <c r="J628" s="81" t="s">
        <v>3811</v>
      </c>
      <c r="K628" s="92"/>
      <c r="L628" s="92"/>
      <c r="M628" s="37" t="str">
        <f t="shared" si="9"/>
        <v>26:12</v>
      </c>
    </row>
    <row r="629" spans="1:13" x14ac:dyDescent="0.25">
      <c r="A629" s="55" t="s">
        <v>1244</v>
      </c>
      <c r="B629" s="55" t="s">
        <v>3395</v>
      </c>
      <c r="C629" s="55" t="s">
        <v>2841</v>
      </c>
      <c r="D629" s="56">
        <f>COUNTIF(B:B,B629)</f>
        <v>26</v>
      </c>
      <c r="E629" s="57" t="s">
        <v>3523</v>
      </c>
      <c r="F629" s="55" t="s">
        <v>1244</v>
      </c>
      <c r="G629" s="55" t="s">
        <v>1476</v>
      </c>
      <c r="H629" s="55" t="str">
        <f>VLOOKUP(G629,'3. DB25 Alle koder'!B:C,2,FALSE)</f>
        <v>Detailhandel med informations- og kommunikationsudstyr</v>
      </c>
      <c r="I629" s="56">
        <f>COUNTIF(G:G,G629)</f>
        <v>7</v>
      </c>
      <c r="J629" s="57" t="s">
        <v>3523</v>
      </c>
      <c r="K629" s="92"/>
      <c r="L629" s="92"/>
      <c r="M629" s="37" t="str">
        <f t="shared" si="9"/>
        <v>26:7</v>
      </c>
    </row>
    <row r="630" spans="1:13" x14ac:dyDescent="0.25">
      <c r="A630" s="55" t="s">
        <v>1244</v>
      </c>
      <c r="B630" s="55" t="s">
        <v>3395</v>
      </c>
      <c r="C630" s="55" t="s">
        <v>2841</v>
      </c>
      <c r="D630" s="56">
        <f>COUNTIF(B:B,B630)</f>
        <v>26</v>
      </c>
      <c r="E630" s="57" t="s">
        <v>3523</v>
      </c>
      <c r="F630" s="55" t="s">
        <v>1244</v>
      </c>
      <c r="G630" s="55" t="s">
        <v>1484</v>
      </c>
      <c r="H630" s="55" t="str">
        <f>VLOOKUP(G630,'3. DB25 Alle koder'!B:C,2,FALSE)</f>
        <v>Detailhandel med maling og tapet</v>
      </c>
      <c r="I630" s="56">
        <f>COUNTIF(G:G,G630)</f>
        <v>4</v>
      </c>
      <c r="J630" s="57" t="s">
        <v>3523</v>
      </c>
      <c r="K630" s="92"/>
      <c r="L630" s="92"/>
      <c r="M630" s="37" t="str">
        <f t="shared" si="9"/>
        <v>26:4</v>
      </c>
    </row>
    <row r="631" spans="1:13" x14ac:dyDescent="0.25">
      <c r="A631" s="55" t="s">
        <v>1244</v>
      </c>
      <c r="B631" s="71" t="s">
        <v>3395</v>
      </c>
      <c r="C631" s="71" t="s">
        <v>2841</v>
      </c>
      <c r="D631" s="56">
        <f>COUNTIF(B:B,B631)</f>
        <v>26</v>
      </c>
      <c r="E631" s="60" t="s">
        <v>3523</v>
      </c>
      <c r="F631" s="55" t="s">
        <v>1244</v>
      </c>
      <c r="G631" s="55" t="s">
        <v>1486</v>
      </c>
      <c r="H631" s="55" t="str">
        <f>VLOOKUP(G631,'3. DB25 Alle koder'!B:C,2,FALSE)</f>
        <v>Detailhandel med byggematerialer og værktøj</v>
      </c>
      <c r="I631" s="56">
        <f>COUNTIF(G:G,G631)</f>
        <v>5</v>
      </c>
      <c r="J631" s="60" t="s">
        <v>3523</v>
      </c>
      <c r="K631" s="92"/>
      <c r="L631" s="92"/>
      <c r="M631" s="37" t="str">
        <f t="shared" si="9"/>
        <v>26:5</v>
      </c>
    </row>
    <row r="632" spans="1:13" x14ac:dyDescent="0.25">
      <c r="A632" s="55" t="s">
        <v>1244</v>
      </c>
      <c r="B632" s="55" t="s">
        <v>3395</v>
      </c>
      <c r="C632" s="55" t="s">
        <v>2841</v>
      </c>
      <c r="D632" s="56">
        <f>COUNTIF(B:B,B632)</f>
        <v>26</v>
      </c>
      <c r="E632" s="57" t="s">
        <v>3523</v>
      </c>
      <c r="F632" s="55" t="s">
        <v>1244</v>
      </c>
      <c r="G632" s="55" t="s">
        <v>1490</v>
      </c>
      <c r="H632" s="55" t="str">
        <f>VLOOKUP(G632,'3. DB25 Alle koder'!B:C,2,FALSE)</f>
        <v>Detailhandel med tæpper, vægbeklædning og gulvbelægning</v>
      </c>
      <c r="I632" s="56">
        <f>COUNTIF(G:G,G632)</f>
        <v>4</v>
      </c>
      <c r="J632" s="57" t="s">
        <v>3523</v>
      </c>
      <c r="K632" s="92"/>
      <c r="L632" s="92"/>
      <c r="M632" s="37" t="str">
        <f t="shared" si="9"/>
        <v>26:4</v>
      </c>
    </row>
    <row r="633" spans="1:13" x14ac:dyDescent="0.25">
      <c r="A633" s="55" t="s">
        <v>1244</v>
      </c>
      <c r="B633" s="55" t="s">
        <v>3395</v>
      </c>
      <c r="C633" s="55" t="s">
        <v>2841</v>
      </c>
      <c r="D633" s="56">
        <f>COUNTIF(B:B,B633)</f>
        <v>26</v>
      </c>
      <c r="E633" s="57" t="s">
        <v>3523</v>
      </c>
      <c r="F633" s="55" t="s">
        <v>1244</v>
      </c>
      <c r="G633" s="55" t="s">
        <v>1493</v>
      </c>
      <c r="H633" s="55" t="str">
        <f>VLOOKUP(G633,'3. DB25 Alle koder'!B:C,2,FALSE)</f>
        <v>Detailhandel med elektriske husholdningsapparater</v>
      </c>
      <c r="I633" s="56">
        <f>COUNTIF(G:G,G633)</f>
        <v>5</v>
      </c>
      <c r="J633" s="57" t="s">
        <v>3523</v>
      </c>
      <c r="K633" s="92"/>
      <c r="L633" s="92"/>
      <c r="M633" s="37" t="str">
        <f t="shared" si="9"/>
        <v>26:5</v>
      </c>
    </row>
    <row r="634" spans="1:13" x14ac:dyDescent="0.25">
      <c r="A634" s="55" t="s">
        <v>1244</v>
      </c>
      <c r="B634" s="55" t="s">
        <v>3395</v>
      </c>
      <c r="C634" s="55" t="s">
        <v>2841</v>
      </c>
      <c r="D634" s="56">
        <f>COUNTIF(B:B,B634)</f>
        <v>26</v>
      </c>
      <c r="E634" s="57" t="s">
        <v>3523</v>
      </c>
      <c r="F634" s="55" t="s">
        <v>1244</v>
      </c>
      <c r="G634" s="55" t="s">
        <v>1496</v>
      </c>
      <c r="H634" s="55" t="str">
        <f>VLOOKUP(G634,'3. DB25 Alle koder'!B:C,2,FALSE)</f>
        <v>Detailhandel med møbler</v>
      </c>
      <c r="I634" s="56">
        <f>COUNTIF(G:G,G634)</f>
        <v>4</v>
      </c>
      <c r="J634" s="57" t="s">
        <v>3523</v>
      </c>
      <c r="K634" s="92"/>
      <c r="L634" s="92"/>
      <c r="M634" s="37" t="str">
        <f t="shared" si="9"/>
        <v>26:4</v>
      </c>
    </row>
    <row r="635" spans="1:13" x14ac:dyDescent="0.25">
      <c r="A635" s="55" t="s">
        <v>1244</v>
      </c>
      <c r="B635" s="55" t="s">
        <v>3395</v>
      </c>
      <c r="C635" s="55" t="s">
        <v>2841</v>
      </c>
      <c r="D635" s="56">
        <f>COUNTIF(B:B,B635)</f>
        <v>26</v>
      </c>
      <c r="E635" s="57" t="s">
        <v>3523</v>
      </c>
      <c r="F635" s="55" t="s">
        <v>1244</v>
      </c>
      <c r="G635" s="55" t="s">
        <v>1498</v>
      </c>
      <c r="H635" s="55" t="str">
        <f>VLOOKUP(G635,'3. DB25 Alle koder'!B:C,2,FALSE)</f>
        <v>Detailhandel med bad- og køkkenelementer mv.</v>
      </c>
      <c r="I635" s="56">
        <f>COUNTIF(G:G,G635)</f>
        <v>4</v>
      </c>
      <c r="J635" s="57" t="s">
        <v>3523</v>
      </c>
      <c r="K635" s="92"/>
      <c r="L635" s="92"/>
      <c r="M635" s="37" t="str">
        <f t="shared" si="9"/>
        <v>26:4</v>
      </c>
    </row>
    <row r="636" spans="1:13" x14ac:dyDescent="0.25">
      <c r="A636" s="55" t="s">
        <v>1244</v>
      </c>
      <c r="B636" s="55" t="s">
        <v>3395</v>
      </c>
      <c r="C636" s="55" t="s">
        <v>2841</v>
      </c>
      <c r="D636" s="56">
        <f>COUNTIF(B:B,B636)</f>
        <v>26</v>
      </c>
      <c r="E636" s="57" t="s">
        <v>3523</v>
      </c>
      <c r="F636" s="55" t="s">
        <v>1244</v>
      </c>
      <c r="G636" s="55" t="s">
        <v>1500</v>
      </c>
      <c r="H636" s="55" t="str">
        <f>VLOOKUP(G636,'3. DB25 Alle koder'!B:C,2,FALSE)</f>
        <v>Detailhandel med køkkenudstyr og service mv.</v>
      </c>
      <c r="I636" s="56">
        <f>COUNTIF(G:G,G636)</f>
        <v>4</v>
      </c>
      <c r="J636" s="57" t="s">
        <v>3523</v>
      </c>
      <c r="K636" s="92"/>
      <c r="L636" s="92"/>
      <c r="M636" s="37" t="str">
        <f t="shared" si="9"/>
        <v>26:4</v>
      </c>
    </row>
    <row r="637" spans="1:13" ht="30" x14ac:dyDescent="0.25">
      <c r="A637" s="55" t="s">
        <v>1244</v>
      </c>
      <c r="B637" s="55" t="s">
        <v>3395</v>
      </c>
      <c r="C637" s="55" t="s">
        <v>2841</v>
      </c>
      <c r="D637" s="56">
        <f>COUNTIF(B:B,B637)</f>
        <v>26</v>
      </c>
      <c r="E637" s="57" t="s">
        <v>3523</v>
      </c>
      <c r="F637" s="55" t="s">
        <v>1244</v>
      </c>
      <c r="G637" s="55" t="s">
        <v>1502</v>
      </c>
      <c r="H637" s="55" t="str">
        <f>VLOOKUP(G637,'3. DB25 Alle koder'!B:C,2,FALSE)</f>
        <v>Detailhandel med boligtekstiler, belysnings- og husholdningsartikler i.a.n.</v>
      </c>
      <c r="I637" s="56">
        <f>COUNTIF(G:G,G637)</f>
        <v>7</v>
      </c>
      <c r="J637" s="57" t="s">
        <v>3523</v>
      </c>
      <c r="K637" s="92"/>
      <c r="L637" s="92"/>
      <c r="M637" s="37" t="str">
        <f t="shared" si="9"/>
        <v>26:7</v>
      </c>
    </row>
    <row r="638" spans="1:13" x14ac:dyDescent="0.25">
      <c r="A638" s="55" t="s">
        <v>1244</v>
      </c>
      <c r="B638" s="55" t="s">
        <v>3395</v>
      </c>
      <c r="C638" s="55" t="s">
        <v>2841</v>
      </c>
      <c r="D638" s="56">
        <f>COUNTIF(B:B,B638)</f>
        <v>26</v>
      </c>
      <c r="E638" s="57" t="s">
        <v>3523</v>
      </c>
      <c r="F638" s="55" t="s">
        <v>1244</v>
      </c>
      <c r="G638" s="55" t="s">
        <v>1507</v>
      </c>
      <c r="H638" s="55" t="str">
        <f>VLOOKUP(G638,'3. DB25 Alle koder'!B:C,2,FALSE)</f>
        <v>Detailhandel med bøger</v>
      </c>
      <c r="I638" s="56">
        <f>COUNTIF(G:G,G638)</f>
        <v>4</v>
      </c>
      <c r="J638" s="57" t="s">
        <v>3523</v>
      </c>
      <c r="K638" s="92"/>
      <c r="L638" s="92"/>
      <c r="M638" s="37" t="str">
        <f t="shared" si="9"/>
        <v>26:4</v>
      </c>
    </row>
    <row r="639" spans="1:13" x14ac:dyDescent="0.25">
      <c r="A639" s="55" t="s">
        <v>1244</v>
      </c>
      <c r="B639" s="55" t="s">
        <v>3395</v>
      </c>
      <c r="C639" s="55" t="s">
        <v>2841</v>
      </c>
      <c r="D639" s="56">
        <f>COUNTIF(B:B,B639)</f>
        <v>26</v>
      </c>
      <c r="E639" s="60" t="s">
        <v>3523</v>
      </c>
      <c r="F639" s="55" t="s">
        <v>1244</v>
      </c>
      <c r="G639" s="55" t="s">
        <v>1510</v>
      </c>
      <c r="H639" s="55" t="str">
        <f>VLOOKUP(G639,'3. DB25 Alle koder'!B:C,2,FALSE)</f>
        <v>Detailhandel med aviser og andre tidsskrifter samt kontorartikler</v>
      </c>
      <c r="I639" s="56">
        <f>COUNTIF(G:G,G639)</f>
        <v>4</v>
      </c>
      <c r="J639" s="60" t="s">
        <v>3523</v>
      </c>
      <c r="K639" s="92"/>
      <c r="L639" s="92"/>
      <c r="M639" s="37" t="str">
        <f t="shared" si="9"/>
        <v>26:4</v>
      </c>
    </row>
    <row r="640" spans="1:13" x14ac:dyDescent="0.25">
      <c r="A640" s="55" t="s">
        <v>1244</v>
      </c>
      <c r="B640" s="55" t="s">
        <v>3395</v>
      </c>
      <c r="C640" s="55" t="s">
        <v>2841</v>
      </c>
      <c r="D640" s="56">
        <f>COUNTIF(B:B,B640)</f>
        <v>26</v>
      </c>
      <c r="E640" s="60" t="s">
        <v>3523</v>
      </c>
      <c r="F640" s="55" t="s">
        <v>1244</v>
      </c>
      <c r="G640" s="55" t="s">
        <v>1515</v>
      </c>
      <c r="H640" s="55" t="str">
        <f>VLOOKUP(G640,'3. DB25 Alle koder'!B:C,2,FALSE)</f>
        <v>Detailhandel med cykler</v>
      </c>
      <c r="I640" s="56">
        <f>COUNTIF(G:G,G640)</f>
        <v>4</v>
      </c>
      <c r="J640" s="60" t="s">
        <v>3523</v>
      </c>
      <c r="K640" s="92"/>
      <c r="L640" s="92"/>
      <c r="M640" s="37" t="str">
        <f t="shared" si="9"/>
        <v>26:4</v>
      </c>
    </row>
    <row r="641" spans="1:13" x14ac:dyDescent="0.25">
      <c r="A641" s="55" t="s">
        <v>1244</v>
      </c>
      <c r="B641" s="71" t="s">
        <v>3395</v>
      </c>
      <c r="C641" s="71" t="s">
        <v>2841</v>
      </c>
      <c r="D641" s="56">
        <f>COUNTIF(B:B,B641)</f>
        <v>26</v>
      </c>
      <c r="E641" s="60" t="s">
        <v>3523</v>
      </c>
      <c r="F641" s="55" t="s">
        <v>1244</v>
      </c>
      <c r="G641" s="55" t="s">
        <v>1516</v>
      </c>
      <c r="H641" s="55" t="str">
        <f>VLOOKUP(G641,'3. DB25 Alle koder'!B:C,2,FALSE)</f>
        <v>Detailhandel med lystbåde og udstyr hertil</v>
      </c>
      <c r="I641" s="56">
        <f>COUNTIF(G:G,G641)</f>
        <v>4</v>
      </c>
      <c r="J641" s="60" t="s">
        <v>3523</v>
      </c>
      <c r="K641" s="92"/>
      <c r="L641" s="92"/>
      <c r="M641" s="37" t="str">
        <f t="shared" si="9"/>
        <v>26:4</v>
      </c>
    </row>
    <row r="642" spans="1:13" x14ac:dyDescent="0.25">
      <c r="A642" s="55" t="s">
        <v>1244</v>
      </c>
      <c r="B642" s="55" t="s">
        <v>3395</v>
      </c>
      <c r="C642" s="55" t="s">
        <v>2841</v>
      </c>
      <c r="D642" s="56">
        <f>COUNTIF(B:B,B642)</f>
        <v>26</v>
      </c>
      <c r="E642" s="60" t="s">
        <v>3523</v>
      </c>
      <c r="F642" s="55" t="s">
        <v>1244</v>
      </c>
      <c r="G642" s="55" t="s">
        <v>1520</v>
      </c>
      <c r="H642" s="55" t="str">
        <f>VLOOKUP(G642,'3. DB25 Alle koder'!B:C,2,FALSE)</f>
        <v>Detailhandel med spil og legetøj</v>
      </c>
      <c r="I642" s="56">
        <f>COUNTIF(G:G,G642)</f>
        <v>4</v>
      </c>
      <c r="J642" s="60" t="s">
        <v>3523</v>
      </c>
      <c r="K642" s="92"/>
      <c r="L642" s="92"/>
      <c r="M642" s="37" t="str">
        <f t="shared" si="9"/>
        <v>26:4</v>
      </c>
    </row>
    <row r="643" spans="1:13" x14ac:dyDescent="0.25">
      <c r="A643" s="55" t="s">
        <v>1244</v>
      </c>
      <c r="B643" s="55" t="s">
        <v>3395</v>
      </c>
      <c r="C643" s="55" t="s">
        <v>2841</v>
      </c>
      <c r="D643" s="56">
        <f>COUNTIF(B:B,B643)</f>
        <v>26</v>
      </c>
      <c r="E643" s="57" t="s">
        <v>3523</v>
      </c>
      <c r="F643" s="55" t="s">
        <v>1244</v>
      </c>
      <c r="G643" s="55" t="s">
        <v>1522</v>
      </c>
      <c r="H643" s="55" t="str">
        <f>VLOOKUP(G643,'3. DB25 Alle koder'!B:C,2,FALSE)</f>
        <v>Detailhandel med musikinstrumenter</v>
      </c>
      <c r="I643" s="56">
        <f>COUNTIF(G:G,G643)</f>
        <v>6</v>
      </c>
      <c r="J643" s="57" t="s">
        <v>3523</v>
      </c>
      <c r="K643" s="92"/>
      <c r="L643" s="92"/>
      <c r="M643" s="37" t="str">
        <f t="shared" ref="M643:M706" si="10">CONCATENATE(D643,":",I643)</f>
        <v>26:6</v>
      </c>
    </row>
    <row r="644" spans="1:13" x14ac:dyDescent="0.25">
      <c r="A644" s="55" t="s">
        <v>1244</v>
      </c>
      <c r="B644" s="55" t="s">
        <v>3395</v>
      </c>
      <c r="C644" s="55" t="s">
        <v>2841</v>
      </c>
      <c r="D644" s="56">
        <f>COUNTIF(B:B,B644)</f>
        <v>26</v>
      </c>
      <c r="E644" s="57" t="s">
        <v>3523</v>
      </c>
      <c r="F644" s="55" t="s">
        <v>1244</v>
      </c>
      <c r="G644" s="55" t="s">
        <v>1524</v>
      </c>
      <c r="H644" s="55" t="str">
        <f>VLOOKUP(G644,'3. DB25 Alle koder'!B:C,2,FALSE)</f>
        <v>Detailhandel med kunst mv.</v>
      </c>
      <c r="I644" s="56">
        <f>COUNTIF(G:G,G644)</f>
        <v>5</v>
      </c>
      <c r="J644" s="57" t="s">
        <v>3523</v>
      </c>
      <c r="K644" s="92"/>
      <c r="L644" s="92"/>
      <c r="M644" s="37" t="str">
        <f t="shared" si="10"/>
        <v>26:5</v>
      </c>
    </row>
    <row r="645" spans="1:13" x14ac:dyDescent="0.25">
      <c r="A645" s="55" t="s">
        <v>1244</v>
      </c>
      <c r="B645" s="55" t="s">
        <v>3395</v>
      </c>
      <c r="C645" s="55" t="s">
        <v>2841</v>
      </c>
      <c r="D645" s="56">
        <f>COUNTIF(B:B,B645)</f>
        <v>26</v>
      </c>
      <c r="E645" s="57" t="s">
        <v>3523</v>
      </c>
      <c r="F645" s="55" t="s">
        <v>1244</v>
      </c>
      <c r="G645" s="55" t="s">
        <v>1526</v>
      </c>
      <c r="H645" s="55" t="str">
        <f>VLOOKUP(G645,'3. DB25 Alle koder'!B:C,2,FALSE)</f>
        <v>Detailhandel med andre kulturelle artikler i.a.n</v>
      </c>
      <c r="I645" s="56">
        <f>COUNTIF(G:G,G645)</f>
        <v>4</v>
      </c>
      <c r="J645" s="57" t="s">
        <v>3523</v>
      </c>
      <c r="K645" s="92"/>
      <c r="L645" s="92"/>
      <c r="M645" s="37" t="str">
        <f t="shared" si="10"/>
        <v>26:4</v>
      </c>
    </row>
    <row r="646" spans="1:13" x14ac:dyDescent="0.25">
      <c r="A646" s="55" t="s">
        <v>1244</v>
      </c>
      <c r="B646" s="71" t="s">
        <v>3395</v>
      </c>
      <c r="C646" s="71" t="s">
        <v>2841</v>
      </c>
      <c r="D646" s="56">
        <f>COUNTIF(B:B,B646)</f>
        <v>26</v>
      </c>
      <c r="E646" s="60" t="s">
        <v>3523</v>
      </c>
      <c r="F646" s="55" t="s">
        <v>1244</v>
      </c>
      <c r="G646" s="55" t="s">
        <v>1547</v>
      </c>
      <c r="H646" s="55" t="str">
        <f>VLOOKUP(G646,'3. DB25 Alle koder'!B:C,2,FALSE)</f>
        <v>Optikeraktiviteter</v>
      </c>
      <c r="I646" s="56">
        <f>COUNTIF(G:G,G646)</f>
        <v>4</v>
      </c>
      <c r="J646" s="60" t="s">
        <v>3523</v>
      </c>
      <c r="K646" s="92"/>
      <c r="L646" s="92"/>
      <c r="M646" s="37" t="str">
        <f t="shared" si="10"/>
        <v>26:4</v>
      </c>
    </row>
    <row r="647" spans="1:13" x14ac:dyDescent="0.25">
      <c r="A647" s="55" t="s">
        <v>1244</v>
      </c>
      <c r="B647" s="71" t="s">
        <v>3395</v>
      </c>
      <c r="C647" s="71" t="s">
        <v>2841</v>
      </c>
      <c r="D647" s="56">
        <f>COUNTIF(B:B,B647)</f>
        <v>26</v>
      </c>
      <c r="E647" s="60" t="s">
        <v>3523</v>
      </c>
      <c r="F647" s="55" t="s">
        <v>1244</v>
      </c>
      <c r="G647" s="55" t="s">
        <v>1548</v>
      </c>
      <c r="H647" s="55" t="str">
        <f>VLOOKUP(G647,'3. DB25 Alle koder'!B:C,2,FALSE)</f>
        <v>Detailhandel med andre medicinske og ortopædiske artikler</v>
      </c>
      <c r="I647" s="56">
        <f>COUNTIF(G:G,G647)</f>
        <v>4</v>
      </c>
      <c r="J647" s="60" t="s">
        <v>3523</v>
      </c>
      <c r="K647" s="92"/>
      <c r="L647" s="92"/>
      <c r="M647" s="37" t="str">
        <f t="shared" si="10"/>
        <v>26:4</v>
      </c>
    </row>
    <row r="648" spans="1:13" x14ac:dyDescent="0.25">
      <c r="A648" s="55" t="s">
        <v>1244</v>
      </c>
      <c r="B648" s="55" t="s">
        <v>3395</v>
      </c>
      <c r="C648" s="55" t="s">
        <v>2841</v>
      </c>
      <c r="D648" s="56">
        <f>COUNTIF(B:B,B648)</f>
        <v>26</v>
      </c>
      <c r="E648" s="57" t="s">
        <v>3523</v>
      </c>
      <c r="F648" s="55" t="s">
        <v>1244</v>
      </c>
      <c r="G648" s="55" t="s">
        <v>1551</v>
      </c>
      <c r="H648" s="55" t="str">
        <f>VLOOKUP(G648,'3. DB25 Alle koder'!B:C,2,FALSE)</f>
        <v>Detailhandel med kosmetikvarer og toiletartikler</v>
      </c>
      <c r="I648" s="56">
        <f>COUNTIF(G:G,G648)</f>
        <v>4</v>
      </c>
      <c r="J648" s="57" t="s">
        <v>3523</v>
      </c>
      <c r="K648" s="92"/>
      <c r="L648" s="92"/>
      <c r="M648" s="37" t="str">
        <f t="shared" si="10"/>
        <v>26:4</v>
      </c>
    </row>
    <row r="649" spans="1:13" x14ac:dyDescent="0.25">
      <c r="A649" s="55" t="s">
        <v>1244</v>
      </c>
      <c r="B649" s="55" t="s">
        <v>3395</v>
      </c>
      <c r="C649" s="55" t="s">
        <v>2841</v>
      </c>
      <c r="D649" s="56">
        <f>COUNTIF(B:B,B649)</f>
        <v>26</v>
      </c>
      <c r="E649" s="57" t="s">
        <v>3523</v>
      </c>
      <c r="F649" s="55" t="s">
        <v>1244</v>
      </c>
      <c r="G649" s="55" t="s">
        <v>1554</v>
      </c>
      <c r="H649" s="55" t="str">
        <f>VLOOKUP(G649,'3. DB25 Alle koder'!B:C,2,FALSE)</f>
        <v>Detailhandel med blomster og planter</v>
      </c>
      <c r="I649" s="56">
        <f>COUNTIF(G:G,G649)</f>
        <v>5</v>
      </c>
      <c r="J649" s="57" t="s">
        <v>3523</v>
      </c>
      <c r="K649" s="92"/>
      <c r="L649" s="92"/>
      <c r="M649" s="37" t="str">
        <f t="shared" si="10"/>
        <v>26:5</v>
      </c>
    </row>
    <row r="650" spans="1:13" x14ac:dyDescent="0.25">
      <c r="A650" s="55" t="s">
        <v>1244</v>
      </c>
      <c r="B650" s="55" t="s">
        <v>3395</v>
      </c>
      <c r="C650" s="55" t="s">
        <v>2841</v>
      </c>
      <c r="D650" s="56">
        <f>COUNTIF(B:B,B650)</f>
        <v>26</v>
      </c>
      <c r="E650" s="57" t="s">
        <v>3523</v>
      </c>
      <c r="F650" s="55" t="s">
        <v>1244</v>
      </c>
      <c r="G650" s="55" t="s">
        <v>1556</v>
      </c>
      <c r="H650" s="55" t="str">
        <f>VLOOKUP(G650,'3. DB25 Alle koder'!B:C,2,FALSE)</f>
        <v>Detailhandel med kæledyr og udstyr til kæledyr</v>
      </c>
      <c r="I650" s="56">
        <f>COUNTIF(G:G,G650)</f>
        <v>4</v>
      </c>
      <c r="J650" s="57" t="s">
        <v>3523</v>
      </c>
      <c r="K650" s="92"/>
      <c r="L650" s="92"/>
      <c r="M650" s="37" t="str">
        <f t="shared" si="10"/>
        <v>26:4</v>
      </c>
    </row>
    <row r="651" spans="1:13" x14ac:dyDescent="0.25">
      <c r="A651" s="55" t="s">
        <v>1244</v>
      </c>
      <c r="B651" s="55" t="s">
        <v>3395</v>
      </c>
      <c r="C651" s="55" t="s">
        <v>2841</v>
      </c>
      <c r="D651" s="56">
        <f>COUNTIF(B:B,B651)</f>
        <v>26</v>
      </c>
      <c r="E651" s="57" t="s">
        <v>3523</v>
      </c>
      <c r="F651" s="55" t="s">
        <v>1244</v>
      </c>
      <c r="G651" s="55" t="s">
        <v>1560</v>
      </c>
      <c r="H651" s="55" t="str">
        <f>VLOOKUP(G651,'3. DB25 Alle koder'!B:C,2,FALSE)</f>
        <v>Detailhandel med ure og smykker</v>
      </c>
      <c r="I651" s="56">
        <f>COUNTIF(G:G,G651)</f>
        <v>4</v>
      </c>
      <c r="J651" s="57" t="s">
        <v>3523</v>
      </c>
      <c r="K651" s="92"/>
      <c r="L651" s="92"/>
      <c r="M651" s="37" t="str">
        <f t="shared" si="10"/>
        <v>26:4</v>
      </c>
    </row>
    <row r="652" spans="1:13" x14ac:dyDescent="0.25">
      <c r="A652" s="55" t="s">
        <v>1244</v>
      </c>
      <c r="B652" s="55" t="s">
        <v>3395</v>
      </c>
      <c r="C652" s="55" t="s">
        <v>2841</v>
      </c>
      <c r="D652" s="56">
        <f>COUNTIF(B:B,B652)</f>
        <v>26</v>
      </c>
      <c r="E652" s="57" t="s">
        <v>3523</v>
      </c>
      <c r="F652" s="55" t="s">
        <v>1244</v>
      </c>
      <c r="G652" s="55" t="s">
        <v>1563</v>
      </c>
      <c r="H652" s="55" t="str">
        <f>VLOOKUP(G652,'3. DB25 Alle koder'!B:C,2,FALSE)</f>
        <v>Detailhandel med andre nye varer</v>
      </c>
      <c r="I652" s="56">
        <f>COUNTIF(G:G,G652)</f>
        <v>8</v>
      </c>
      <c r="J652" s="57" t="s">
        <v>3523</v>
      </c>
      <c r="K652" s="92"/>
      <c r="L652" s="92"/>
      <c r="M652" s="37" t="str">
        <f t="shared" si="10"/>
        <v>26:8</v>
      </c>
    </row>
    <row r="653" spans="1:13" x14ac:dyDescent="0.25">
      <c r="A653" s="55" t="s">
        <v>1244</v>
      </c>
      <c r="B653" s="55" t="s">
        <v>3395</v>
      </c>
      <c r="C653" s="55" t="s">
        <v>2841</v>
      </c>
      <c r="D653" s="56">
        <f>COUNTIF(B:B,B653)</f>
        <v>26</v>
      </c>
      <c r="E653" s="57" t="s">
        <v>3523</v>
      </c>
      <c r="F653" s="55" t="s">
        <v>1244</v>
      </c>
      <c r="G653" s="55" t="s">
        <v>1566</v>
      </c>
      <c r="H653" s="55" t="str">
        <f>VLOOKUP(G653,'3. DB25 Alle koder'!B:C,2,FALSE)</f>
        <v>Detailhandel med brugte varer</v>
      </c>
      <c r="I653" s="56">
        <f>COUNTIF(G:G,G653)</f>
        <v>5</v>
      </c>
      <c r="J653" s="57" t="s">
        <v>3523</v>
      </c>
      <c r="K653" s="92"/>
      <c r="L653" s="92"/>
      <c r="M653" s="37" t="str">
        <f t="shared" si="10"/>
        <v>26:5</v>
      </c>
    </row>
    <row r="654" spans="1:13" x14ac:dyDescent="0.25">
      <c r="A654" s="55" t="s">
        <v>1244</v>
      </c>
      <c r="B654" s="55" t="s">
        <v>3396</v>
      </c>
      <c r="C654" s="55" t="s">
        <v>2844</v>
      </c>
      <c r="D654" s="56">
        <f>COUNTIF(B:B,B654)</f>
        <v>13</v>
      </c>
      <c r="E654" s="60" t="s">
        <v>3523</v>
      </c>
      <c r="F654" s="55" t="s">
        <v>1244</v>
      </c>
      <c r="G654" s="55" t="s">
        <v>1438</v>
      </c>
      <c r="H654" s="55" t="str">
        <f>VLOOKUP(G654,'3. DB25 Alle koder'!B:C,2,FALSE)</f>
        <v>Detailhandel med kioskvarer</v>
      </c>
      <c r="I654" s="56">
        <f>COUNTIF(G:G,G654)</f>
        <v>4</v>
      </c>
      <c r="J654" s="60" t="s">
        <v>3523</v>
      </c>
      <c r="K654" s="92"/>
      <c r="L654" s="92"/>
      <c r="M654" s="37" t="str">
        <f t="shared" si="10"/>
        <v>13:4</v>
      </c>
    </row>
    <row r="655" spans="1:13" x14ac:dyDescent="0.25">
      <c r="A655" s="55" t="s">
        <v>1244</v>
      </c>
      <c r="B655" s="55" t="s">
        <v>3396</v>
      </c>
      <c r="C655" s="55" t="s">
        <v>2844</v>
      </c>
      <c r="D655" s="56">
        <f>COUNTIF(B:B,B655)</f>
        <v>13</v>
      </c>
      <c r="E655" s="60" t="s">
        <v>3523</v>
      </c>
      <c r="F655" s="55" t="s">
        <v>1244</v>
      </c>
      <c r="G655" s="55" t="s">
        <v>1440</v>
      </c>
      <c r="H655" s="55" t="str">
        <f>VLOOKUP(G655,'3. DB25 Alle koder'!B:C,2,FALSE)</f>
        <v>Detailhandel med dagligvarer i supermarkeder og købmandsbutikker</v>
      </c>
      <c r="I655" s="56">
        <f>COUNTIF(G:G,G655)</f>
        <v>5</v>
      </c>
      <c r="J655" s="60" t="s">
        <v>3523</v>
      </c>
      <c r="K655" s="92"/>
      <c r="L655" s="92"/>
      <c r="M655" s="37" t="str">
        <f t="shared" si="10"/>
        <v>13:5</v>
      </c>
    </row>
    <row r="656" spans="1:13" x14ac:dyDescent="0.25">
      <c r="A656" s="55" t="s">
        <v>1244</v>
      </c>
      <c r="B656" s="55" t="s">
        <v>3396</v>
      </c>
      <c r="C656" s="55" t="s">
        <v>2844</v>
      </c>
      <c r="D656" s="56">
        <f>COUNTIF(B:B,B656)</f>
        <v>13</v>
      </c>
      <c r="E656" s="57" t="s">
        <v>3523</v>
      </c>
      <c r="F656" s="55" t="s">
        <v>1244</v>
      </c>
      <c r="G656" s="55" t="s">
        <v>1442</v>
      </c>
      <c r="H656" s="55" t="str">
        <f>VLOOKUP(G656,'3. DB25 Alle koder'!B:C,2,FALSE)</f>
        <v>Detailhandel med dagligvarer i discountsupermarkeder</v>
      </c>
      <c r="I656" s="56">
        <f>COUNTIF(G:G,G656)</f>
        <v>4</v>
      </c>
      <c r="J656" s="57" t="s">
        <v>3523</v>
      </c>
      <c r="K656" s="92"/>
      <c r="L656" s="92"/>
      <c r="M656" s="37" t="str">
        <f t="shared" si="10"/>
        <v>13:4</v>
      </c>
    </row>
    <row r="657" spans="1:13" ht="285" x14ac:dyDescent="0.25">
      <c r="A657" s="55" t="s">
        <v>1244</v>
      </c>
      <c r="B657" s="73" t="s">
        <v>3396</v>
      </c>
      <c r="C657" s="82" t="s">
        <v>2844</v>
      </c>
      <c r="D657" s="56">
        <f>COUNTIF(B:B,B657)</f>
        <v>13</v>
      </c>
      <c r="E657" s="78"/>
      <c r="F657" s="55" t="s">
        <v>1244</v>
      </c>
      <c r="G657" s="73" t="s">
        <v>1446</v>
      </c>
      <c r="H657" s="55" t="str">
        <f>VLOOKUP(G657,'3. DB25 Alle koder'!B:C,2,FALSE)</f>
        <v>Anden ikke-specialiseret detailhandel</v>
      </c>
      <c r="I657" s="56">
        <f>COUNTIF(G:G,G657)</f>
        <v>12</v>
      </c>
      <c r="J657" s="78" t="s">
        <v>3812</v>
      </c>
      <c r="K657" s="92"/>
      <c r="L657" s="92"/>
      <c r="M657" s="37" t="str">
        <f t="shared" si="10"/>
        <v>13:12</v>
      </c>
    </row>
    <row r="658" spans="1:13" x14ac:dyDescent="0.25">
      <c r="A658" s="55" t="s">
        <v>1244</v>
      </c>
      <c r="B658" s="55" t="s">
        <v>3396</v>
      </c>
      <c r="C658" s="55" t="s">
        <v>2844</v>
      </c>
      <c r="D658" s="56">
        <f>COUNTIF(B:B,B658)</f>
        <v>13</v>
      </c>
      <c r="E658" s="57" t="s">
        <v>3523</v>
      </c>
      <c r="F658" s="55" t="s">
        <v>1244</v>
      </c>
      <c r="G658" s="55" t="s">
        <v>1451</v>
      </c>
      <c r="H658" s="55" t="str">
        <f>VLOOKUP(G658,'3. DB25 Alle koder'!B:C,2,FALSE)</f>
        <v>Detailhandel med frugt og grøntsager</v>
      </c>
      <c r="I658" s="56">
        <f>COUNTIF(G:G,G658)</f>
        <v>4</v>
      </c>
      <c r="J658" s="57" t="s">
        <v>3523</v>
      </c>
      <c r="K658" s="94"/>
      <c r="L658" s="94"/>
      <c r="M658" s="37" t="str">
        <f t="shared" si="10"/>
        <v>13:4</v>
      </c>
    </row>
    <row r="659" spans="1:13" x14ac:dyDescent="0.25">
      <c r="A659" s="55" t="s">
        <v>1244</v>
      </c>
      <c r="B659" s="55" t="s">
        <v>3396</v>
      </c>
      <c r="C659" s="55" t="s">
        <v>2844</v>
      </c>
      <c r="D659" s="56">
        <f>COUNTIF(B:B,B659)</f>
        <v>13</v>
      </c>
      <c r="E659" s="60" t="s">
        <v>3523</v>
      </c>
      <c r="F659" s="55" t="s">
        <v>1244</v>
      </c>
      <c r="G659" s="55" t="s">
        <v>1454</v>
      </c>
      <c r="H659" s="55" t="str">
        <f>VLOOKUP(G659,'3. DB25 Alle koder'!B:C,2,FALSE)</f>
        <v>Detailhandel med kød og kødprodukter</v>
      </c>
      <c r="I659" s="56">
        <f>COUNTIF(G:G,G659)</f>
        <v>4</v>
      </c>
      <c r="J659" s="60" t="s">
        <v>3523</v>
      </c>
      <c r="K659" s="94"/>
      <c r="L659" s="92"/>
      <c r="M659" s="37" t="str">
        <f t="shared" si="10"/>
        <v>13:4</v>
      </c>
    </row>
    <row r="660" spans="1:13" x14ac:dyDescent="0.25">
      <c r="A660" s="55" t="s">
        <v>1244</v>
      </c>
      <c r="B660" s="55" t="s">
        <v>3396</v>
      </c>
      <c r="C660" s="55" t="s">
        <v>2844</v>
      </c>
      <c r="D660" s="56">
        <f>COUNTIF(B:B,B660)</f>
        <v>13</v>
      </c>
      <c r="E660" s="60" t="s">
        <v>3523</v>
      </c>
      <c r="F660" s="55" t="s">
        <v>1244</v>
      </c>
      <c r="G660" s="55" t="s">
        <v>1456</v>
      </c>
      <c r="H660" s="55" t="str">
        <f>VLOOKUP(G660,'3. DB25 Alle koder'!B:C,2,FALSE)</f>
        <v>Detailhandel med fisk, krebsdyr og bløddyr</v>
      </c>
      <c r="I660" s="56">
        <f>COUNTIF(G:G,G660)</f>
        <v>4</v>
      </c>
      <c r="J660" s="60" t="s">
        <v>3523</v>
      </c>
      <c r="K660" s="94"/>
      <c r="L660" s="92"/>
      <c r="M660" s="37" t="str">
        <f t="shared" si="10"/>
        <v>13:4</v>
      </c>
    </row>
    <row r="661" spans="1:13" x14ac:dyDescent="0.25">
      <c r="A661" s="55" t="s">
        <v>1244</v>
      </c>
      <c r="B661" s="55" t="s">
        <v>3396</v>
      </c>
      <c r="C661" s="55" t="s">
        <v>2844</v>
      </c>
      <c r="D661" s="56">
        <f>COUNTIF(B:B,B661)</f>
        <v>13</v>
      </c>
      <c r="E661" s="60" t="s">
        <v>3523</v>
      </c>
      <c r="F661" s="55" t="s">
        <v>1244</v>
      </c>
      <c r="G661" s="55" t="s">
        <v>1459</v>
      </c>
      <c r="H661" s="55" t="str">
        <f>VLOOKUP(G661,'3. DB25 Alle koder'!B:C,2,FALSE)</f>
        <v>Detailhandel med bagværk og konfekture</v>
      </c>
      <c r="I661" s="56">
        <f>COUNTIF(G:G,G661)</f>
        <v>4</v>
      </c>
      <c r="J661" s="60" t="s">
        <v>3523</v>
      </c>
      <c r="K661" s="94"/>
      <c r="L661" s="92"/>
      <c r="M661" s="37" t="str">
        <f t="shared" si="10"/>
        <v>13:4</v>
      </c>
    </row>
    <row r="662" spans="1:13" x14ac:dyDescent="0.25">
      <c r="A662" s="55" t="s">
        <v>1244</v>
      </c>
      <c r="B662" s="55" t="s">
        <v>3396</v>
      </c>
      <c r="C662" s="55" t="s">
        <v>2844</v>
      </c>
      <c r="D662" s="56">
        <f>COUNTIF(B:B,B662)</f>
        <v>13</v>
      </c>
      <c r="E662" s="60" t="s">
        <v>3523</v>
      </c>
      <c r="F662" s="55" t="s">
        <v>1244</v>
      </c>
      <c r="G662" s="55" t="s">
        <v>1462</v>
      </c>
      <c r="H662" s="55" t="str">
        <f>VLOOKUP(G662,'3. DB25 Alle koder'!B:C,2,FALSE)</f>
        <v>Detailhandel med drikkevarer</v>
      </c>
      <c r="I662" s="56">
        <f>COUNTIF(G:G,G662)</f>
        <v>4</v>
      </c>
      <c r="J662" s="60" t="s">
        <v>3523</v>
      </c>
      <c r="K662" s="92"/>
      <c r="L662" s="92"/>
      <c r="M662" s="37" t="str">
        <f t="shared" si="10"/>
        <v>13:4</v>
      </c>
    </row>
    <row r="663" spans="1:13" x14ac:dyDescent="0.25">
      <c r="A663" s="55" t="s">
        <v>1244</v>
      </c>
      <c r="B663" s="55" t="s">
        <v>3396</v>
      </c>
      <c r="C663" s="55" t="s">
        <v>2844</v>
      </c>
      <c r="D663" s="56">
        <f>COUNTIF(B:B,B663)</f>
        <v>13</v>
      </c>
      <c r="E663" s="60" t="s">
        <v>3523</v>
      </c>
      <c r="F663" s="55" t="s">
        <v>1244</v>
      </c>
      <c r="G663" s="55" t="s">
        <v>1465</v>
      </c>
      <c r="H663" s="55" t="str">
        <f>VLOOKUP(G663,'3. DB25 Alle koder'!B:C,2,FALSE)</f>
        <v>Detailhandel med tobaksvarer</v>
      </c>
      <c r="I663" s="56">
        <f>COUNTIF(G:G,G663)</f>
        <v>4</v>
      </c>
      <c r="J663" s="60" t="s">
        <v>3523</v>
      </c>
      <c r="K663" s="92"/>
      <c r="L663" s="92"/>
      <c r="M663" s="37" t="str">
        <f t="shared" si="10"/>
        <v>13:4</v>
      </c>
    </row>
    <row r="664" spans="1:13" x14ac:dyDescent="0.25">
      <c r="A664" s="55" t="s">
        <v>1244</v>
      </c>
      <c r="B664" s="55" t="s">
        <v>3396</v>
      </c>
      <c r="C664" s="55" t="s">
        <v>2844</v>
      </c>
      <c r="D664" s="56">
        <f>COUNTIF(B:B,B664)</f>
        <v>13</v>
      </c>
      <c r="E664" s="60" t="s">
        <v>3523</v>
      </c>
      <c r="F664" s="55" t="s">
        <v>1244</v>
      </c>
      <c r="G664" s="55" t="s">
        <v>1468</v>
      </c>
      <c r="H664" s="55" t="str">
        <f>VLOOKUP(G664,'3. DB25 Alle koder'!B:C,2,FALSE)</f>
        <v>Detailhandel med andre fødevarer</v>
      </c>
      <c r="I664" s="56">
        <f>COUNTIF(G:G,G664)</f>
        <v>4</v>
      </c>
      <c r="J664" s="60" t="s">
        <v>3523</v>
      </c>
      <c r="K664" s="92"/>
      <c r="L664" s="92"/>
      <c r="M664" s="37" t="str">
        <f t="shared" si="10"/>
        <v>13:4</v>
      </c>
    </row>
    <row r="665" spans="1:13" x14ac:dyDescent="0.25">
      <c r="A665" s="55" t="s">
        <v>1244</v>
      </c>
      <c r="B665" s="76" t="s">
        <v>3396</v>
      </c>
      <c r="C665" s="77" t="s">
        <v>2844</v>
      </c>
      <c r="D665" s="56">
        <f>COUNTIF(B:B,B665)</f>
        <v>13</v>
      </c>
      <c r="E665" s="78"/>
      <c r="F665" s="55" t="s">
        <v>1244</v>
      </c>
      <c r="G665" s="73" t="s">
        <v>1580</v>
      </c>
      <c r="H665" s="55" t="str">
        <f>VLOOKUP(G665,'3. DB25 Alle koder'!B:C,2,FALSE)</f>
        <v>Formidlingsaktiviteter inden for ikke-specialiseret detailhandel</v>
      </c>
      <c r="I665" s="56">
        <f>COUNTIF(G:G,G665)</f>
        <v>15</v>
      </c>
      <c r="J665" s="78"/>
      <c r="K665" s="92"/>
      <c r="L665" s="94"/>
      <c r="M665" s="37" t="str">
        <f t="shared" si="10"/>
        <v>13:15</v>
      </c>
    </row>
    <row r="666" spans="1:13" x14ac:dyDescent="0.25">
      <c r="A666" s="55" t="s">
        <v>1244</v>
      </c>
      <c r="B666" s="73" t="s">
        <v>3396</v>
      </c>
      <c r="C666" s="82" t="s">
        <v>2844</v>
      </c>
      <c r="D666" s="56">
        <f>COUNTIF(B:B,B666)</f>
        <v>13</v>
      </c>
      <c r="E666" s="80"/>
      <c r="F666" s="55" t="s">
        <v>1244</v>
      </c>
      <c r="G666" s="73" t="s">
        <v>1582</v>
      </c>
      <c r="H666" s="55" t="str">
        <f>VLOOKUP(G666,'3. DB25 Alle koder'!B:C,2,FALSE)</f>
        <v>Formidlingsaktiviteter inden for specialiseret detailhandel</v>
      </c>
      <c r="I666" s="56">
        <f>COUNTIF(G:G,G666)</f>
        <v>17</v>
      </c>
      <c r="J666" s="80"/>
      <c r="K666" s="92"/>
      <c r="L666" s="94"/>
      <c r="M666" s="37" t="str">
        <f t="shared" si="10"/>
        <v>13:17</v>
      </c>
    </row>
    <row r="667" spans="1:13" ht="285" x14ac:dyDescent="0.25">
      <c r="A667" s="55" t="s">
        <v>1244</v>
      </c>
      <c r="B667" s="73" t="s">
        <v>3397</v>
      </c>
      <c r="C667" s="82" t="s">
        <v>2845</v>
      </c>
      <c r="D667" s="56">
        <f>COUNTIF(B:B,B667)</f>
        <v>6</v>
      </c>
      <c r="E667" s="81"/>
      <c r="F667" s="55" t="s">
        <v>1244</v>
      </c>
      <c r="G667" s="73" t="s">
        <v>1446</v>
      </c>
      <c r="H667" s="55" t="str">
        <f>VLOOKUP(G667,'3. DB25 Alle koder'!B:C,2,FALSE)</f>
        <v>Anden ikke-specialiseret detailhandel</v>
      </c>
      <c r="I667" s="56">
        <f>COUNTIF(G:G,G667)</f>
        <v>12</v>
      </c>
      <c r="J667" s="81" t="s">
        <v>3812</v>
      </c>
      <c r="K667" s="92"/>
      <c r="L667" s="92"/>
      <c r="M667" s="37" t="str">
        <f t="shared" si="10"/>
        <v>6:12</v>
      </c>
    </row>
    <row r="668" spans="1:13" ht="30" x14ac:dyDescent="0.25">
      <c r="A668" s="55" t="s">
        <v>1244</v>
      </c>
      <c r="B668" s="55" t="s">
        <v>3397</v>
      </c>
      <c r="C668" s="55" t="s">
        <v>2845</v>
      </c>
      <c r="D668" s="56">
        <f>COUNTIF(B:B,B668)</f>
        <v>6</v>
      </c>
      <c r="E668" s="60" t="s">
        <v>3523</v>
      </c>
      <c r="F668" s="55" t="s">
        <v>1244</v>
      </c>
      <c r="G668" s="55" t="s">
        <v>1476</v>
      </c>
      <c r="H668" s="55" t="str">
        <f>VLOOKUP(G668,'3. DB25 Alle koder'!B:C,2,FALSE)</f>
        <v>Detailhandel med informations- og kommunikationsudstyr</v>
      </c>
      <c r="I668" s="56">
        <f>COUNTIF(G:G,G668)</f>
        <v>7</v>
      </c>
      <c r="J668" s="78" t="s">
        <v>3523</v>
      </c>
      <c r="K668" s="92"/>
      <c r="L668" s="92"/>
      <c r="M668" s="37" t="str">
        <f t="shared" si="10"/>
        <v>6:7</v>
      </c>
    </row>
    <row r="669" spans="1:13" ht="30" x14ac:dyDescent="0.25">
      <c r="A669" s="55" t="s">
        <v>1244</v>
      </c>
      <c r="B669" s="55" t="s">
        <v>3397</v>
      </c>
      <c r="C669" s="55" t="s">
        <v>2845</v>
      </c>
      <c r="D669" s="56">
        <f>COUNTIF(B:B,B669)</f>
        <v>6</v>
      </c>
      <c r="E669" s="57" t="s">
        <v>3523</v>
      </c>
      <c r="F669" s="55" t="s">
        <v>1244</v>
      </c>
      <c r="G669" s="55" t="s">
        <v>1493</v>
      </c>
      <c r="H669" s="55" t="str">
        <f>VLOOKUP(G669,'3. DB25 Alle koder'!B:C,2,FALSE)</f>
        <v>Detailhandel med elektriske husholdningsapparater</v>
      </c>
      <c r="I669" s="56">
        <f>COUNTIF(G:G,G669)</f>
        <v>5</v>
      </c>
      <c r="J669" s="81" t="s">
        <v>3523</v>
      </c>
      <c r="K669" s="92"/>
      <c r="L669" s="92"/>
      <c r="M669" s="37" t="str">
        <f t="shared" si="10"/>
        <v>6:5</v>
      </c>
    </row>
    <row r="670" spans="1:13" ht="30" x14ac:dyDescent="0.25">
      <c r="A670" s="55" t="s">
        <v>1244</v>
      </c>
      <c r="B670" s="55" t="s">
        <v>3397</v>
      </c>
      <c r="C670" s="55" t="s">
        <v>2845</v>
      </c>
      <c r="D670" s="56">
        <f>COUNTIF(B:B,B670)</f>
        <v>6</v>
      </c>
      <c r="E670" s="57" t="s">
        <v>3523</v>
      </c>
      <c r="F670" s="55" t="s">
        <v>1244</v>
      </c>
      <c r="G670" s="55" t="s">
        <v>1563</v>
      </c>
      <c r="H670" s="55" t="str">
        <f>VLOOKUP(G670,'3. DB25 Alle koder'!B:C,2,FALSE)</f>
        <v>Detailhandel med andre nye varer</v>
      </c>
      <c r="I670" s="56">
        <f>COUNTIF(G:G,G670)</f>
        <v>8</v>
      </c>
      <c r="J670" s="81" t="s">
        <v>3523</v>
      </c>
      <c r="K670" s="92"/>
      <c r="L670" s="92"/>
      <c r="M670" s="37" t="str">
        <f t="shared" si="10"/>
        <v>6:8</v>
      </c>
    </row>
    <row r="671" spans="1:13" ht="30" x14ac:dyDescent="0.25">
      <c r="A671" s="55" t="s">
        <v>1244</v>
      </c>
      <c r="B671" s="76" t="s">
        <v>3397</v>
      </c>
      <c r="C671" s="77" t="s">
        <v>2845</v>
      </c>
      <c r="D671" s="56">
        <f>COUNTIF(B:B,B671)</f>
        <v>6</v>
      </c>
      <c r="E671" s="78"/>
      <c r="F671" s="55" t="s">
        <v>1244</v>
      </c>
      <c r="G671" s="73" t="s">
        <v>1580</v>
      </c>
      <c r="H671" s="55" t="str">
        <f>VLOOKUP(G671,'3. DB25 Alle koder'!B:C,2,FALSE)</f>
        <v>Formidlingsaktiviteter inden for ikke-specialiseret detailhandel</v>
      </c>
      <c r="I671" s="56">
        <f>COUNTIF(G:G,G671)</f>
        <v>15</v>
      </c>
      <c r="J671" s="78"/>
      <c r="K671" s="92"/>
      <c r="L671" s="94"/>
      <c r="M671" s="37" t="str">
        <f t="shared" si="10"/>
        <v>6:15</v>
      </c>
    </row>
    <row r="672" spans="1:13" ht="30" x14ac:dyDescent="0.25">
      <c r="A672" s="55" t="s">
        <v>1244</v>
      </c>
      <c r="B672" s="73" t="s">
        <v>3397</v>
      </c>
      <c r="C672" s="82" t="s">
        <v>2845</v>
      </c>
      <c r="D672" s="56">
        <f>COUNTIF(B:B,B672)</f>
        <v>6</v>
      </c>
      <c r="E672" s="80"/>
      <c r="F672" s="55" t="s">
        <v>1244</v>
      </c>
      <c r="G672" s="73" t="s">
        <v>1582</v>
      </c>
      <c r="H672" s="55" t="str">
        <f>VLOOKUP(G672,'3. DB25 Alle koder'!B:C,2,FALSE)</f>
        <v>Formidlingsaktiviteter inden for specialiseret detailhandel</v>
      </c>
      <c r="I672" s="56">
        <f>COUNTIF(G:G,G672)</f>
        <v>17</v>
      </c>
      <c r="J672" s="80"/>
      <c r="K672" s="92"/>
      <c r="L672" s="94"/>
      <c r="M672" s="37" t="str">
        <f t="shared" si="10"/>
        <v>6:17</v>
      </c>
    </row>
    <row r="673" spans="1:13" ht="285" x14ac:dyDescent="0.25">
      <c r="A673" s="55" t="s">
        <v>1244</v>
      </c>
      <c r="B673" s="73" t="s">
        <v>3398</v>
      </c>
      <c r="C673" s="82" t="s">
        <v>2846</v>
      </c>
      <c r="D673" s="56">
        <f>COUNTIF(B:B,B673)</f>
        <v>12</v>
      </c>
      <c r="E673" s="81"/>
      <c r="F673" s="55" t="s">
        <v>1244</v>
      </c>
      <c r="G673" s="73" t="s">
        <v>1446</v>
      </c>
      <c r="H673" s="55" t="str">
        <f>VLOOKUP(G673,'3. DB25 Alle koder'!B:C,2,FALSE)</f>
        <v>Anden ikke-specialiseret detailhandel</v>
      </c>
      <c r="I673" s="56">
        <f>COUNTIF(G:G,G673)</f>
        <v>12</v>
      </c>
      <c r="J673" s="81" t="s">
        <v>3812</v>
      </c>
      <c r="K673" s="92"/>
      <c r="L673" s="92"/>
      <c r="M673" s="37" t="str">
        <f t="shared" si="10"/>
        <v>12:12</v>
      </c>
    </row>
    <row r="674" spans="1:13" ht="30" x14ac:dyDescent="0.25">
      <c r="A674" s="55" t="s">
        <v>1244</v>
      </c>
      <c r="B674" s="55" t="s">
        <v>3398</v>
      </c>
      <c r="C674" s="55" t="s">
        <v>2846</v>
      </c>
      <c r="D674" s="56">
        <f>COUNTIF(B:B,B674)</f>
        <v>12</v>
      </c>
      <c r="E674" s="60" t="s">
        <v>3523</v>
      </c>
      <c r="F674" s="55" t="s">
        <v>1244</v>
      </c>
      <c r="G674" s="55" t="s">
        <v>1481</v>
      </c>
      <c r="H674" s="55" t="str">
        <f>VLOOKUP(G674,'3. DB25 Alle koder'!B:C,2,FALSE)</f>
        <v>Detailhandel med tekstiler</v>
      </c>
      <c r="I674" s="56">
        <f>COUNTIF(G:G,G674)</f>
        <v>5</v>
      </c>
      <c r="J674" s="60" t="s">
        <v>3523</v>
      </c>
      <c r="K674" s="92"/>
      <c r="L674" s="92"/>
      <c r="M674" s="37" t="str">
        <f t="shared" si="10"/>
        <v>12:5</v>
      </c>
    </row>
    <row r="675" spans="1:13" ht="30" x14ac:dyDescent="0.25">
      <c r="A675" s="55" t="s">
        <v>1244</v>
      </c>
      <c r="B675" s="55" t="s">
        <v>3398</v>
      </c>
      <c r="C675" s="55" t="s">
        <v>2846</v>
      </c>
      <c r="D675" s="56">
        <f>COUNTIF(B:B,B675)</f>
        <v>12</v>
      </c>
      <c r="E675" s="60" t="s">
        <v>3523</v>
      </c>
      <c r="F675" s="55" t="s">
        <v>1244</v>
      </c>
      <c r="G675" s="55" t="s">
        <v>1484</v>
      </c>
      <c r="H675" s="55" t="str">
        <f>VLOOKUP(G675,'3. DB25 Alle koder'!B:C,2,FALSE)</f>
        <v>Detailhandel med maling og tapet</v>
      </c>
      <c r="I675" s="56">
        <f>COUNTIF(G:G,G675)</f>
        <v>4</v>
      </c>
      <c r="J675" s="60" t="s">
        <v>3523</v>
      </c>
      <c r="K675" s="92"/>
      <c r="L675" s="92"/>
      <c r="M675" s="37" t="str">
        <f t="shared" si="10"/>
        <v>12:4</v>
      </c>
    </row>
    <row r="676" spans="1:13" ht="30" x14ac:dyDescent="0.25">
      <c r="A676" s="55" t="s">
        <v>1244</v>
      </c>
      <c r="B676" s="55" t="s">
        <v>3398</v>
      </c>
      <c r="C676" s="55" t="s">
        <v>2846</v>
      </c>
      <c r="D676" s="56">
        <f>COUNTIF(B:B,B676)</f>
        <v>12</v>
      </c>
      <c r="E676" s="60" t="s">
        <v>3523</v>
      </c>
      <c r="F676" s="55" t="s">
        <v>1244</v>
      </c>
      <c r="G676" s="55" t="s">
        <v>1486</v>
      </c>
      <c r="H676" s="55" t="str">
        <f>VLOOKUP(G676,'3. DB25 Alle koder'!B:C,2,FALSE)</f>
        <v>Detailhandel med byggematerialer og værktøj</v>
      </c>
      <c r="I676" s="56">
        <f>COUNTIF(G:G,G676)</f>
        <v>5</v>
      </c>
      <c r="J676" s="60" t="s">
        <v>3523</v>
      </c>
      <c r="K676" s="92"/>
      <c r="L676" s="92"/>
      <c r="M676" s="37" t="str">
        <f t="shared" si="10"/>
        <v>12:5</v>
      </c>
    </row>
    <row r="677" spans="1:13" ht="30" x14ac:dyDescent="0.25">
      <c r="A677" s="55" t="s">
        <v>1244</v>
      </c>
      <c r="B677" s="55" t="s">
        <v>3398</v>
      </c>
      <c r="C677" s="55" t="s">
        <v>2846</v>
      </c>
      <c r="D677" s="56">
        <f>COUNTIF(B:B,B677)</f>
        <v>12</v>
      </c>
      <c r="E677" s="60" t="s">
        <v>3523</v>
      </c>
      <c r="F677" s="55" t="s">
        <v>1244</v>
      </c>
      <c r="G677" s="55" t="s">
        <v>1490</v>
      </c>
      <c r="H677" s="55" t="str">
        <f>VLOOKUP(G677,'3. DB25 Alle koder'!B:C,2,FALSE)</f>
        <v>Detailhandel med tæpper, vægbeklædning og gulvbelægning</v>
      </c>
      <c r="I677" s="56">
        <f>COUNTIF(G:G,G677)</f>
        <v>4</v>
      </c>
      <c r="J677" s="60" t="s">
        <v>3523</v>
      </c>
      <c r="K677" s="92"/>
      <c r="L677" s="92"/>
      <c r="M677" s="37" t="str">
        <f t="shared" si="10"/>
        <v>12:4</v>
      </c>
    </row>
    <row r="678" spans="1:13" ht="30" x14ac:dyDescent="0.25">
      <c r="A678" s="55" t="s">
        <v>1244</v>
      </c>
      <c r="B678" s="55" t="s">
        <v>3398</v>
      </c>
      <c r="C678" s="55" t="s">
        <v>2846</v>
      </c>
      <c r="D678" s="56">
        <f>COUNTIF(B:B,B678)</f>
        <v>12</v>
      </c>
      <c r="E678" s="60" t="s">
        <v>3523</v>
      </c>
      <c r="F678" s="55" t="s">
        <v>1244</v>
      </c>
      <c r="G678" s="55" t="s">
        <v>1496</v>
      </c>
      <c r="H678" s="55" t="str">
        <f>VLOOKUP(G678,'3. DB25 Alle koder'!B:C,2,FALSE)</f>
        <v>Detailhandel med møbler</v>
      </c>
      <c r="I678" s="56">
        <f>COUNTIF(G:G,G678)</f>
        <v>4</v>
      </c>
      <c r="J678" s="60" t="s">
        <v>3523</v>
      </c>
      <c r="K678" s="92"/>
      <c r="L678" s="92"/>
      <c r="M678" s="37" t="str">
        <f t="shared" si="10"/>
        <v>12:4</v>
      </c>
    </row>
    <row r="679" spans="1:13" ht="30" x14ac:dyDescent="0.25">
      <c r="A679" s="55" t="s">
        <v>1244</v>
      </c>
      <c r="B679" s="73" t="s">
        <v>3398</v>
      </c>
      <c r="C679" s="55" t="s">
        <v>2846</v>
      </c>
      <c r="D679" s="56">
        <f>COUNTIF(B:B,B679)</f>
        <v>12</v>
      </c>
      <c r="E679" s="57" t="s">
        <v>3523</v>
      </c>
      <c r="F679" s="55" t="s">
        <v>1244</v>
      </c>
      <c r="G679" s="55" t="s">
        <v>1498</v>
      </c>
      <c r="H679" s="55" t="str">
        <f>VLOOKUP(G679,'3. DB25 Alle koder'!B:C,2,FALSE)</f>
        <v>Detailhandel med bad- og køkkenelementer mv.</v>
      </c>
      <c r="I679" s="56">
        <f>COUNTIF(G:G,G679)</f>
        <v>4</v>
      </c>
      <c r="J679" s="57" t="s">
        <v>3523</v>
      </c>
      <c r="K679" s="92"/>
      <c r="L679" s="92"/>
      <c r="M679" s="37" t="str">
        <f t="shared" si="10"/>
        <v>12:4</v>
      </c>
    </row>
    <row r="680" spans="1:13" ht="30" x14ac:dyDescent="0.25">
      <c r="A680" s="55" t="s">
        <v>1244</v>
      </c>
      <c r="B680" s="55" t="s">
        <v>3398</v>
      </c>
      <c r="C680" s="55" t="s">
        <v>2846</v>
      </c>
      <c r="D680" s="56">
        <f>COUNTIF(B:B,B680)</f>
        <v>12</v>
      </c>
      <c r="E680" s="57" t="s">
        <v>3523</v>
      </c>
      <c r="F680" s="55" t="s">
        <v>1244</v>
      </c>
      <c r="G680" s="55" t="s">
        <v>1500</v>
      </c>
      <c r="H680" s="55" t="str">
        <f>VLOOKUP(G680,'3. DB25 Alle koder'!B:C,2,FALSE)</f>
        <v>Detailhandel med køkkenudstyr og service mv.</v>
      </c>
      <c r="I680" s="56">
        <f>COUNTIF(G:G,G680)</f>
        <v>4</v>
      </c>
      <c r="J680" s="57" t="s">
        <v>3523</v>
      </c>
      <c r="K680" s="92"/>
      <c r="L680" s="92"/>
      <c r="M680" s="37" t="str">
        <f t="shared" si="10"/>
        <v>12:4</v>
      </c>
    </row>
    <row r="681" spans="1:13" ht="30" x14ac:dyDescent="0.25">
      <c r="A681" s="55" t="s">
        <v>1244</v>
      </c>
      <c r="B681" s="55" t="s">
        <v>3398</v>
      </c>
      <c r="C681" s="55" t="s">
        <v>2846</v>
      </c>
      <c r="D681" s="56">
        <f>COUNTIF(B:B,B681)</f>
        <v>12</v>
      </c>
      <c r="E681" s="57"/>
      <c r="F681" s="55" t="s">
        <v>1244</v>
      </c>
      <c r="G681" s="55" t="s">
        <v>1502</v>
      </c>
      <c r="H681" s="55" t="str">
        <f>VLOOKUP(G681,'3. DB25 Alle koder'!B:C,2,FALSE)</f>
        <v>Detailhandel med boligtekstiler, belysnings- og husholdningsartikler i.a.n.</v>
      </c>
      <c r="I681" s="56">
        <f>COUNTIF(G:G,G681)</f>
        <v>7</v>
      </c>
      <c r="J681" s="57"/>
      <c r="K681" s="92"/>
      <c r="L681" s="92" t="s">
        <v>4178</v>
      </c>
      <c r="M681" s="37" t="str">
        <f t="shared" si="10"/>
        <v>12:7</v>
      </c>
    </row>
    <row r="682" spans="1:13" ht="30" x14ac:dyDescent="0.25">
      <c r="A682" s="55" t="s">
        <v>1244</v>
      </c>
      <c r="B682" s="55" t="s">
        <v>3398</v>
      </c>
      <c r="C682" s="55" t="s">
        <v>2846</v>
      </c>
      <c r="D682" s="56">
        <f>COUNTIF(B:B,B682)</f>
        <v>12</v>
      </c>
      <c r="E682" s="57" t="s">
        <v>3523</v>
      </c>
      <c r="F682" s="55" t="s">
        <v>1244</v>
      </c>
      <c r="G682" s="55" t="s">
        <v>1563</v>
      </c>
      <c r="H682" s="55" t="str">
        <f>VLOOKUP(G682,'3. DB25 Alle koder'!B:C,2,FALSE)</f>
        <v>Detailhandel med andre nye varer</v>
      </c>
      <c r="I682" s="56">
        <f>COUNTIF(G:G,G682)</f>
        <v>8</v>
      </c>
      <c r="J682" s="57" t="s">
        <v>3523</v>
      </c>
      <c r="K682" s="92"/>
      <c r="L682" s="92"/>
      <c r="M682" s="37" t="str">
        <f t="shared" si="10"/>
        <v>12:8</v>
      </c>
    </row>
    <row r="683" spans="1:13" ht="30" x14ac:dyDescent="0.25">
      <c r="A683" s="55" t="s">
        <v>1244</v>
      </c>
      <c r="B683" s="71" t="s">
        <v>3398</v>
      </c>
      <c r="C683" s="77" t="s">
        <v>2846</v>
      </c>
      <c r="D683" s="56">
        <f>COUNTIF(B:B,B683)</f>
        <v>12</v>
      </c>
      <c r="E683" s="78"/>
      <c r="F683" s="55" t="s">
        <v>1244</v>
      </c>
      <c r="G683" s="73" t="s">
        <v>1580</v>
      </c>
      <c r="H683" s="55" t="str">
        <f>VLOOKUP(G683,'3. DB25 Alle koder'!B:C,2,FALSE)</f>
        <v>Formidlingsaktiviteter inden for ikke-specialiseret detailhandel</v>
      </c>
      <c r="I683" s="56">
        <f>COUNTIF(G:G,G683)</f>
        <v>15</v>
      </c>
      <c r="J683" s="78"/>
      <c r="K683" s="92"/>
      <c r="L683" s="94"/>
      <c r="M683" s="37" t="str">
        <f t="shared" si="10"/>
        <v>12:15</v>
      </c>
    </row>
    <row r="684" spans="1:13" ht="30" x14ac:dyDescent="0.25">
      <c r="A684" s="55" t="s">
        <v>1244</v>
      </c>
      <c r="B684" s="55" t="s">
        <v>3398</v>
      </c>
      <c r="C684" s="82" t="s">
        <v>2846</v>
      </c>
      <c r="D684" s="56">
        <f>COUNTIF(B:B,B684)</f>
        <v>12</v>
      </c>
      <c r="E684" s="80"/>
      <c r="F684" s="55" t="s">
        <v>1244</v>
      </c>
      <c r="G684" s="73" t="s">
        <v>1582</v>
      </c>
      <c r="H684" s="55" t="str">
        <f>VLOOKUP(G684,'3. DB25 Alle koder'!B:C,2,FALSE)</f>
        <v>Formidlingsaktiviteter inden for specialiseret detailhandel</v>
      </c>
      <c r="I684" s="56">
        <f>COUNTIF(G:G,G684)</f>
        <v>17</v>
      </c>
      <c r="J684" s="80"/>
      <c r="K684" s="92"/>
      <c r="L684" s="94"/>
      <c r="M684" s="37" t="str">
        <f t="shared" si="10"/>
        <v>12:17</v>
      </c>
    </row>
    <row r="685" spans="1:13" ht="285" x14ac:dyDescent="0.25">
      <c r="A685" s="55" t="s">
        <v>1244</v>
      </c>
      <c r="B685" s="73" t="s">
        <v>3399</v>
      </c>
      <c r="C685" s="82" t="s">
        <v>2847</v>
      </c>
      <c r="D685" s="56">
        <f>COUNTIF(B:B,B685)</f>
        <v>6</v>
      </c>
      <c r="E685" s="78"/>
      <c r="F685" s="55" t="s">
        <v>1244</v>
      </c>
      <c r="G685" s="73" t="s">
        <v>1446</v>
      </c>
      <c r="H685" s="55" t="str">
        <f>VLOOKUP(G685,'3. DB25 Alle koder'!B:C,2,FALSE)</f>
        <v>Anden ikke-specialiseret detailhandel</v>
      </c>
      <c r="I685" s="56">
        <f>COUNTIF(G:G,G685)</f>
        <v>12</v>
      </c>
      <c r="J685" s="78" t="s">
        <v>3812</v>
      </c>
      <c r="K685" s="92"/>
      <c r="L685" s="92"/>
      <c r="M685" s="37" t="str">
        <f t="shared" si="10"/>
        <v>6:12</v>
      </c>
    </row>
    <row r="686" spans="1:13" ht="30" x14ac:dyDescent="0.25">
      <c r="A686" s="55" t="s">
        <v>1244</v>
      </c>
      <c r="B686" s="55" t="s">
        <v>3399</v>
      </c>
      <c r="C686" s="82" t="s">
        <v>2847</v>
      </c>
      <c r="D686" s="56">
        <f>COUNTIF(B:B,B686)</f>
        <v>6</v>
      </c>
      <c r="E686" s="81" t="s">
        <v>3523</v>
      </c>
      <c r="F686" s="55" t="s">
        <v>1244</v>
      </c>
      <c r="G686" s="55" t="s">
        <v>1507</v>
      </c>
      <c r="H686" s="55" t="str">
        <f>VLOOKUP(G686,'3. DB25 Alle koder'!B:C,2,FALSE)</f>
        <v>Detailhandel med bøger</v>
      </c>
      <c r="I686" s="56">
        <f>COUNTIF(G:G,G686)</f>
        <v>4</v>
      </c>
      <c r="J686" s="81" t="s">
        <v>3523</v>
      </c>
      <c r="K686" s="92"/>
      <c r="L686" s="92"/>
      <c r="M686" s="37" t="str">
        <f t="shared" si="10"/>
        <v>6:4</v>
      </c>
    </row>
    <row r="687" spans="1:13" ht="30" x14ac:dyDescent="0.25">
      <c r="A687" s="55" t="s">
        <v>1244</v>
      </c>
      <c r="B687" s="55" t="s">
        <v>3399</v>
      </c>
      <c r="C687" s="82" t="s">
        <v>2847</v>
      </c>
      <c r="D687" s="56">
        <f>COUNTIF(B:B,B687)</f>
        <v>6</v>
      </c>
      <c r="E687" s="81" t="s">
        <v>3523</v>
      </c>
      <c r="F687" s="55" t="s">
        <v>1244</v>
      </c>
      <c r="G687" s="55" t="s">
        <v>1510</v>
      </c>
      <c r="H687" s="55" t="str">
        <f>VLOOKUP(G687,'3. DB25 Alle koder'!B:C,2,FALSE)</f>
        <v>Detailhandel med aviser og andre tidsskrifter samt kontorartikler</v>
      </c>
      <c r="I687" s="56">
        <f>COUNTIF(G:G,G687)</f>
        <v>4</v>
      </c>
      <c r="J687" s="81" t="s">
        <v>3523</v>
      </c>
      <c r="K687" s="92"/>
      <c r="L687" s="92"/>
      <c r="M687" s="37" t="str">
        <f t="shared" si="10"/>
        <v>6:4</v>
      </c>
    </row>
    <row r="688" spans="1:13" ht="30" x14ac:dyDescent="0.25">
      <c r="A688" s="55" t="s">
        <v>1244</v>
      </c>
      <c r="B688" s="55" t="s">
        <v>3399</v>
      </c>
      <c r="C688" s="82" t="s">
        <v>2847</v>
      </c>
      <c r="D688" s="56">
        <f>COUNTIF(B:B,B688)</f>
        <v>6</v>
      </c>
      <c r="E688" s="81" t="s">
        <v>3523</v>
      </c>
      <c r="F688" s="55" t="s">
        <v>1244</v>
      </c>
      <c r="G688" s="55" t="s">
        <v>1522</v>
      </c>
      <c r="H688" s="55" t="str">
        <f>VLOOKUP(G688,'3. DB25 Alle koder'!B:C,2,FALSE)</f>
        <v>Detailhandel med musikinstrumenter</v>
      </c>
      <c r="I688" s="56">
        <f>COUNTIF(G:G,G688)</f>
        <v>6</v>
      </c>
      <c r="J688" s="81" t="s">
        <v>3523</v>
      </c>
      <c r="K688" s="92"/>
      <c r="L688" s="92"/>
      <c r="M688" s="37" t="str">
        <f t="shared" si="10"/>
        <v>6:6</v>
      </c>
    </row>
    <row r="689" spans="1:13" ht="30" x14ac:dyDescent="0.25">
      <c r="A689" s="55" t="s">
        <v>1244</v>
      </c>
      <c r="B689" s="76" t="s">
        <v>3399</v>
      </c>
      <c r="C689" s="77" t="s">
        <v>2847</v>
      </c>
      <c r="D689" s="56">
        <f>COUNTIF(B:B,B689)</f>
        <v>6</v>
      </c>
      <c r="E689" s="78"/>
      <c r="F689" s="55" t="s">
        <v>1244</v>
      </c>
      <c r="G689" s="73" t="s">
        <v>1580</v>
      </c>
      <c r="H689" s="55" t="str">
        <f>VLOOKUP(G689,'3. DB25 Alle koder'!B:C,2,FALSE)</f>
        <v>Formidlingsaktiviteter inden for ikke-specialiseret detailhandel</v>
      </c>
      <c r="I689" s="56">
        <f>COUNTIF(G:G,G689)</f>
        <v>15</v>
      </c>
      <c r="J689" s="78"/>
      <c r="K689" s="92"/>
      <c r="L689" s="94"/>
      <c r="M689" s="37" t="str">
        <f t="shared" si="10"/>
        <v>6:15</v>
      </c>
    </row>
    <row r="690" spans="1:13" ht="30" x14ac:dyDescent="0.25">
      <c r="A690" s="55" t="s">
        <v>1244</v>
      </c>
      <c r="B690" s="73" t="s">
        <v>3399</v>
      </c>
      <c r="C690" s="82" t="s">
        <v>2847</v>
      </c>
      <c r="D690" s="56">
        <f>COUNTIF(B:B,B690)</f>
        <v>6</v>
      </c>
      <c r="E690" s="80"/>
      <c r="F690" s="55" t="s">
        <v>1244</v>
      </c>
      <c r="G690" s="73" t="s">
        <v>1582</v>
      </c>
      <c r="H690" s="55" t="str">
        <f>VLOOKUP(G690,'3. DB25 Alle koder'!B:C,2,FALSE)</f>
        <v>Formidlingsaktiviteter inden for specialiseret detailhandel</v>
      </c>
      <c r="I690" s="56">
        <f>COUNTIF(G:G,G690)</f>
        <v>17</v>
      </c>
      <c r="J690" s="80"/>
      <c r="K690" s="92"/>
      <c r="L690" s="94"/>
      <c r="M690" s="37" t="str">
        <f t="shared" si="10"/>
        <v>6:17</v>
      </c>
    </row>
    <row r="691" spans="1:13" ht="285" x14ac:dyDescent="0.25">
      <c r="A691" s="55" t="s">
        <v>1244</v>
      </c>
      <c r="B691" s="73" t="s">
        <v>3400</v>
      </c>
      <c r="C691" s="82" t="s">
        <v>2848</v>
      </c>
      <c r="D691" s="56">
        <f>COUNTIF(B:B,B691)</f>
        <v>10</v>
      </c>
      <c r="E691" s="78"/>
      <c r="F691" s="55" t="s">
        <v>1244</v>
      </c>
      <c r="G691" s="73" t="s">
        <v>1446</v>
      </c>
      <c r="H691" s="55" t="str">
        <f>VLOOKUP(G691,'3. DB25 Alle koder'!B:C,2,FALSE)</f>
        <v>Anden ikke-specialiseret detailhandel</v>
      </c>
      <c r="I691" s="56">
        <f>COUNTIF(G:G,G691)</f>
        <v>12</v>
      </c>
      <c r="J691" s="78" t="s">
        <v>3812</v>
      </c>
      <c r="K691" s="92"/>
      <c r="L691" s="94"/>
      <c r="M691" s="37" t="str">
        <f t="shared" si="10"/>
        <v>10:12</v>
      </c>
    </row>
    <row r="692" spans="1:13" ht="30" x14ac:dyDescent="0.25">
      <c r="A692" s="55" t="s">
        <v>1244</v>
      </c>
      <c r="B692" s="73" t="s">
        <v>3400</v>
      </c>
      <c r="C692" s="82" t="s">
        <v>2848</v>
      </c>
      <c r="D692" s="56">
        <f>COUNTIF(B:B,B692)</f>
        <v>10</v>
      </c>
      <c r="E692" s="78"/>
      <c r="F692" s="55" t="s">
        <v>1244</v>
      </c>
      <c r="G692" s="73" t="s">
        <v>1481</v>
      </c>
      <c r="H692" s="55" t="str">
        <f>VLOOKUP(G692,'3. DB25 Alle koder'!B:C,2,FALSE)</f>
        <v>Detailhandel med tekstiler</v>
      </c>
      <c r="I692" s="56">
        <f>COUNTIF(G:G,G692)</f>
        <v>5</v>
      </c>
      <c r="J692" s="78"/>
      <c r="K692" s="92"/>
      <c r="L692" s="92"/>
      <c r="M692" s="37" t="str">
        <f t="shared" si="10"/>
        <v>10:5</v>
      </c>
    </row>
    <row r="693" spans="1:13" ht="30" x14ac:dyDescent="0.25">
      <c r="A693" s="55" t="s">
        <v>1244</v>
      </c>
      <c r="B693" s="55" t="s">
        <v>3400</v>
      </c>
      <c r="C693" s="55" t="s">
        <v>2848</v>
      </c>
      <c r="D693" s="56">
        <f>COUNTIF(B:B,B693)</f>
        <v>10</v>
      </c>
      <c r="E693" s="57" t="s">
        <v>3523</v>
      </c>
      <c r="F693" s="55" t="s">
        <v>1244</v>
      </c>
      <c r="G693" s="55" t="s">
        <v>1513</v>
      </c>
      <c r="H693" s="55" t="str">
        <f>VLOOKUP(G693,'3. DB25 Alle koder'!B:C,2,FALSE)</f>
        <v>Detailhandel med sports- og fritidsudstyr</v>
      </c>
      <c r="I693" s="56">
        <f>COUNTIF(G:G,G693)</f>
        <v>4</v>
      </c>
      <c r="J693" s="57" t="s">
        <v>3523</v>
      </c>
      <c r="K693" s="92"/>
      <c r="L693" s="92"/>
      <c r="M693" s="37" t="str">
        <f t="shared" si="10"/>
        <v>10:4</v>
      </c>
    </row>
    <row r="694" spans="1:13" ht="30" x14ac:dyDescent="0.25">
      <c r="A694" s="55" t="s">
        <v>1244</v>
      </c>
      <c r="B694" s="55" t="s">
        <v>3400</v>
      </c>
      <c r="C694" s="55" t="s">
        <v>2848</v>
      </c>
      <c r="D694" s="56">
        <f>COUNTIF(B:B,B694)</f>
        <v>10</v>
      </c>
      <c r="E694" s="60" t="s">
        <v>3523</v>
      </c>
      <c r="F694" s="55" t="s">
        <v>1244</v>
      </c>
      <c r="G694" s="55" t="s">
        <v>1515</v>
      </c>
      <c r="H694" s="55" t="str">
        <f>VLOOKUP(G694,'3. DB25 Alle koder'!B:C,2,FALSE)</f>
        <v>Detailhandel med cykler</v>
      </c>
      <c r="I694" s="56">
        <f>COUNTIF(G:G,G694)</f>
        <v>4</v>
      </c>
      <c r="J694" s="60" t="s">
        <v>3523</v>
      </c>
      <c r="K694" s="92"/>
      <c r="L694" s="92"/>
      <c r="M694" s="37" t="str">
        <f t="shared" si="10"/>
        <v>10:4</v>
      </c>
    </row>
    <row r="695" spans="1:13" ht="30" x14ac:dyDescent="0.25">
      <c r="A695" s="55" t="s">
        <v>1244</v>
      </c>
      <c r="B695" s="55" t="s">
        <v>3400</v>
      </c>
      <c r="C695" s="55" t="s">
        <v>2848</v>
      </c>
      <c r="D695" s="56">
        <f>COUNTIF(B:B,B695)</f>
        <v>10</v>
      </c>
      <c r="E695" s="60" t="s">
        <v>3523</v>
      </c>
      <c r="F695" s="55" t="s">
        <v>1244</v>
      </c>
      <c r="G695" s="55" t="s">
        <v>1516</v>
      </c>
      <c r="H695" s="55" t="str">
        <f>VLOOKUP(G695,'3. DB25 Alle koder'!B:C,2,FALSE)</f>
        <v>Detailhandel med lystbåde og udstyr hertil</v>
      </c>
      <c r="I695" s="56">
        <f>COUNTIF(G:G,G695)</f>
        <v>4</v>
      </c>
      <c r="J695" s="60" t="s">
        <v>3523</v>
      </c>
      <c r="K695" s="92"/>
      <c r="L695" s="92"/>
      <c r="M695" s="37" t="str">
        <f t="shared" si="10"/>
        <v>10:4</v>
      </c>
    </row>
    <row r="696" spans="1:13" ht="30" x14ac:dyDescent="0.25">
      <c r="A696" s="55" t="s">
        <v>1244</v>
      </c>
      <c r="B696" s="71" t="s">
        <v>3400</v>
      </c>
      <c r="C696" s="71" t="s">
        <v>2848</v>
      </c>
      <c r="D696" s="56">
        <f>COUNTIF(B:B,B696)</f>
        <v>10</v>
      </c>
      <c r="E696" s="57" t="s">
        <v>3523</v>
      </c>
      <c r="F696" s="55" t="s">
        <v>1244</v>
      </c>
      <c r="G696" s="55" t="s">
        <v>1520</v>
      </c>
      <c r="H696" s="55" t="str">
        <f>VLOOKUP(G696,'3. DB25 Alle koder'!B:C,2,FALSE)</f>
        <v>Detailhandel med spil og legetøj</v>
      </c>
      <c r="I696" s="56">
        <f>COUNTIF(G:G,G696)</f>
        <v>4</v>
      </c>
      <c r="J696" s="57" t="s">
        <v>3523</v>
      </c>
      <c r="K696" s="92"/>
      <c r="L696" s="92"/>
      <c r="M696" s="37" t="str">
        <f t="shared" si="10"/>
        <v>10:4</v>
      </c>
    </row>
    <row r="697" spans="1:13" ht="30" x14ac:dyDescent="0.25">
      <c r="A697" s="55" t="s">
        <v>1244</v>
      </c>
      <c r="B697" s="55" t="s">
        <v>3400</v>
      </c>
      <c r="C697" s="55" t="s">
        <v>2848</v>
      </c>
      <c r="D697" s="56">
        <f>COUNTIF(B:B,B697)</f>
        <v>10</v>
      </c>
      <c r="E697" s="60" t="s">
        <v>3523</v>
      </c>
      <c r="F697" s="55" t="s">
        <v>1244</v>
      </c>
      <c r="G697" s="55" t="s">
        <v>1522</v>
      </c>
      <c r="H697" s="55" t="str">
        <f>VLOOKUP(G697,'3. DB25 Alle koder'!B:C,2,FALSE)</f>
        <v>Detailhandel med musikinstrumenter</v>
      </c>
      <c r="I697" s="56">
        <f>COUNTIF(G:G,G697)</f>
        <v>6</v>
      </c>
      <c r="J697" s="60" t="s">
        <v>3523</v>
      </c>
      <c r="K697" s="92"/>
      <c r="L697" s="92"/>
      <c r="M697" s="37" t="str">
        <f t="shared" si="10"/>
        <v>10:6</v>
      </c>
    </row>
    <row r="698" spans="1:13" ht="30" x14ac:dyDescent="0.25">
      <c r="A698" s="55" t="s">
        <v>1244</v>
      </c>
      <c r="B698" s="71" t="s">
        <v>3400</v>
      </c>
      <c r="C698" s="71" t="s">
        <v>2848</v>
      </c>
      <c r="D698" s="56">
        <f>COUNTIF(B:B,B698)</f>
        <v>10</v>
      </c>
      <c r="E698" s="60" t="s">
        <v>3523</v>
      </c>
      <c r="F698" s="55" t="s">
        <v>1244</v>
      </c>
      <c r="G698" s="55" t="s">
        <v>1526</v>
      </c>
      <c r="H698" s="55" t="str">
        <f>VLOOKUP(G698,'3. DB25 Alle koder'!B:C,2,FALSE)</f>
        <v>Detailhandel med andre kulturelle artikler i.a.n</v>
      </c>
      <c r="I698" s="56">
        <f>COUNTIF(G:G,G698)</f>
        <v>4</v>
      </c>
      <c r="J698" s="60" t="s">
        <v>3523</v>
      </c>
      <c r="K698" s="92"/>
      <c r="L698" s="92"/>
      <c r="M698" s="37" t="str">
        <f t="shared" si="10"/>
        <v>10:4</v>
      </c>
    </row>
    <row r="699" spans="1:13" ht="30" x14ac:dyDescent="0.25">
      <c r="A699" s="55" t="s">
        <v>1244</v>
      </c>
      <c r="B699" s="76" t="s">
        <v>3400</v>
      </c>
      <c r="C699" s="77" t="s">
        <v>2848</v>
      </c>
      <c r="D699" s="56">
        <f>COUNTIF(B:B,B699)</f>
        <v>10</v>
      </c>
      <c r="E699" s="78"/>
      <c r="F699" s="55" t="s">
        <v>1244</v>
      </c>
      <c r="G699" s="73" t="s">
        <v>1580</v>
      </c>
      <c r="H699" s="55" t="str">
        <f>VLOOKUP(G699,'3. DB25 Alle koder'!B:C,2,FALSE)</f>
        <v>Formidlingsaktiviteter inden for ikke-specialiseret detailhandel</v>
      </c>
      <c r="I699" s="56">
        <f>COUNTIF(G:G,G699)</f>
        <v>15</v>
      </c>
      <c r="J699" s="78"/>
      <c r="K699" s="92"/>
      <c r="L699" s="94"/>
      <c r="M699" s="37" t="str">
        <f t="shared" si="10"/>
        <v>10:15</v>
      </c>
    </row>
    <row r="700" spans="1:13" ht="30" x14ac:dyDescent="0.25">
      <c r="A700" s="55" t="s">
        <v>1244</v>
      </c>
      <c r="B700" s="83" t="s">
        <v>3400</v>
      </c>
      <c r="C700" s="84" t="s">
        <v>2848</v>
      </c>
      <c r="D700" s="56">
        <f>COUNTIF(B:B,B700)</f>
        <v>10</v>
      </c>
      <c r="E700" s="80"/>
      <c r="F700" s="55" t="s">
        <v>1244</v>
      </c>
      <c r="G700" s="73" t="s">
        <v>1582</v>
      </c>
      <c r="H700" s="55" t="str">
        <f>VLOOKUP(G700,'3. DB25 Alle koder'!B:C,2,FALSE)</f>
        <v>Formidlingsaktiviteter inden for specialiseret detailhandel</v>
      </c>
      <c r="I700" s="56">
        <f>COUNTIF(G:G,G700)</f>
        <v>17</v>
      </c>
      <c r="J700" s="80"/>
      <c r="K700" s="92"/>
      <c r="L700" s="94"/>
      <c r="M700" s="37" t="str">
        <f t="shared" si="10"/>
        <v>10:17</v>
      </c>
    </row>
    <row r="701" spans="1:13" ht="285" x14ac:dyDescent="0.25">
      <c r="A701" s="55" t="s">
        <v>1244</v>
      </c>
      <c r="B701" s="73" t="s">
        <v>3401</v>
      </c>
      <c r="C701" s="82" t="s">
        <v>2849</v>
      </c>
      <c r="D701" s="56">
        <f>COUNTIF(B:B,B701)</f>
        <v>9</v>
      </c>
      <c r="E701" s="78"/>
      <c r="F701" s="55" t="s">
        <v>1244</v>
      </c>
      <c r="G701" s="73" t="s">
        <v>1446</v>
      </c>
      <c r="H701" s="55" t="str">
        <f>VLOOKUP(G701,'3. DB25 Alle koder'!B:C,2,FALSE)</f>
        <v>Anden ikke-specialiseret detailhandel</v>
      </c>
      <c r="I701" s="56">
        <f>COUNTIF(G:G,G701)</f>
        <v>12</v>
      </c>
      <c r="J701" s="78" t="s">
        <v>3812</v>
      </c>
      <c r="K701" s="92"/>
      <c r="L701" s="94"/>
      <c r="M701" s="37" t="str">
        <f t="shared" si="10"/>
        <v>9:12</v>
      </c>
    </row>
    <row r="702" spans="1:13" ht="30" x14ac:dyDescent="0.25">
      <c r="A702" s="55" t="s">
        <v>1244</v>
      </c>
      <c r="B702" s="71" t="s">
        <v>3401</v>
      </c>
      <c r="C702" s="71" t="s">
        <v>2849</v>
      </c>
      <c r="D702" s="56">
        <f>COUNTIF(B:B,B702)</f>
        <v>9</v>
      </c>
      <c r="E702" s="60" t="s">
        <v>3523</v>
      </c>
      <c r="F702" s="55" t="s">
        <v>1244</v>
      </c>
      <c r="G702" s="55" t="s">
        <v>1502</v>
      </c>
      <c r="H702" s="55" t="str">
        <f>VLOOKUP(G702,'3. DB25 Alle koder'!B:C,2,FALSE)</f>
        <v>Detailhandel med boligtekstiler, belysnings- og husholdningsartikler i.a.n.</v>
      </c>
      <c r="I702" s="56">
        <f>COUNTIF(G:G,G702)</f>
        <v>7</v>
      </c>
      <c r="J702" s="60" t="s">
        <v>3648</v>
      </c>
      <c r="K702" s="92"/>
      <c r="L702" s="92"/>
      <c r="M702" s="37" t="str">
        <f t="shared" si="10"/>
        <v>9:7</v>
      </c>
    </row>
    <row r="703" spans="1:13" ht="30" x14ac:dyDescent="0.25">
      <c r="A703" s="55" t="s">
        <v>1244</v>
      </c>
      <c r="B703" s="71" t="s">
        <v>3401</v>
      </c>
      <c r="C703" s="71" t="s">
        <v>2849</v>
      </c>
      <c r="D703" s="56">
        <f>COUNTIF(B:B,B703)</f>
        <v>9</v>
      </c>
      <c r="E703" s="60" t="s">
        <v>3523</v>
      </c>
      <c r="F703" s="55" t="s">
        <v>1244</v>
      </c>
      <c r="G703" s="55" t="s">
        <v>1532</v>
      </c>
      <c r="H703" s="55" t="str">
        <f>VLOOKUP(G703,'3. DB25 Alle koder'!B:C,2,FALSE)</f>
        <v>Detailhandel med tøj</v>
      </c>
      <c r="I703" s="56">
        <f>COUNTIF(G:G,G703)</f>
        <v>4</v>
      </c>
      <c r="J703" s="60" t="s">
        <v>3523</v>
      </c>
      <c r="K703" s="92"/>
      <c r="L703" s="92"/>
      <c r="M703" s="37" t="str">
        <f t="shared" si="10"/>
        <v>9:4</v>
      </c>
    </row>
    <row r="704" spans="1:13" ht="30" x14ac:dyDescent="0.25">
      <c r="A704" s="55" t="s">
        <v>1244</v>
      </c>
      <c r="B704" s="85" t="s">
        <v>3401</v>
      </c>
      <c r="C704" s="85" t="s">
        <v>2849</v>
      </c>
      <c r="D704" s="56">
        <f>COUNTIF(B:B,B704)</f>
        <v>9</v>
      </c>
      <c r="E704" s="60" t="s">
        <v>3523</v>
      </c>
      <c r="F704" s="55" t="s">
        <v>1244</v>
      </c>
      <c r="G704" s="55" t="s">
        <v>1534</v>
      </c>
      <c r="H704" s="55" t="str">
        <f>VLOOKUP(G704,'3. DB25 Alle koder'!B:C,2,FALSE)</f>
        <v>Detailhandel med baby- og børnetøj</v>
      </c>
      <c r="I704" s="56">
        <f>COUNTIF(G:G,G704)</f>
        <v>4</v>
      </c>
      <c r="J704" s="60" t="s">
        <v>3523</v>
      </c>
      <c r="K704" s="92"/>
      <c r="L704" s="92"/>
      <c r="M704" s="37" t="str">
        <f t="shared" si="10"/>
        <v>9:4</v>
      </c>
    </row>
    <row r="705" spans="1:13" ht="30" x14ac:dyDescent="0.25">
      <c r="A705" s="55" t="s">
        <v>1244</v>
      </c>
      <c r="B705" s="55" t="s">
        <v>3401</v>
      </c>
      <c r="C705" s="55" t="s">
        <v>2849</v>
      </c>
      <c r="D705" s="56">
        <f>COUNTIF(B:B,B705)</f>
        <v>9</v>
      </c>
      <c r="E705" s="60" t="s">
        <v>3523</v>
      </c>
      <c r="F705" s="55" t="s">
        <v>1244</v>
      </c>
      <c r="G705" s="55" t="s">
        <v>1538</v>
      </c>
      <c r="H705" s="55" t="str">
        <f>VLOOKUP(G705,'3. DB25 Alle koder'!B:C,2,FALSE)</f>
        <v>Detailhandel med fodtøj</v>
      </c>
      <c r="I705" s="56">
        <f>COUNTIF(G:G,G705)</f>
        <v>4</v>
      </c>
      <c r="J705" s="60" t="s">
        <v>3523</v>
      </c>
      <c r="K705" s="92"/>
      <c r="L705" s="92"/>
      <c r="M705" s="37" t="str">
        <f t="shared" si="10"/>
        <v>9:4</v>
      </c>
    </row>
    <row r="706" spans="1:13" ht="30" x14ac:dyDescent="0.25">
      <c r="A706" s="55" t="s">
        <v>1244</v>
      </c>
      <c r="B706" s="71" t="s">
        <v>3401</v>
      </c>
      <c r="C706" s="71" t="s">
        <v>2849</v>
      </c>
      <c r="D706" s="56">
        <f>COUNTIF(B:B,B706)</f>
        <v>9</v>
      </c>
      <c r="E706" s="60" t="s">
        <v>3523</v>
      </c>
      <c r="F706" s="55" t="s">
        <v>1244</v>
      </c>
      <c r="G706" s="55" t="s">
        <v>1540</v>
      </c>
      <c r="H706" s="55" t="str">
        <f>VLOOKUP(G706,'3. DB25 Alle koder'!B:C,2,FALSE)</f>
        <v>Detailhandel med lædervarer</v>
      </c>
      <c r="I706" s="56">
        <f>COUNTIF(G:G,G706)</f>
        <v>4</v>
      </c>
      <c r="J706" s="60" t="s">
        <v>3523</v>
      </c>
      <c r="K706" s="92"/>
      <c r="L706" s="92"/>
      <c r="M706" s="37" t="str">
        <f t="shared" si="10"/>
        <v>9:4</v>
      </c>
    </row>
    <row r="707" spans="1:13" ht="30" x14ac:dyDescent="0.25">
      <c r="A707" s="55" t="s">
        <v>1244</v>
      </c>
      <c r="B707" s="71" t="s">
        <v>3401</v>
      </c>
      <c r="C707" s="71" t="s">
        <v>2849</v>
      </c>
      <c r="D707" s="56">
        <f>COUNTIF(B:B,B707)</f>
        <v>9</v>
      </c>
      <c r="E707" s="60" t="s">
        <v>3523</v>
      </c>
      <c r="F707" s="55" t="s">
        <v>1244</v>
      </c>
      <c r="G707" s="55" t="s">
        <v>1560</v>
      </c>
      <c r="H707" s="55" t="str">
        <f>VLOOKUP(G707,'3. DB25 Alle koder'!B:C,2,FALSE)</f>
        <v>Detailhandel med ure og smykker</v>
      </c>
      <c r="I707" s="56">
        <f>COUNTIF(G:G,G707)</f>
        <v>4</v>
      </c>
      <c r="J707" s="60" t="s">
        <v>3523</v>
      </c>
      <c r="K707" s="92"/>
      <c r="L707" s="92"/>
      <c r="M707" s="37" t="str">
        <f t="shared" ref="M707:M770" si="11">CONCATENATE(D707,":",I707)</f>
        <v>9:4</v>
      </c>
    </row>
    <row r="708" spans="1:13" ht="30" x14ac:dyDescent="0.25">
      <c r="A708" s="55" t="s">
        <v>1244</v>
      </c>
      <c r="B708" s="86" t="s">
        <v>3401</v>
      </c>
      <c r="C708" s="87" t="s">
        <v>2849</v>
      </c>
      <c r="D708" s="56">
        <f>COUNTIF(B:B,B708)</f>
        <v>9</v>
      </c>
      <c r="E708" s="78"/>
      <c r="F708" s="55" t="s">
        <v>1244</v>
      </c>
      <c r="G708" s="73" t="s">
        <v>1580</v>
      </c>
      <c r="H708" s="55" t="str">
        <f>VLOOKUP(G708,'3. DB25 Alle koder'!B:C,2,FALSE)</f>
        <v>Formidlingsaktiviteter inden for ikke-specialiseret detailhandel</v>
      </c>
      <c r="I708" s="56">
        <f>COUNTIF(G:G,G708)</f>
        <v>15</v>
      </c>
      <c r="J708" s="78"/>
      <c r="K708" s="92"/>
      <c r="L708" s="94"/>
      <c r="M708" s="37" t="str">
        <f t="shared" si="11"/>
        <v>9:15</v>
      </c>
    </row>
    <row r="709" spans="1:13" ht="30" x14ac:dyDescent="0.25">
      <c r="A709" s="55" t="s">
        <v>1244</v>
      </c>
      <c r="B709" s="73" t="s">
        <v>3401</v>
      </c>
      <c r="C709" s="82" t="s">
        <v>2849</v>
      </c>
      <c r="D709" s="56">
        <f>COUNTIF(B:B,B709)</f>
        <v>9</v>
      </c>
      <c r="E709" s="80"/>
      <c r="F709" s="55" t="s">
        <v>1244</v>
      </c>
      <c r="G709" s="73" t="s">
        <v>1582</v>
      </c>
      <c r="H709" s="55" t="str">
        <f>VLOOKUP(G709,'3. DB25 Alle koder'!B:C,2,FALSE)</f>
        <v>Formidlingsaktiviteter inden for specialiseret detailhandel</v>
      </c>
      <c r="I709" s="56">
        <f>COUNTIF(G:G,G709)</f>
        <v>17</v>
      </c>
      <c r="J709" s="80"/>
      <c r="K709" s="92"/>
      <c r="L709" s="94"/>
      <c r="M709" s="37" t="str">
        <f t="shared" si="11"/>
        <v>9:17</v>
      </c>
    </row>
    <row r="710" spans="1:13" ht="285" x14ac:dyDescent="0.25">
      <c r="A710" s="55" t="s">
        <v>1244</v>
      </c>
      <c r="B710" s="83" t="s">
        <v>3402</v>
      </c>
      <c r="C710" s="84" t="s">
        <v>2850</v>
      </c>
      <c r="D710" s="56">
        <f>COUNTIF(B:B,B710)</f>
        <v>7</v>
      </c>
      <c r="E710" s="78"/>
      <c r="F710" s="55" t="s">
        <v>1244</v>
      </c>
      <c r="G710" s="73" t="s">
        <v>1446</v>
      </c>
      <c r="H710" s="55" t="str">
        <f>VLOOKUP(G710,'3. DB25 Alle koder'!B:C,2,FALSE)</f>
        <v>Anden ikke-specialiseret detailhandel</v>
      </c>
      <c r="I710" s="56">
        <f>COUNTIF(G:G,G710)</f>
        <v>12</v>
      </c>
      <c r="J710" s="78" t="s">
        <v>3812</v>
      </c>
      <c r="K710" s="92"/>
      <c r="L710" s="94"/>
      <c r="M710" s="37" t="str">
        <f t="shared" si="11"/>
        <v>7:12</v>
      </c>
    </row>
    <row r="711" spans="1:13" ht="30" x14ac:dyDescent="0.25">
      <c r="A711" s="55" t="s">
        <v>1244</v>
      </c>
      <c r="B711" s="55" t="s">
        <v>3402</v>
      </c>
      <c r="C711" s="82" t="s">
        <v>2850</v>
      </c>
      <c r="D711" s="56">
        <f>COUNTIF(B:B,B711)</f>
        <v>7</v>
      </c>
      <c r="E711" s="78" t="s">
        <v>3523</v>
      </c>
      <c r="F711" s="55" t="s">
        <v>1244</v>
      </c>
      <c r="G711" s="55" t="s">
        <v>1544</v>
      </c>
      <c r="H711" s="55" t="str">
        <f>VLOOKUP(G711,'3. DB25 Alle koder'!B:C,2,FALSE)</f>
        <v>Detailhandel med farmaceutiske produkter</v>
      </c>
      <c r="I711" s="56">
        <f>COUNTIF(G:G,G711)</f>
        <v>2</v>
      </c>
      <c r="J711" s="78" t="s">
        <v>3523</v>
      </c>
      <c r="K711" s="92"/>
      <c r="L711" s="92"/>
      <c r="M711" s="37" t="str">
        <f t="shared" si="11"/>
        <v>7:2</v>
      </c>
    </row>
    <row r="712" spans="1:13" ht="30" x14ac:dyDescent="0.25">
      <c r="A712" s="55" t="s">
        <v>1244</v>
      </c>
      <c r="B712" s="55" t="s">
        <v>3402</v>
      </c>
      <c r="C712" s="82" t="s">
        <v>2850</v>
      </c>
      <c r="D712" s="56">
        <f>COUNTIF(B:B,B712)</f>
        <v>7</v>
      </c>
      <c r="E712" s="78" t="s">
        <v>3523</v>
      </c>
      <c r="F712" s="55" t="s">
        <v>1244</v>
      </c>
      <c r="G712" s="55" t="s">
        <v>1547</v>
      </c>
      <c r="H712" s="55" t="str">
        <f>VLOOKUP(G712,'3. DB25 Alle koder'!B:C,2,FALSE)</f>
        <v>Optikeraktiviteter</v>
      </c>
      <c r="I712" s="56">
        <f>COUNTIF(G:G,G712)</f>
        <v>4</v>
      </c>
      <c r="J712" s="78" t="s">
        <v>3523</v>
      </c>
      <c r="K712" s="92"/>
      <c r="L712" s="92"/>
      <c r="M712" s="37" t="str">
        <f t="shared" si="11"/>
        <v>7:4</v>
      </c>
    </row>
    <row r="713" spans="1:13" ht="30" x14ac:dyDescent="0.25">
      <c r="A713" s="55" t="s">
        <v>1244</v>
      </c>
      <c r="B713" s="71" t="s">
        <v>3402</v>
      </c>
      <c r="C713" s="84" t="s">
        <v>2850</v>
      </c>
      <c r="D713" s="56">
        <f>COUNTIF(B:B,B713)</f>
        <v>7</v>
      </c>
      <c r="E713" s="78" t="s">
        <v>3523</v>
      </c>
      <c r="F713" s="55" t="s">
        <v>1244</v>
      </c>
      <c r="G713" s="55" t="s">
        <v>1548</v>
      </c>
      <c r="H713" s="55" t="str">
        <f>VLOOKUP(G713,'3. DB25 Alle koder'!B:C,2,FALSE)</f>
        <v>Detailhandel med andre medicinske og ortopædiske artikler</v>
      </c>
      <c r="I713" s="56">
        <f>COUNTIF(G:G,G713)</f>
        <v>4</v>
      </c>
      <c r="J713" s="78" t="s">
        <v>3523</v>
      </c>
      <c r="K713" s="92"/>
      <c r="L713" s="92"/>
      <c r="M713" s="37" t="str">
        <f t="shared" si="11"/>
        <v>7:4</v>
      </c>
    </row>
    <row r="714" spans="1:13" ht="30" x14ac:dyDescent="0.25">
      <c r="A714" s="55" t="s">
        <v>1244</v>
      </c>
      <c r="B714" s="71" t="s">
        <v>3402</v>
      </c>
      <c r="C714" s="84" t="s">
        <v>2850</v>
      </c>
      <c r="D714" s="56">
        <f>COUNTIF(B:B,B714)</f>
        <v>7</v>
      </c>
      <c r="E714" s="81" t="s">
        <v>3523</v>
      </c>
      <c r="F714" s="55" t="s">
        <v>1244</v>
      </c>
      <c r="G714" s="55" t="s">
        <v>1551</v>
      </c>
      <c r="H714" s="55" t="str">
        <f>VLOOKUP(G714,'3. DB25 Alle koder'!B:C,2,FALSE)</f>
        <v>Detailhandel med kosmetikvarer og toiletartikler</v>
      </c>
      <c r="I714" s="56">
        <f>COUNTIF(G:G,G714)</f>
        <v>4</v>
      </c>
      <c r="J714" s="81" t="s">
        <v>3523</v>
      </c>
      <c r="K714" s="92"/>
      <c r="L714" s="92"/>
      <c r="M714" s="37" t="str">
        <f t="shared" si="11"/>
        <v>7:4</v>
      </c>
    </row>
    <row r="715" spans="1:13" ht="30" x14ac:dyDescent="0.25">
      <c r="A715" s="55" t="s">
        <v>1244</v>
      </c>
      <c r="B715" s="76" t="s">
        <v>3402</v>
      </c>
      <c r="C715" s="77" t="s">
        <v>2850</v>
      </c>
      <c r="D715" s="56">
        <f>COUNTIF(B:B,B715)</f>
        <v>7</v>
      </c>
      <c r="E715" s="78"/>
      <c r="F715" s="55" t="s">
        <v>1244</v>
      </c>
      <c r="G715" s="73" t="s">
        <v>1580</v>
      </c>
      <c r="H715" s="55" t="str">
        <f>VLOOKUP(G715,'3. DB25 Alle koder'!B:C,2,FALSE)</f>
        <v>Formidlingsaktiviteter inden for ikke-specialiseret detailhandel</v>
      </c>
      <c r="I715" s="56">
        <f>COUNTIF(G:G,G715)</f>
        <v>15</v>
      </c>
      <c r="J715" s="78"/>
      <c r="K715" s="92"/>
      <c r="L715" s="94"/>
      <c r="M715" s="37" t="str">
        <f t="shared" si="11"/>
        <v>7:15</v>
      </c>
    </row>
    <row r="716" spans="1:13" ht="30" x14ac:dyDescent="0.25">
      <c r="A716" s="55" t="s">
        <v>1244</v>
      </c>
      <c r="B716" s="73" t="s">
        <v>3402</v>
      </c>
      <c r="C716" s="82" t="s">
        <v>2850</v>
      </c>
      <c r="D716" s="56">
        <f>COUNTIF(B:B,B716)</f>
        <v>7</v>
      </c>
      <c r="E716" s="80"/>
      <c r="F716" s="55" t="s">
        <v>1244</v>
      </c>
      <c r="G716" s="73" t="s">
        <v>1582</v>
      </c>
      <c r="H716" s="55" t="str">
        <f>VLOOKUP(G716,'3. DB25 Alle koder'!B:C,2,FALSE)</f>
        <v>Formidlingsaktiviteter inden for specialiseret detailhandel</v>
      </c>
      <c r="I716" s="56">
        <f>COUNTIF(G:G,G716)</f>
        <v>17</v>
      </c>
      <c r="J716" s="80"/>
      <c r="K716" s="92"/>
      <c r="L716" s="94"/>
      <c r="M716" s="37" t="str">
        <f t="shared" si="11"/>
        <v>7:17</v>
      </c>
    </row>
    <row r="717" spans="1:13" ht="285" x14ac:dyDescent="0.25">
      <c r="A717" s="55" t="s">
        <v>1244</v>
      </c>
      <c r="B717" s="73" t="s">
        <v>3403</v>
      </c>
      <c r="C717" s="82" t="s">
        <v>2851</v>
      </c>
      <c r="D717" s="56">
        <f>COUNTIF(B:B,B717)</f>
        <v>8</v>
      </c>
      <c r="E717" s="78"/>
      <c r="F717" s="55" t="s">
        <v>1244</v>
      </c>
      <c r="G717" s="73" t="s">
        <v>1446</v>
      </c>
      <c r="H717" s="55" t="str">
        <f>VLOOKUP(G717,'3. DB25 Alle koder'!B:C,2,FALSE)</f>
        <v>Anden ikke-specialiseret detailhandel</v>
      </c>
      <c r="I717" s="56">
        <f>COUNTIF(G:G,G717)</f>
        <v>12</v>
      </c>
      <c r="J717" s="78" t="s">
        <v>3812</v>
      </c>
      <c r="K717" s="92"/>
      <c r="L717" s="94"/>
      <c r="M717" s="37" t="str">
        <f t="shared" si="11"/>
        <v>8:12</v>
      </c>
    </row>
    <row r="718" spans="1:13" x14ac:dyDescent="0.25">
      <c r="A718" s="55" t="s">
        <v>1244</v>
      </c>
      <c r="B718" s="55" t="s">
        <v>3403</v>
      </c>
      <c r="C718" s="55" t="s">
        <v>2851</v>
      </c>
      <c r="D718" s="56">
        <f>COUNTIF(B:B,B718)</f>
        <v>8</v>
      </c>
      <c r="E718" s="57" t="s">
        <v>3523</v>
      </c>
      <c r="F718" s="55" t="s">
        <v>1244</v>
      </c>
      <c r="G718" s="55" t="s">
        <v>1524</v>
      </c>
      <c r="H718" s="55" t="str">
        <f>VLOOKUP(G718,'3. DB25 Alle koder'!B:C,2,FALSE)</f>
        <v>Detailhandel med kunst mv.</v>
      </c>
      <c r="I718" s="56">
        <f>COUNTIF(G:G,G718)</f>
        <v>5</v>
      </c>
      <c r="J718" s="57" t="s">
        <v>3523</v>
      </c>
      <c r="K718" s="92"/>
      <c r="L718" s="92"/>
      <c r="M718" s="37" t="str">
        <f t="shared" si="11"/>
        <v>8:5</v>
      </c>
    </row>
    <row r="719" spans="1:13" x14ac:dyDescent="0.25">
      <c r="A719" s="55" t="s">
        <v>1244</v>
      </c>
      <c r="B719" s="55" t="s">
        <v>3403</v>
      </c>
      <c r="C719" s="55" t="s">
        <v>2851</v>
      </c>
      <c r="D719" s="56">
        <f>COUNTIF(B:B,B719)</f>
        <v>8</v>
      </c>
      <c r="E719" s="57" t="s">
        <v>3523</v>
      </c>
      <c r="F719" s="55" t="s">
        <v>1244</v>
      </c>
      <c r="G719" s="55" t="s">
        <v>1554</v>
      </c>
      <c r="H719" s="55" t="str">
        <f>VLOOKUP(G719,'3. DB25 Alle koder'!B:C,2,FALSE)</f>
        <v>Detailhandel med blomster og planter</v>
      </c>
      <c r="I719" s="56">
        <f>COUNTIF(G:G,G719)</f>
        <v>5</v>
      </c>
      <c r="J719" s="57" t="s">
        <v>3523</v>
      </c>
      <c r="K719" s="92"/>
      <c r="L719" s="92"/>
      <c r="M719" s="37" t="str">
        <f t="shared" si="11"/>
        <v>8:5</v>
      </c>
    </row>
    <row r="720" spans="1:13" x14ac:dyDescent="0.25">
      <c r="A720" s="55" t="s">
        <v>1244</v>
      </c>
      <c r="B720" s="55" t="s">
        <v>3403</v>
      </c>
      <c r="C720" s="55" t="s">
        <v>2851</v>
      </c>
      <c r="D720" s="56">
        <f>COUNTIF(B:B,B720)</f>
        <v>8</v>
      </c>
      <c r="E720" s="57" t="s">
        <v>3523</v>
      </c>
      <c r="F720" s="55" t="s">
        <v>1244</v>
      </c>
      <c r="G720" s="55" t="s">
        <v>1556</v>
      </c>
      <c r="H720" s="55" t="str">
        <f>VLOOKUP(G720,'3. DB25 Alle koder'!B:C,2,FALSE)</f>
        <v>Detailhandel med kæledyr og udstyr til kæledyr</v>
      </c>
      <c r="I720" s="56">
        <f>COUNTIF(G:G,G720)</f>
        <v>4</v>
      </c>
      <c r="J720" s="57" t="s">
        <v>3523</v>
      </c>
      <c r="K720" s="92"/>
      <c r="L720" s="92"/>
      <c r="M720" s="37" t="str">
        <f t="shared" si="11"/>
        <v>8:4</v>
      </c>
    </row>
    <row r="721" spans="1:13" x14ac:dyDescent="0.25">
      <c r="A721" s="55" t="s">
        <v>1244</v>
      </c>
      <c r="B721" s="55" t="s">
        <v>3403</v>
      </c>
      <c r="C721" s="55" t="s">
        <v>2851</v>
      </c>
      <c r="D721" s="56">
        <f>COUNTIF(B:B,B721)</f>
        <v>8</v>
      </c>
      <c r="E721" s="57" t="s">
        <v>3523</v>
      </c>
      <c r="F721" s="55" t="s">
        <v>1244</v>
      </c>
      <c r="G721" s="55" t="s">
        <v>1563</v>
      </c>
      <c r="H721" s="55" t="str">
        <f>VLOOKUP(G721,'3. DB25 Alle koder'!B:C,2,FALSE)</f>
        <v>Detailhandel med andre nye varer</v>
      </c>
      <c r="I721" s="56">
        <f>COUNTIF(G:G,G721)</f>
        <v>8</v>
      </c>
      <c r="J721" s="57" t="s">
        <v>3523</v>
      </c>
      <c r="K721" s="92"/>
      <c r="L721" s="92"/>
      <c r="M721" s="37" t="str">
        <f t="shared" si="11"/>
        <v>8:8</v>
      </c>
    </row>
    <row r="722" spans="1:13" x14ac:dyDescent="0.25">
      <c r="A722" s="55" t="s">
        <v>1244</v>
      </c>
      <c r="B722" s="55" t="s">
        <v>3403</v>
      </c>
      <c r="C722" s="55" t="s">
        <v>2851</v>
      </c>
      <c r="D722" s="56">
        <f>COUNTIF(B:B,B722)</f>
        <v>8</v>
      </c>
      <c r="E722" s="57" t="s">
        <v>3523</v>
      </c>
      <c r="F722" s="55" t="s">
        <v>1244</v>
      </c>
      <c r="G722" s="55" t="s">
        <v>1566</v>
      </c>
      <c r="H722" s="55" t="str">
        <f>VLOOKUP(G722,'3. DB25 Alle koder'!B:C,2,FALSE)</f>
        <v>Detailhandel med brugte varer</v>
      </c>
      <c r="I722" s="56">
        <f>COUNTIF(G:G,G722)</f>
        <v>5</v>
      </c>
      <c r="J722" s="57" t="s">
        <v>3523</v>
      </c>
      <c r="K722" s="92"/>
      <c r="L722" s="92"/>
      <c r="M722" s="37" t="str">
        <f t="shared" si="11"/>
        <v>8:5</v>
      </c>
    </row>
    <row r="723" spans="1:13" x14ac:dyDescent="0.25">
      <c r="A723" s="55" t="s">
        <v>1244</v>
      </c>
      <c r="B723" s="76" t="s">
        <v>3403</v>
      </c>
      <c r="C723" s="77" t="s">
        <v>2851</v>
      </c>
      <c r="D723" s="56">
        <f>COUNTIF(B:B,B723)</f>
        <v>8</v>
      </c>
      <c r="E723" s="78"/>
      <c r="F723" s="55" t="s">
        <v>1244</v>
      </c>
      <c r="G723" s="73" t="s">
        <v>1580</v>
      </c>
      <c r="H723" s="55" t="str">
        <f>VLOOKUP(G723,'3. DB25 Alle koder'!B:C,2,FALSE)</f>
        <v>Formidlingsaktiviteter inden for ikke-specialiseret detailhandel</v>
      </c>
      <c r="I723" s="56">
        <f>COUNTIF(G:G,G723)</f>
        <v>15</v>
      </c>
      <c r="J723" s="78"/>
      <c r="K723" s="92"/>
      <c r="L723" s="94"/>
      <c r="M723" s="37" t="str">
        <f t="shared" si="11"/>
        <v>8:15</v>
      </c>
    </row>
    <row r="724" spans="1:13" x14ac:dyDescent="0.25">
      <c r="A724" s="55" t="s">
        <v>1244</v>
      </c>
      <c r="B724" s="83" t="s">
        <v>3403</v>
      </c>
      <c r="C724" s="84" t="s">
        <v>2851</v>
      </c>
      <c r="D724" s="56">
        <f>COUNTIF(B:B,B724)</f>
        <v>8</v>
      </c>
      <c r="E724" s="80"/>
      <c r="F724" s="55" t="s">
        <v>1244</v>
      </c>
      <c r="G724" s="73" t="s">
        <v>1582</v>
      </c>
      <c r="H724" s="55" t="str">
        <f>VLOOKUP(G724,'3. DB25 Alle koder'!B:C,2,FALSE)</f>
        <v>Formidlingsaktiviteter inden for specialiseret detailhandel</v>
      </c>
      <c r="I724" s="56">
        <f>COUNTIF(G:G,G724)</f>
        <v>17</v>
      </c>
      <c r="J724" s="80"/>
      <c r="K724" s="92"/>
      <c r="L724" s="94"/>
      <c r="M724" s="37" t="str">
        <f t="shared" si="11"/>
        <v>8:17</v>
      </c>
    </row>
    <row r="725" spans="1:13" ht="285" x14ac:dyDescent="0.25">
      <c r="A725" s="55" t="s">
        <v>1244</v>
      </c>
      <c r="B725" s="73" t="s">
        <v>3404</v>
      </c>
      <c r="C725" s="82" t="s">
        <v>2852</v>
      </c>
      <c r="D725" s="56">
        <f>COUNTIF(B:B,B725)</f>
        <v>6</v>
      </c>
      <c r="E725" s="78"/>
      <c r="F725" s="55" t="s">
        <v>1244</v>
      </c>
      <c r="G725" s="73" t="s">
        <v>1446</v>
      </c>
      <c r="H725" s="55" t="str">
        <f>VLOOKUP(G725,'3. DB25 Alle koder'!B:C,2,FALSE)</f>
        <v>Anden ikke-specialiseret detailhandel</v>
      </c>
      <c r="I725" s="56">
        <f>COUNTIF(G:G,G725)</f>
        <v>12</v>
      </c>
      <c r="J725" s="78" t="s">
        <v>3812</v>
      </c>
      <c r="K725" s="94"/>
      <c r="L725" s="94"/>
      <c r="M725" s="37" t="str">
        <f t="shared" si="11"/>
        <v>6:12</v>
      </c>
    </row>
    <row r="726" spans="1:13" x14ac:dyDescent="0.25">
      <c r="A726" s="55" t="s">
        <v>1244</v>
      </c>
      <c r="B726" s="76" t="s">
        <v>3404</v>
      </c>
      <c r="C726" s="77" t="s">
        <v>2852</v>
      </c>
      <c r="D726" s="56">
        <f>COUNTIF(B:B,B726)</f>
        <v>6</v>
      </c>
      <c r="E726" s="78"/>
      <c r="F726" s="55" t="s">
        <v>1244</v>
      </c>
      <c r="G726" s="73" t="s">
        <v>1580</v>
      </c>
      <c r="H726" s="55" t="str">
        <f>VLOOKUP(G726,'3. DB25 Alle koder'!B:C,2,FALSE)</f>
        <v>Formidlingsaktiviteter inden for ikke-specialiseret detailhandel</v>
      </c>
      <c r="I726" s="56">
        <f>COUNTIF(G:G,G726)</f>
        <v>15</v>
      </c>
      <c r="J726" s="78"/>
      <c r="K726" s="92"/>
      <c r="L726" s="94"/>
      <c r="M726" s="37" t="str">
        <f t="shared" si="11"/>
        <v>6:15</v>
      </c>
    </row>
    <row r="727" spans="1:13" x14ac:dyDescent="0.25">
      <c r="A727" s="55" t="s">
        <v>1244</v>
      </c>
      <c r="B727" s="83" t="s">
        <v>3404</v>
      </c>
      <c r="C727" s="84" t="s">
        <v>2852</v>
      </c>
      <c r="D727" s="56">
        <f>COUNTIF(B:B,B727)</f>
        <v>6</v>
      </c>
      <c r="E727" s="80"/>
      <c r="F727" s="55" t="s">
        <v>1244</v>
      </c>
      <c r="G727" s="73" t="s">
        <v>1582</v>
      </c>
      <c r="H727" s="55" t="str">
        <f>VLOOKUP(G727,'3. DB25 Alle koder'!B:C,2,FALSE)</f>
        <v>Formidlingsaktiviteter inden for specialiseret detailhandel</v>
      </c>
      <c r="I727" s="56">
        <f>COUNTIF(G:G,G727)</f>
        <v>17</v>
      </c>
      <c r="J727" s="80"/>
      <c r="K727" s="92"/>
      <c r="L727" s="94"/>
      <c r="M727" s="37" t="str">
        <f t="shared" si="11"/>
        <v>6:17</v>
      </c>
    </row>
    <row r="728" spans="1:13" x14ac:dyDescent="0.25">
      <c r="A728" s="55" t="s">
        <v>1244</v>
      </c>
      <c r="B728" s="55" t="s">
        <v>3404</v>
      </c>
      <c r="C728" s="82" t="s">
        <v>2852</v>
      </c>
      <c r="D728" s="56">
        <f>COUNTIF(B:B,B728)</f>
        <v>6</v>
      </c>
      <c r="E728" s="78" t="s">
        <v>3523</v>
      </c>
      <c r="F728" s="55" t="s">
        <v>1751</v>
      </c>
      <c r="G728" s="55" t="s">
        <v>1791</v>
      </c>
      <c r="H728" s="55" t="str">
        <f>VLOOKUP(G728,'3. DB25 Alle koder'!B:C,2,FALSE)</f>
        <v>Radioaktiviteter og distribution af lydoptagelser</v>
      </c>
      <c r="I728" s="56">
        <f>COUNTIF(G:G,G728)</f>
        <v>2</v>
      </c>
      <c r="J728" s="78" t="s">
        <v>3649</v>
      </c>
      <c r="K728" s="92"/>
      <c r="L728" s="92"/>
      <c r="M728" s="37" t="str">
        <f t="shared" si="11"/>
        <v>6:2</v>
      </c>
    </row>
    <row r="729" spans="1:13" ht="30" x14ac:dyDescent="0.25">
      <c r="A729" s="55" t="s">
        <v>1244</v>
      </c>
      <c r="B729" s="71" t="s">
        <v>3404</v>
      </c>
      <c r="C729" s="84" t="s">
        <v>2852</v>
      </c>
      <c r="D729" s="56">
        <f>COUNTIF(B:B,B729)</f>
        <v>6</v>
      </c>
      <c r="E729" s="78" t="s">
        <v>3523</v>
      </c>
      <c r="F729" s="55" t="s">
        <v>1751</v>
      </c>
      <c r="G729" s="55" t="s">
        <v>1795</v>
      </c>
      <c r="H729" s="55" t="str">
        <f>VLOOKUP(G729,'3. DB25 Alle koder'!B:C,2,FALSE)</f>
        <v>Programskabelse, udgivelse og distribution af billedoptagelser</v>
      </c>
      <c r="I729" s="56">
        <f>COUNTIF(G:G,G729)</f>
        <v>5</v>
      </c>
      <c r="J729" s="78" t="s">
        <v>3650</v>
      </c>
      <c r="K729" s="92"/>
      <c r="L729" s="92"/>
      <c r="M729" s="37" t="str">
        <f t="shared" si="11"/>
        <v>6:5</v>
      </c>
    </row>
    <row r="730" spans="1:13" ht="60" x14ac:dyDescent="0.25">
      <c r="A730" s="55" t="s">
        <v>1244</v>
      </c>
      <c r="B730" s="71" t="s">
        <v>3404</v>
      </c>
      <c r="C730" s="84" t="s">
        <v>2852</v>
      </c>
      <c r="D730" s="56">
        <f>COUNTIF(B:B,B730)</f>
        <v>6</v>
      </c>
      <c r="E730" s="81" t="s">
        <v>3523</v>
      </c>
      <c r="F730" s="55" t="s">
        <v>1751</v>
      </c>
      <c r="G730" s="55" t="s">
        <v>1801</v>
      </c>
      <c r="H730" s="55" t="str">
        <f>VLOOKUP(G730,'3. DB25 Alle koder'!B:C,2,FALSE)</f>
        <v>Anden distribution af medieindhold</v>
      </c>
      <c r="I730" s="56">
        <f>COUNTIF(G:G,G730)</f>
        <v>4</v>
      </c>
      <c r="J730" s="81" t="s">
        <v>3651</v>
      </c>
      <c r="K730" s="92"/>
      <c r="L730" s="92"/>
      <c r="M730" s="37" t="str">
        <f t="shared" si="11"/>
        <v>6:4</v>
      </c>
    </row>
    <row r="731" spans="1:13" ht="30" x14ac:dyDescent="0.25">
      <c r="A731" s="55" t="s">
        <v>1244</v>
      </c>
      <c r="B731" s="55" t="s">
        <v>3405</v>
      </c>
      <c r="C731" s="82" t="s">
        <v>2854</v>
      </c>
      <c r="D731" s="56">
        <f>COUNTIF(B:B,B731)</f>
        <v>44</v>
      </c>
      <c r="E731" s="81" t="s">
        <v>3523</v>
      </c>
      <c r="F731" s="55" t="s">
        <v>1244</v>
      </c>
      <c r="G731" s="55" t="s">
        <v>1438</v>
      </c>
      <c r="H731" s="55" t="str">
        <f>VLOOKUP(G731,'3. DB25 Alle koder'!B:C,2,FALSE)</f>
        <v>Detailhandel med kioskvarer</v>
      </c>
      <c r="I731" s="56">
        <f>COUNTIF(G:G,G731)</f>
        <v>4</v>
      </c>
      <c r="J731" s="81" t="s">
        <v>3523</v>
      </c>
      <c r="K731" s="92"/>
      <c r="L731" s="92"/>
      <c r="M731" s="37" t="str">
        <f t="shared" si="11"/>
        <v>44:4</v>
      </c>
    </row>
    <row r="732" spans="1:13" ht="30" x14ac:dyDescent="0.25">
      <c r="A732" s="55" t="s">
        <v>1244</v>
      </c>
      <c r="B732" s="55" t="s">
        <v>3405</v>
      </c>
      <c r="C732" s="82" t="s">
        <v>2854</v>
      </c>
      <c r="D732" s="56">
        <f>COUNTIF(B:B,B732)</f>
        <v>44</v>
      </c>
      <c r="E732" s="81" t="s">
        <v>3523</v>
      </c>
      <c r="F732" s="55" t="s">
        <v>1244</v>
      </c>
      <c r="G732" s="55" t="s">
        <v>1440</v>
      </c>
      <c r="H732" s="55" t="str">
        <f>VLOOKUP(G732,'3. DB25 Alle koder'!B:C,2,FALSE)</f>
        <v>Detailhandel med dagligvarer i supermarkeder og købmandsbutikker</v>
      </c>
      <c r="I732" s="56">
        <f>COUNTIF(G:G,G732)</f>
        <v>5</v>
      </c>
      <c r="J732" s="81" t="s">
        <v>3523</v>
      </c>
      <c r="K732" s="92"/>
      <c r="L732" s="92"/>
      <c r="M732" s="37" t="str">
        <f t="shared" si="11"/>
        <v>44:5</v>
      </c>
    </row>
    <row r="733" spans="1:13" ht="30" x14ac:dyDescent="0.25">
      <c r="A733" s="55" t="s">
        <v>1244</v>
      </c>
      <c r="B733" s="71" t="s">
        <v>3405</v>
      </c>
      <c r="C733" s="84" t="s">
        <v>2854</v>
      </c>
      <c r="D733" s="56">
        <f>COUNTIF(B:B,B733)</f>
        <v>44</v>
      </c>
      <c r="E733" s="78" t="s">
        <v>3523</v>
      </c>
      <c r="F733" s="55" t="s">
        <v>1244</v>
      </c>
      <c r="G733" s="55" t="s">
        <v>1442</v>
      </c>
      <c r="H733" s="55" t="str">
        <f>VLOOKUP(G733,'3. DB25 Alle koder'!B:C,2,FALSE)</f>
        <v>Detailhandel med dagligvarer i discountsupermarkeder</v>
      </c>
      <c r="I733" s="56">
        <f>COUNTIF(G:G,G733)</f>
        <v>4</v>
      </c>
      <c r="J733" s="81" t="s">
        <v>3523</v>
      </c>
      <c r="K733" s="92"/>
      <c r="L733" s="92"/>
      <c r="M733" s="37" t="str">
        <f t="shared" si="11"/>
        <v>44:4</v>
      </c>
    </row>
    <row r="734" spans="1:13" ht="285" x14ac:dyDescent="0.25">
      <c r="A734" s="55" t="s">
        <v>1244</v>
      </c>
      <c r="B734" s="76" t="s">
        <v>3405</v>
      </c>
      <c r="C734" s="77" t="s">
        <v>2854</v>
      </c>
      <c r="D734" s="56">
        <f>COUNTIF(B:B,B734)</f>
        <v>44</v>
      </c>
      <c r="E734" s="81"/>
      <c r="F734" s="55" t="s">
        <v>1244</v>
      </c>
      <c r="G734" s="73" t="s">
        <v>1446</v>
      </c>
      <c r="H734" s="55" t="str">
        <f>VLOOKUP(G734,'3. DB25 Alle koder'!B:C,2,FALSE)</f>
        <v>Anden ikke-specialiseret detailhandel</v>
      </c>
      <c r="I734" s="56">
        <f>COUNTIF(G:G,G734)</f>
        <v>12</v>
      </c>
      <c r="J734" s="81" t="s">
        <v>3812</v>
      </c>
      <c r="K734" s="94"/>
      <c r="L734" s="94"/>
      <c r="M734" s="37" t="str">
        <f t="shared" si="11"/>
        <v>44:12</v>
      </c>
    </row>
    <row r="735" spans="1:13" ht="30" x14ac:dyDescent="0.25">
      <c r="A735" s="55" t="s">
        <v>1244</v>
      </c>
      <c r="B735" s="85" t="s">
        <v>3405</v>
      </c>
      <c r="C735" s="88" t="s">
        <v>2854</v>
      </c>
      <c r="D735" s="56">
        <f>COUNTIF(B:B,B735)</f>
        <v>44</v>
      </c>
      <c r="E735" s="81" t="s">
        <v>3523</v>
      </c>
      <c r="F735" s="55" t="s">
        <v>1244</v>
      </c>
      <c r="G735" s="55" t="s">
        <v>1451</v>
      </c>
      <c r="H735" s="55" t="str">
        <f>VLOOKUP(G735,'3. DB25 Alle koder'!B:C,2,FALSE)</f>
        <v>Detailhandel med frugt og grøntsager</v>
      </c>
      <c r="I735" s="56">
        <f>COUNTIF(G:G,G735)</f>
        <v>4</v>
      </c>
      <c r="J735" s="57" t="s">
        <v>3523</v>
      </c>
      <c r="K735" s="94"/>
      <c r="L735" s="94"/>
      <c r="M735" s="37" t="str">
        <f t="shared" si="11"/>
        <v>44:4</v>
      </c>
    </row>
    <row r="736" spans="1:13" ht="30" x14ac:dyDescent="0.25">
      <c r="A736" s="55" t="s">
        <v>1244</v>
      </c>
      <c r="B736" s="55" t="s">
        <v>3405</v>
      </c>
      <c r="C736" s="55" t="s">
        <v>2854</v>
      </c>
      <c r="D736" s="56">
        <f>COUNTIF(B:B,B736)</f>
        <v>44</v>
      </c>
      <c r="E736" s="60" t="s">
        <v>3523</v>
      </c>
      <c r="F736" s="55" t="s">
        <v>1244</v>
      </c>
      <c r="G736" s="55" t="s">
        <v>1454</v>
      </c>
      <c r="H736" s="55" t="str">
        <f>VLOOKUP(G736,'3. DB25 Alle koder'!B:C,2,FALSE)</f>
        <v>Detailhandel med kød og kødprodukter</v>
      </c>
      <c r="I736" s="56">
        <f>COUNTIF(G:G,G736)</f>
        <v>4</v>
      </c>
      <c r="J736" s="60" t="s">
        <v>3523</v>
      </c>
      <c r="K736" s="94"/>
      <c r="L736" s="92"/>
      <c r="M736" s="37" t="str">
        <f t="shared" si="11"/>
        <v>44:4</v>
      </c>
    </row>
    <row r="737" spans="1:13" ht="30" x14ac:dyDescent="0.25">
      <c r="A737" s="55" t="s">
        <v>1244</v>
      </c>
      <c r="B737" s="71" t="s">
        <v>3405</v>
      </c>
      <c r="C737" s="71" t="s">
        <v>2854</v>
      </c>
      <c r="D737" s="56">
        <f>COUNTIF(B:B,B737)</f>
        <v>44</v>
      </c>
      <c r="E737" s="60" t="s">
        <v>3523</v>
      </c>
      <c r="F737" s="55" t="s">
        <v>1244</v>
      </c>
      <c r="G737" s="55" t="s">
        <v>1456</v>
      </c>
      <c r="H737" s="55" t="str">
        <f>VLOOKUP(G737,'3. DB25 Alle koder'!B:C,2,FALSE)</f>
        <v>Detailhandel med fisk, krebsdyr og bløddyr</v>
      </c>
      <c r="I737" s="56">
        <f>COUNTIF(G:G,G737)</f>
        <v>4</v>
      </c>
      <c r="J737" s="60" t="s">
        <v>3523</v>
      </c>
      <c r="K737" s="94"/>
      <c r="L737" s="92"/>
      <c r="M737" s="37" t="str">
        <f t="shared" si="11"/>
        <v>44:4</v>
      </c>
    </row>
    <row r="738" spans="1:13" ht="30" x14ac:dyDescent="0.25">
      <c r="A738" s="55" t="s">
        <v>1244</v>
      </c>
      <c r="B738" s="71" t="s">
        <v>3405</v>
      </c>
      <c r="C738" s="71" t="s">
        <v>2854</v>
      </c>
      <c r="D738" s="56">
        <f>COUNTIF(B:B,B738)</f>
        <v>44</v>
      </c>
      <c r="E738" s="60" t="s">
        <v>3523</v>
      </c>
      <c r="F738" s="55" t="s">
        <v>1244</v>
      </c>
      <c r="G738" s="55" t="s">
        <v>1459</v>
      </c>
      <c r="H738" s="55" t="str">
        <f>VLOOKUP(G738,'3. DB25 Alle koder'!B:C,2,FALSE)</f>
        <v>Detailhandel med bagværk og konfekture</v>
      </c>
      <c r="I738" s="56">
        <f>COUNTIF(G:G,G738)</f>
        <v>4</v>
      </c>
      <c r="J738" s="60" t="s">
        <v>3523</v>
      </c>
      <c r="K738" s="94"/>
      <c r="L738" s="92"/>
      <c r="M738" s="37" t="str">
        <f t="shared" si="11"/>
        <v>44:4</v>
      </c>
    </row>
    <row r="739" spans="1:13" ht="30" x14ac:dyDescent="0.25">
      <c r="A739" s="55" t="s">
        <v>1244</v>
      </c>
      <c r="B739" s="71" t="s">
        <v>3405</v>
      </c>
      <c r="C739" s="71" t="s">
        <v>2854</v>
      </c>
      <c r="D739" s="56">
        <f>COUNTIF(B:B,B739)</f>
        <v>44</v>
      </c>
      <c r="E739" s="60" t="s">
        <v>3523</v>
      </c>
      <c r="F739" s="55" t="s">
        <v>1244</v>
      </c>
      <c r="G739" s="55" t="s">
        <v>1462</v>
      </c>
      <c r="H739" s="55" t="str">
        <f>VLOOKUP(G739,'3. DB25 Alle koder'!B:C,2,FALSE)</f>
        <v>Detailhandel med drikkevarer</v>
      </c>
      <c r="I739" s="56">
        <f>COUNTIF(G:G,G739)</f>
        <v>4</v>
      </c>
      <c r="J739" s="60" t="s">
        <v>3523</v>
      </c>
      <c r="K739" s="92"/>
      <c r="L739" s="92"/>
      <c r="M739" s="37" t="str">
        <f t="shared" si="11"/>
        <v>44:4</v>
      </c>
    </row>
    <row r="740" spans="1:13" ht="30" x14ac:dyDescent="0.25">
      <c r="A740" s="55" t="s">
        <v>1244</v>
      </c>
      <c r="B740" s="71" t="s">
        <v>3405</v>
      </c>
      <c r="C740" s="71" t="s">
        <v>2854</v>
      </c>
      <c r="D740" s="56">
        <f>COUNTIF(B:B,B740)</f>
        <v>44</v>
      </c>
      <c r="E740" s="60" t="s">
        <v>3523</v>
      </c>
      <c r="F740" s="55" t="s">
        <v>1244</v>
      </c>
      <c r="G740" s="55" t="s">
        <v>1465</v>
      </c>
      <c r="H740" s="55" t="str">
        <f>VLOOKUP(G740,'3. DB25 Alle koder'!B:C,2,FALSE)</f>
        <v>Detailhandel med tobaksvarer</v>
      </c>
      <c r="I740" s="56">
        <f>COUNTIF(G:G,G740)</f>
        <v>4</v>
      </c>
      <c r="J740" s="60" t="s">
        <v>3523</v>
      </c>
      <c r="K740" s="92"/>
      <c r="L740" s="92"/>
      <c r="M740" s="37" t="str">
        <f t="shared" si="11"/>
        <v>44:4</v>
      </c>
    </row>
    <row r="741" spans="1:13" ht="30" x14ac:dyDescent="0.25">
      <c r="A741" s="55" t="s">
        <v>1244</v>
      </c>
      <c r="B741" s="71" t="s">
        <v>3405</v>
      </c>
      <c r="C741" s="71" t="s">
        <v>2854</v>
      </c>
      <c r="D741" s="56">
        <f>COUNTIF(B:B,B741)</f>
        <v>44</v>
      </c>
      <c r="E741" s="60" t="s">
        <v>3523</v>
      </c>
      <c r="F741" s="55" t="s">
        <v>1244</v>
      </c>
      <c r="G741" s="55" t="s">
        <v>1468</v>
      </c>
      <c r="H741" s="55" t="str">
        <f>VLOOKUP(G741,'3. DB25 Alle koder'!B:C,2,FALSE)</f>
        <v>Detailhandel med andre fødevarer</v>
      </c>
      <c r="I741" s="56">
        <f>COUNTIF(G:G,G741)</f>
        <v>4</v>
      </c>
      <c r="J741" s="60" t="s">
        <v>3523</v>
      </c>
      <c r="K741" s="92"/>
      <c r="L741" s="92"/>
      <c r="M741" s="37" t="str">
        <f t="shared" si="11"/>
        <v>44:4</v>
      </c>
    </row>
    <row r="742" spans="1:13" ht="30" x14ac:dyDescent="0.25">
      <c r="A742" s="55" t="s">
        <v>1244</v>
      </c>
      <c r="B742" s="71" t="s">
        <v>3405</v>
      </c>
      <c r="C742" s="71" t="s">
        <v>2854</v>
      </c>
      <c r="D742" s="56">
        <f>COUNTIF(B:B,B742)</f>
        <v>44</v>
      </c>
      <c r="E742" s="60" t="s">
        <v>3523</v>
      </c>
      <c r="F742" s="55" t="s">
        <v>1244</v>
      </c>
      <c r="G742" s="55" t="s">
        <v>1476</v>
      </c>
      <c r="H742" s="55" t="str">
        <f>VLOOKUP(G742,'3. DB25 Alle koder'!B:C,2,FALSE)</f>
        <v>Detailhandel med informations- og kommunikationsudstyr</v>
      </c>
      <c r="I742" s="56">
        <f>COUNTIF(G:G,G742)</f>
        <v>7</v>
      </c>
      <c r="J742" s="60" t="s">
        <v>3523</v>
      </c>
      <c r="K742" s="92"/>
      <c r="L742" s="92"/>
      <c r="M742" s="37" t="str">
        <f t="shared" si="11"/>
        <v>44:7</v>
      </c>
    </row>
    <row r="743" spans="1:13" ht="30" x14ac:dyDescent="0.25">
      <c r="A743" s="55" t="s">
        <v>1244</v>
      </c>
      <c r="B743" s="71" t="s">
        <v>3405</v>
      </c>
      <c r="C743" s="71" t="s">
        <v>2854</v>
      </c>
      <c r="D743" s="56">
        <f>COUNTIF(B:B,B743)</f>
        <v>44</v>
      </c>
      <c r="E743" s="60" t="s">
        <v>3523</v>
      </c>
      <c r="F743" s="55" t="s">
        <v>1244</v>
      </c>
      <c r="G743" s="55" t="s">
        <v>1481</v>
      </c>
      <c r="H743" s="55" t="str">
        <f>VLOOKUP(G743,'3. DB25 Alle koder'!B:C,2,FALSE)</f>
        <v>Detailhandel med tekstiler</v>
      </c>
      <c r="I743" s="56">
        <f>COUNTIF(G:G,G743)</f>
        <v>5</v>
      </c>
      <c r="J743" s="60" t="s">
        <v>3523</v>
      </c>
      <c r="K743" s="92"/>
      <c r="L743" s="92"/>
      <c r="M743" s="37" t="str">
        <f t="shared" si="11"/>
        <v>44:5</v>
      </c>
    </row>
    <row r="744" spans="1:13" ht="30" x14ac:dyDescent="0.25">
      <c r="A744" s="55" t="s">
        <v>1244</v>
      </c>
      <c r="B744" s="71" t="s">
        <v>3405</v>
      </c>
      <c r="C744" s="71" t="s">
        <v>2854</v>
      </c>
      <c r="D744" s="56">
        <f>COUNTIF(B:B,B744)</f>
        <v>44</v>
      </c>
      <c r="E744" s="63" t="s">
        <v>3523</v>
      </c>
      <c r="F744" s="55" t="s">
        <v>1244</v>
      </c>
      <c r="G744" s="55" t="s">
        <v>1484</v>
      </c>
      <c r="H744" s="55" t="str">
        <f>VLOOKUP(G744,'3. DB25 Alle koder'!B:C,2,FALSE)</f>
        <v>Detailhandel med maling og tapet</v>
      </c>
      <c r="I744" s="56">
        <f>COUNTIF(G:G,G744)</f>
        <v>4</v>
      </c>
      <c r="J744" s="63" t="s">
        <v>3523</v>
      </c>
      <c r="K744" s="92"/>
      <c r="L744" s="92"/>
      <c r="M744" s="37" t="str">
        <f t="shared" si="11"/>
        <v>44:4</v>
      </c>
    </row>
    <row r="745" spans="1:13" ht="30" x14ac:dyDescent="0.25">
      <c r="A745" s="55" t="s">
        <v>1244</v>
      </c>
      <c r="B745" s="71" t="s">
        <v>3405</v>
      </c>
      <c r="C745" s="71" t="s">
        <v>2854</v>
      </c>
      <c r="D745" s="56">
        <f>COUNTIF(B:B,B745)</f>
        <v>44</v>
      </c>
      <c r="E745" s="63" t="s">
        <v>3523</v>
      </c>
      <c r="F745" s="55" t="s">
        <v>1244</v>
      </c>
      <c r="G745" s="55" t="s">
        <v>1486</v>
      </c>
      <c r="H745" s="55" t="str">
        <f>VLOOKUP(G745,'3. DB25 Alle koder'!B:C,2,FALSE)</f>
        <v>Detailhandel med byggematerialer og værktøj</v>
      </c>
      <c r="I745" s="56">
        <f>COUNTIF(G:G,G745)</f>
        <v>5</v>
      </c>
      <c r="J745" s="63" t="s">
        <v>3523</v>
      </c>
      <c r="K745" s="92"/>
      <c r="L745" s="92"/>
      <c r="M745" s="37" t="str">
        <f t="shared" si="11"/>
        <v>44:5</v>
      </c>
    </row>
    <row r="746" spans="1:13" ht="30" x14ac:dyDescent="0.25">
      <c r="A746" s="55" t="s">
        <v>1244</v>
      </c>
      <c r="B746" s="85" t="s">
        <v>3405</v>
      </c>
      <c r="C746" s="85" t="s">
        <v>2854</v>
      </c>
      <c r="D746" s="56">
        <f>COUNTIF(B:B,B746)</f>
        <v>44</v>
      </c>
      <c r="E746" s="60" t="s">
        <v>3523</v>
      </c>
      <c r="F746" s="55" t="s">
        <v>1244</v>
      </c>
      <c r="G746" s="55" t="s">
        <v>1490</v>
      </c>
      <c r="H746" s="55" t="str">
        <f>VLOOKUP(G746,'3. DB25 Alle koder'!B:C,2,FALSE)</f>
        <v>Detailhandel med tæpper, vægbeklædning og gulvbelægning</v>
      </c>
      <c r="I746" s="56">
        <f>COUNTIF(G:G,G746)</f>
        <v>4</v>
      </c>
      <c r="J746" s="60" t="s">
        <v>3523</v>
      </c>
      <c r="K746" s="92"/>
      <c r="L746" s="92"/>
      <c r="M746" s="37" t="str">
        <f t="shared" si="11"/>
        <v>44:4</v>
      </c>
    </row>
    <row r="747" spans="1:13" ht="30" x14ac:dyDescent="0.25">
      <c r="A747" s="55" t="s">
        <v>1244</v>
      </c>
      <c r="B747" s="85" t="s">
        <v>3405</v>
      </c>
      <c r="C747" s="85" t="s">
        <v>2854</v>
      </c>
      <c r="D747" s="56">
        <f>COUNTIF(B:B,B747)</f>
        <v>44</v>
      </c>
      <c r="E747" s="60" t="s">
        <v>3523</v>
      </c>
      <c r="F747" s="55" t="s">
        <v>1244</v>
      </c>
      <c r="G747" s="55" t="s">
        <v>1493</v>
      </c>
      <c r="H747" s="55" t="str">
        <f>VLOOKUP(G747,'3. DB25 Alle koder'!B:C,2,FALSE)</f>
        <v>Detailhandel med elektriske husholdningsapparater</v>
      </c>
      <c r="I747" s="56">
        <f>COUNTIF(G:G,G747)</f>
        <v>5</v>
      </c>
      <c r="J747" s="60" t="s">
        <v>3523</v>
      </c>
      <c r="K747" s="92"/>
      <c r="L747" s="92"/>
      <c r="M747" s="37" t="str">
        <f t="shared" si="11"/>
        <v>44:5</v>
      </c>
    </row>
    <row r="748" spans="1:13" ht="30" x14ac:dyDescent="0.25">
      <c r="A748" s="55" t="s">
        <v>1244</v>
      </c>
      <c r="B748" s="85" t="s">
        <v>3405</v>
      </c>
      <c r="C748" s="85" t="s">
        <v>2854</v>
      </c>
      <c r="D748" s="56">
        <f>COUNTIF(B:B,B748)</f>
        <v>44</v>
      </c>
      <c r="E748" s="57" t="s">
        <v>3523</v>
      </c>
      <c r="F748" s="55" t="s">
        <v>1244</v>
      </c>
      <c r="G748" s="55" t="s">
        <v>1496</v>
      </c>
      <c r="H748" s="55" t="str">
        <f>VLOOKUP(G748,'3. DB25 Alle koder'!B:C,2,FALSE)</f>
        <v>Detailhandel med møbler</v>
      </c>
      <c r="I748" s="56">
        <f>COUNTIF(G:G,G748)</f>
        <v>4</v>
      </c>
      <c r="J748" s="57" t="s">
        <v>3523</v>
      </c>
      <c r="K748" s="92"/>
      <c r="L748" s="92"/>
      <c r="M748" s="37" t="str">
        <f t="shared" si="11"/>
        <v>44:4</v>
      </c>
    </row>
    <row r="749" spans="1:13" ht="30" x14ac:dyDescent="0.25">
      <c r="A749" s="55" t="s">
        <v>1244</v>
      </c>
      <c r="B749" s="85" t="s">
        <v>3405</v>
      </c>
      <c r="C749" s="85" t="s">
        <v>2854</v>
      </c>
      <c r="D749" s="56">
        <f>COUNTIF(B:B,B749)</f>
        <v>44</v>
      </c>
      <c r="E749" s="60" t="s">
        <v>3523</v>
      </c>
      <c r="F749" s="55" t="s">
        <v>1244</v>
      </c>
      <c r="G749" s="55" t="s">
        <v>1498</v>
      </c>
      <c r="H749" s="55" t="str">
        <f>VLOOKUP(G749,'3. DB25 Alle koder'!B:C,2,FALSE)</f>
        <v>Detailhandel med bad- og køkkenelementer mv.</v>
      </c>
      <c r="I749" s="56">
        <f>COUNTIF(G:G,G749)</f>
        <v>4</v>
      </c>
      <c r="J749" s="60" t="s">
        <v>3523</v>
      </c>
      <c r="K749" s="92"/>
      <c r="L749" s="92"/>
      <c r="M749" s="37" t="str">
        <f t="shared" si="11"/>
        <v>44:4</v>
      </c>
    </row>
    <row r="750" spans="1:13" ht="30" x14ac:dyDescent="0.25">
      <c r="A750" s="55" t="s">
        <v>1244</v>
      </c>
      <c r="B750" s="85" t="s">
        <v>3405</v>
      </c>
      <c r="C750" s="85" t="s">
        <v>2854</v>
      </c>
      <c r="D750" s="56">
        <f>COUNTIF(B:B,B750)</f>
        <v>44</v>
      </c>
      <c r="E750" s="60" t="s">
        <v>3523</v>
      </c>
      <c r="F750" s="55" t="s">
        <v>1244</v>
      </c>
      <c r="G750" s="55" t="s">
        <v>1500</v>
      </c>
      <c r="H750" s="55" t="str">
        <f>VLOOKUP(G750,'3. DB25 Alle koder'!B:C,2,FALSE)</f>
        <v>Detailhandel med køkkenudstyr og service mv.</v>
      </c>
      <c r="I750" s="56">
        <f>COUNTIF(G:G,G750)</f>
        <v>4</v>
      </c>
      <c r="J750" s="60" t="s">
        <v>3523</v>
      </c>
      <c r="K750" s="92"/>
      <c r="L750" s="92"/>
      <c r="M750" s="37" t="str">
        <f t="shared" si="11"/>
        <v>44:4</v>
      </c>
    </row>
    <row r="751" spans="1:13" ht="30" x14ac:dyDescent="0.25">
      <c r="A751" s="55" t="s">
        <v>1244</v>
      </c>
      <c r="B751" s="85" t="s">
        <v>3405</v>
      </c>
      <c r="C751" s="85" t="s">
        <v>2854</v>
      </c>
      <c r="D751" s="56">
        <f>COUNTIF(B:B,B751)</f>
        <v>44</v>
      </c>
      <c r="E751" s="57" t="s">
        <v>3523</v>
      </c>
      <c r="F751" s="55" t="s">
        <v>1244</v>
      </c>
      <c r="G751" s="55" t="s">
        <v>1502</v>
      </c>
      <c r="H751" s="55" t="str">
        <f>VLOOKUP(G751,'3. DB25 Alle koder'!B:C,2,FALSE)</f>
        <v>Detailhandel med boligtekstiler, belysnings- og husholdningsartikler i.a.n.</v>
      </c>
      <c r="I751" s="56">
        <f>COUNTIF(G:G,G751)</f>
        <v>7</v>
      </c>
      <c r="J751" s="57" t="s">
        <v>3523</v>
      </c>
      <c r="K751" s="92"/>
      <c r="L751" s="92"/>
      <c r="M751" s="37" t="str">
        <f t="shared" si="11"/>
        <v>44:7</v>
      </c>
    </row>
    <row r="752" spans="1:13" ht="30" x14ac:dyDescent="0.25">
      <c r="A752" s="55" t="s">
        <v>1244</v>
      </c>
      <c r="B752" s="85" t="s">
        <v>3405</v>
      </c>
      <c r="C752" s="85" t="s">
        <v>2854</v>
      </c>
      <c r="D752" s="56">
        <f>COUNTIF(B:B,B752)</f>
        <v>44</v>
      </c>
      <c r="E752" s="60" t="s">
        <v>3523</v>
      </c>
      <c r="F752" s="55" t="s">
        <v>1244</v>
      </c>
      <c r="G752" s="55" t="s">
        <v>1507</v>
      </c>
      <c r="H752" s="55" t="str">
        <f>VLOOKUP(G752,'3. DB25 Alle koder'!B:C,2,FALSE)</f>
        <v>Detailhandel med bøger</v>
      </c>
      <c r="I752" s="56">
        <f>COUNTIF(G:G,G752)</f>
        <v>4</v>
      </c>
      <c r="J752" s="60" t="s">
        <v>3523</v>
      </c>
      <c r="K752" s="92"/>
      <c r="L752" s="92"/>
      <c r="M752" s="37" t="str">
        <f t="shared" si="11"/>
        <v>44:4</v>
      </c>
    </row>
    <row r="753" spans="1:13" ht="30" x14ac:dyDescent="0.25">
      <c r="A753" s="55" t="s">
        <v>1244</v>
      </c>
      <c r="B753" s="85" t="s">
        <v>3405</v>
      </c>
      <c r="C753" s="85" t="s">
        <v>2854</v>
      </c>
      <c r="D753" s="56">
        <f>COUNTIF(B:B,B753)</f>
        <v>44</v>
      </c>
      <c r="E753" s="60" t="s">
        <v>3523</v>
      </c>
      <c r="F753" s="55" t="s">
        <v>1244</v>
      </c>
      <c r="G753" s="55" t="s">
        <v>1510</v>
      </c>
      <c r="H753" s="55" t="str">
        <f>VLOOKUP(G753,'3. DB25 Alle koder'!B:C,2,FALSE)</f>
        <v>Detailhandel med aviser og andre tidsskrifter samt kontorartikler</v>
      </c>
      <c r="I753" s="56">
        <f>COUNTIF(G:G,G753)</f>
        <v>4</v>
      </c>
      <c r="J753" s="60" t="s">
        <v>3523</v>
      </c>
      <c r="K753" s="92"/>
      <c r="L753" s="92"/>
      <c r="M753" s="37" t="str">
        <f t="shared" si="11"/>
        <v>44:4</v>
      </c>
    </row>
    <row r="754" spans="1:13" ht="30" x14ac:dyDescent="0.25">
      <c r="A754" s="55" t="s">
        <v>1244</v>
      </c>
      <c r="B754" s="85" t="s">
        <v>3405</v>
      </c>
      <c r="C754" s="85" t="s">
        <v>2854</v>
      </c>
      <c r="D754" s="56">
        <f>COUNTIF(B:B,B754)</f>
        <v>44</v>
      </c>
      <c r="E754" s="60" t="s">
        <v>3523</v>
      </c>
      <c r="F754" s="55" t="s">
        <v>1244</v>
      </c>
      <c r="G754" s="55" t="s">
        <v>1513</v>
      </c>
      <c r="H754" s="55" t="str">
        <f>VLOOKUP(G754,'3. DB25 Alle koder'!B:C,2,FALSE)</f>
        <v>Detailhandel med sports- og fritidsudstyr</v>
      </c>
      <c r="I754" s="56">
        <f>COUNTIF(G:G,G754)</f>
        <v>4</v>
      </c>
      <c r="J754" s="60" t="s">
        <v>3523</v>
      </c>
      <c r="K754" s="92"/>
      <c r="L754" s="92"/>
      <c r="M754" s="37" t="str">
        <f t="shared" si="11"/>
        <v>44:4</v>
      </c>
    </row>
    <row r="755" spans="1:13" ht="30" x14ac:dyDescent="0.25">
      <c r="A755" s="55" t="s">
        <v>1244</v>
      </c>
      <c r="B755" s="85" t="s">
        <v>3405</v>
      </c>
      <c r="C755" s="85" t="s">
        <v>2854</v>
      </c>
      <c r="D755" s="56">
        <f>COUNTIF(B:B,B755)</f>
        <v>44</v>
      </c>
      <c r="E755" s="60" t="s">
        <v>3523</v>
      </c>
      <c r="F755" s="55" t="s">
        <v>1244</v>
      </c>
      <c r="G755" s="55" t="s">
        <v>1515</v>
      </c>
      <c r="H755" s="55" t="str">
        <f>VLOOKUP(G755,'3. DB25 Alle koder'!B:C,2,FALSE)</f>
        <v>Detailhandel med cykler</v>
      </c>
      <c r="I755" s="56">
        <f>COUNTIF(G:G,G755)</f>
        <v>4</v>
      </c>
      <c r="J755" s="78" t="s">
        <v>3523</v>
      </c>
      <c r="K755" s="92"/>
      <c r="L755" s="92"/>
      <c r="M755" s="37" t="str">
        <f t="shared" si="11"/>
        <v>44:4</v>
      </c>
    </row>
    <row r="756" spans="1:13" ht="30" x14ac:dyDescent="0.25">
      <c r="A756" s="55" t="s">
        <v>1244</v>
      </c>
      <c r="B756" s="85" t="s">
        <v>3405</v>
      </c>
      <c r="C756" s="85" t="s">
        <v>2854</v>
      </c>
      <c r="D756" s="56">
        <f>COUNTIF(B:B,B756)</f>
        <v>44</v>
      </c>
      <c r="E756" s="60" t="s">
        <v>3523</v>
      </c>
      <c r="F756" s="55" t="s">
        <v>1244</v>
      </c>
      <c r="G756" s="55" t="s">
        <v>1516</v>
      </c>
      <c r="H756" s="55" t="str">
        <f>VLOOKUP(G756,'3. DB25 Alle koder'!B:C,2,FALSE)</f>
        <v>Detailhandel med lystbåde og udstyr hertil</v>
      </c>
      <c r="I756" s="56">
        <f>COUNTIF(G:G,G756)</f>
        <v>4</v>
      </c>
      <c r="J756" s="78" t="s">
        <v>3523</v>
      </c>
      <c r="K756" s="92"/>
      <c r="L756" s="92"/>
      <c r="M756" s="37" t="str">
        <f t="shared" si="11"/>
        <v>44:4</v>
      </c>
    </row>
    <row r="757" spans="1:13" ht="30" x14ac:dyDescent="0.25">
      <c r="A757" s="55" t="s">
        <v>1244</v>
      </c>
      <c r="B757" s="85" t="s">
        <v>3405</v>
      </c>
      <c r="C757" s="85" t="s">
        <v>2854</v>
      </c>
      <c r="D757" s="56">
        <f>COUNTIF(B:B,B757)</f>
        <v>44</v>
      </c>
      <c r="E757" s="60" t="s">
        <v>3523</v>
      </c>
      <c r="F757" s="55" t="s">
        <v>1244</v>
      </c>
      <c r="G757" s="55" t="s">
        <v>1520</v>
      </c>
      <c r="H757" s="55" t="str">
        <f>VLOOKUP(G757,'3. DB25 Alle koder'!B:C,2,FALSE)</f>
        <v>Detailhandel med spil og legetøj</v>
      </c>
      <c r="I757" s="56">
        <f>COUNTIF(G:G,G757)</f>
        <v>4</v>
      </c>
      <c r="J757" s="78" t="s">
        <v>3523</v>
      </c>
      <c r="K757" s="92"/>
      <c r="L757" s="92"/>
      <c r="M757" s="37" t="str">
        <f t="shared" si="11"/>
        <v>44:4</v>
      </c>
    </row>
    <row r="758" spans="1:13" ht="30" x14ac:dyDescent="0.25">
      <c r="A758" s="55" t="s">
        <v>1244</v>
      </c>
      <c r="B758" s="71" t="s">
        <v>3405</v>
      </c>
      <c r="C758" s="71" t="s">
        <v>2854</v>
      </c>
      <c r="D758" s="56">
        <f>COUNTIF(B:B,B758)</f>
        <v>44</v>
      </c>
      <c r="E758" s="60" t="s">
        <v>3523</v>
      </c>
      <c r="F758" s="55" t="s">
        <v>1244</v>
      </c>
      <c r="G758" s="55" t="s">
        <v>1522</v>
      </c>
      <c r="H758" s="55" t="str">
        <f>VLOOKUP(G758,'3. DB25 Alle koder'!B:C,2,FALSE)</f>
        <v>Detailhandel med musikinstrumenter</v>
      </c>
      <c r="I758" s="56">
        <f>COUNTIF(G:G,G758)</f>
        <v>6</v>
      </c>
      <c r="J758" s="78" t="s">
        <v>3523</v>
      </c>
      <c r="K758" s="92"/>
      <c r="L758" s="92"/>
      <c r="M758" s="37" t="str">
        <f t="shared" si="11"/>
        <v>44:6</v>
      </c>
    </row>
    <row r="759" spans="1:13" ht="30" x14ac:dyDescent="0.25">
      <c r="A759" s="55" t="s">
        <v>1244</v>
      </c>
      <c r="B759" s="71" t="s">
        <v>3405</v>
      </c>
      <c r="C759" s="71" t="s">
        <v>2854</v>
      </c>
      <c r="D759" s="56">
        <f>COUNTIF(B:B,B759)</f>
        <v>44</v>
      </c>
      <c r="E759" s="60" t="s">
        <v>3523</v>
      </c>
      <c r="F759" s="55" t="s">
        <v>1244</v>
      </c>
      <c r="G759" s="55" t="s">
        <v>1524</v>
      </c>
      <c r="H759" s="55" t="str">
        <f>VLOOKUP(G759,'3. DB25 Alle koder'!B:C,2,FALSE)</f>
        <v>Detailhandel med kunst mv.</v>
      </c>
      <c r="I759" s="56">
        <f>COUNTIF(G:G,G759)</f>
        <v>5</v>
      </c>
      <c r="J759" s="78" t="s">
        <v>3523</v>
      </c>
      <c r="K759" s="92"/>
      <c r="L759" s="92"/>
      <c r="M759" s="37" t="str">
        <f t="shared" si="11"/>
        <v>44:5</v>
      </c>
    </row>
    <row r="760" spans="1:13" ht="30" x14ac:dyDescent="0.25">
      <c r="A760" s="55" t="s">
        <v>1244</v>
      </c>
      <c r="B760" s="55" t="s">
        <v>3405</v>
      </c>
      <c r="C760" s="55" t="s">
        <v>2854</v>
      </c>
      <c r="D760" s="56">
        <f>COUNTIF(B:B,B760)</f>
        <v>44</v>
      </c>
      <c r="E760" s="60" t="s">
        <v>3523</v>
      </c>
      <c r="F760" s="55" t="s">
        <v>1244</v>
      </c>
      <c r="G760" s="55" t="s">
        <v>1526</v>
      </c>
      <c r="H760" s="55" t="str">
        <f>VLOOKUP(G760,'3. DB25 Alle koder'!B:C,2,FALSE)</f>
        <v>Detailhandel med andre kulturelle artikler i.a.n</v>
      </c>
      <c r="I760" s="56">
        <f>COUNTIF(G:G,G760)</f>
        <v>4</v>
      </c>
      <c r="J760" s="78" t="s">
        <v>3523</v>
      </c>
      <c r="K760" s="92"/>
      <c r="L760" s="92"/>
      <c r="M760" s="37" t="str">
        <f t="shared" si="11"/>
        <v>44:4</v>
      </c>
    </row>
    <row r="761" spans="1:13" ht="30" x14ac:dyDescent="0.25">
      <c r="A761" s="55" t="s">
        <v>1244</v>
      </c>
      <c r="B761" s="71" t="s">
        <v>3405</v>
      </c>
      <c r="C761" s="71" t="s">
        <v>2854</v>
      </c>
      <c r="D761" s="56">
        <f>COUNTIF(B:B,B761)</f>
        <v>44</v>
      </c>
      <c r="E761" s="60" t="s">
        <v>3523</v>
      </c>
      <c r="F761" s="55" t="s">
        <v>1244</v>
      </c>
      <c r="G761" s="55" t="s">
        <v>1532</v>
      </c>
      <c r="H761" s="55" t="str">
        <f>VLOOKUP(G761,'3. DB25 Alle koder'!B:C,2,FALSE)</f>
        <v>Detailhandel med tøj</v>
      </c>
      <c r="I761" s="56">
        <f>COUNTIF(G:G,G761)</f>
        <v>4</v>
      </c>
      <c r="J761" s="78" t="s">
        <v>3523</v>
      </c>
      <c r="K761" s="92"/>
      <c r="L761" s="92"/>
      <c r="M761" s="37" t="str">
        <f t="shared" si="11"/>
        <v>44:4</v>
      </c>
    </row>
    <row r="762" spans="1:13" ht="30" x14ac:dyDescent="0.25">
      <c r="A762" s="55" t="s">
        <v>1244</v>
      </c>
      <c r="B762" s="71" t="s">
        <v>3405</v>
      </c>
      <c r="C762" s="71" t="s">
        <v>2854</v>
      </c>
      <c r="D762" s="56">
        <f>COUNTIF(B:B,B762)</f>
        <v>44</v>
      </c>
      <c r="E762" s="60" t="s">
        <v>3523</v>
      </c>
      <c r="F762" s="55" t="s">
        <v>1244</v>
      </c>
      <c r="G762" s="55" t="s">
        <v>1534</v>
      </c>
      <c r="H762" s="55" t="str">
        <f>VLOOKUP(G762,'3. DB25 Alle koder'!B:C,2,FALSE)</f>
        <v>Detailhandel med baby- og børnetøj</v>
      </c>
      <c r="I762" s="56">
        <f>COUNTIF(G:G,G762)</f>
        <v>4</v>
      </c>
      <c r="J762" s="78" t="s">
        <v>3523</v>
      </c>
      <c r="K762" s="92"/>
      <c r="L762" s="92"/>
      <c r="M762" s="37" t="str">
        <f t="shared" si="11"/>
        <v>44:4</v>
      </c>
    </row>
    <row r="763" spans="1:13" ht="30" x14ac:dyDescent="0.25">
      <c r="A763" s="55" t="s">
        <v>1244</v>
      </c>
      <c r="B763" s="71" t="s">
        <v>3405</v>
      </c>
      <c r="C763" s="71" t="s">
        <v>2854</v>
      </c>
      <c r="D763" s="56">
        <f>COUNTIF(B:B,B763)</f>
        <v>44</v>
      </c>
      <c r="E763" s="63" t="s">
        <v>3523</v>
      </c>
      <c r="F763" s="55" t="s">
        <v>1244</v>
      </c>
      <c r="G763" s="55" t="s">
        <v>1538</v>
      </c>
      <c r="H763" s="55" t="str">
        <f>VLOOKUP(G763,'3. DB25 Alle koder'!B:C,2,FALSE)</f>
        <v>Detailhandel med fodtøj</v>
      </c>
      <c r="I763" s="56">
        <f>COUNTIF(G:G,G763)</f>
        <v>4</v>
      </c>
      <c r="J763" s="74" t="s">
        <v>3523</v>
      </c>
      <c r="K763" s="92"/>
      <c r="L763" s="92"/>
      <c r="M763" s="37" t="str">
        <f t="shared" si="11"/>
        <v>44:4</v>
      </c>
    </row>
    <row r="764" spans="1:13" ht="30" x14ac:dyDescent="0.25">
      <c r="A764" s="55" t="s">
        <v>1244</v>
      </c>
      <c r="B764" s="71" t="s">
        <v>3405</v>
      </c>
      <c r="C764" s="71" t="s">
        <v>2854</v>
      </c>
      <c r="D764" s="56">
        <f>COUNTIF(B:B,B764)</f>
        <v>44</v>
      </c>
      <c r="E764" s="63" t="s">
        <v>3523</v>
      </c>
      <c r="F764" s="55" t="s">
        <v>1244</v>
      </c>
      <c r="G764" s="55" t="s">
        <v>1540</v>
      </c>
      <c r="H764" s="55" t="str">
        <f>VLOOKUP(G764,'3. DB25 Alle koder'!B:C,2,FALSE)</f>
        <v>Detailhandel med lædervarer</v>
      </c>
      <c r="I764" s="56">
        <f>COUNTIF(G:G,G764)</f>
        <v>4</v>
      </c>
      <c r="J764" s="74" t="s">
        <v>3523</v>
      </c>
      <c r="K764" s="92"/>
      <c r="L764" s="92"/>
      <c r="M764" s="37" t="str">
        <f t="shared" si="11"/>
        <v>44:4</v>
      </c>
    </row>
    <row r="765" spans="1:13" ht="165" x14ac:dyDescent="0.25">
      <c r="A765" s="55" t="s">
        <v>1244</v>
      </c>
      <c r="B765" s="76" t="s">
        <v>3405</v>
      </c>
      <c r="C765" s="77" t="s">
        <v>2854</v>
      </c>
      <c r="D765" s="56">
        <f>COUNTIF(B:B,B765)</f>
        <v>44</v>
      </c>
      <c r="E765" s="74"/>
      <c r="F765" s="55" t="s">
        <v>1244</v>
      </c>
      <c r="G765" s="73" t="s">
        <v>1547</v>
      </c>
      <c r="H765" s="55" t="str">
        <f>VLOOKUP(G765,'3. DB25 Alle koder'!B:C,2,FALSE)</f>
        <v>Optikeraktiviteter</v>
      </c>
      <c r="I765" s="56">
        <f>COUNTIF(G:G,G765)</f>
        <v>4</v>
      </c>
      <c r="J765" s="72" t="s">
        <v>3813</v>
      </c>
      <c r="K765" s="92"/>
      <c r="L765" s="92"/>
      <c r="M765" s="37" t="str">
        <f t="shared" si="11"/>
        <v>44:4</v>
      </c>
    </row>
    <row r="766" spans="1:13" ht="409.5" x14ac:dyDescent="0.25">
      <c r="A766" s="55" t="s">
        <v>1244</v>
      </c>
      <c r="B766" s="76" t="s">
        <v>3405</v>
      </c>
      <c r="C766" s="77" t="s">
        <v>2854</v>
      </c>
      <c r="D766" s="56">
        <f>COUNTIF(B:B,B766)</f>
        <v>44</v>
      </c>
      <c r="E766" s="74"/>
      <c r="F766" s="55" t="s">
        <v>1244</v>
      </c>
      <c r="G766" s="73" t="s">
        <v>1548</v>
      </c>
      <c r="H766" s="55" t="str">
        <f>VLOOKUP(G766,'3. DB25 Alle koder'!B:C,2,FALSE)</f>
        <v>Detailhandel med andre medicinske og ortopædiske artikler</v>
      </c>
      <c r="I766" s="56">
        <f>COUNTIF(G:G,G766)</f>
        <v>4</v>
      </c>
      <c r="J766" s="72" t="s">
        <v>3814</v>
      </c>
      <c r="K766" s="92"/>
      <c r="L766" s="92"/>
      <c r="M766" s="37" t="str">
        <f t="shared" si="11"/>
        <v>44:4</v>
      </c>
    </row>
    <row r="767" spans="1:13" ht="30" x14ac:dyDescent="0.25">
      <c r="A767" s="55" t="s">
        <v>1244</v>
      </c>
      <c r="B767" s="71" t="s">
        <v>3405</v>
      </c>
      <c r="C767" s="71" t="s">
        <v>2854</v>
      </c>
      <c r="D767" s="56">
        <f>COUNTIF(B:B,B767)</f>
        <v>44</v>
      </c>
      <c r="E767" s="63" t="s">
        <v>3523</v>
      </c>
      <c r="F767" s="55" t="s">
        <v>1244</v>
      </c>
      <c r="G767" s="55" t="s">
        <v>1551</v>
      </c>
      <c r="H767" s="55" t="str">
        <f>VLOOKUP(G767,'3. DB25 Alle koder'!B:C,2,FALSE)</f>
        <v>Detailhandel med kosmetikvarer og toiletartikler</v>
      </c>
      <c r="I767" s="56">
        <f>COUNTIF(G:G,G767)</f>
        <v>4</v>
      </c>
      <c r="J767" s="63" t="s">
        <v>3523</v>
      </c>
      <c r="K767" s="92"/>
      <c r="L767" s="92"/>
      <c r="M767" s="37" t="str">
        <f t="shared" si="11"/>
        <v>44:4</v>
      </c>
    </row>
    <row r="768" spans="1:13" ht="30" x14ac:dyDescent="0.25">
      <c r="A768" s="55" t="s">
        <v>1244</v>
      </c>
      <c r="B768" s="71" t="s">
        <v>3405</v>
      </c>
      <c r="C768" s="71" t="s">
        <v>2854</v>
      </c>
      <c r="D768" s="56">
        <f>COUNTIF(B:B,B768)</f>
        <v>44</v>
      </c>
      <c r="E768" s="63" t="s">
        <v>3523</v>
      </c>
      <c r="F768" s="55" t="s">
        <v>1244</v>
      </c>
      <c r="G768" s="55" t="s">
        <v>1554</v>
      </c>
      <c r="H768" s="55" t="str">
        <f>VLOOKUP(G768,'3. DB25 Alle koder'!B:C,2,FALSE)</f>
        <v>Detailhandel med blomster og planter</v>
      </c>
      <c r="I768" s="56">
        <f>COUNTIF(G:G,G768)</f>
        <v>5</v>
      </c>
      <c r="J768" s="63" t="s">
        <v>3523</v>
      </c>
      <c r="K768" s="92"/>
      <c r="L768" s="92"/>
      <c r="M768" s="37" t="str">
        <f t="shared" si="11"/>
        <v>44:5</v>
      </c>
    </row>
    <row r="769" spans="1:13" ht="30" x14ac:dyDescent="0.25">
      <c r="A769" s="55" t="s">
        <v>1244</v>
      </c>
      <c r="B769" s="71" t="s">
        <v>3405</v>
      </c>
      <c r="C769" s="71" t="s">
        <v>2854</v>
      </c>
      <c r="D769" s="56">
        <f>COUNTIF(B:B,B769)</f>
        <v>44</v>
      </c>
      <c r="E769" s="63" t="s">
        <v>3523</v>
      </c>
      <c r="F769" s="55" t="s">
        <v>1244</v>
      </c>
      <c r="G769" s="55" t="s">
        <v>1556</v>
      </c>
      <c r="H769" s="55" t="str">
        <f>VLOOKUP(G769,'3. DB25 Alle koder'!B:C,2,FALSE)</f>
        <v>Detailhandel med kæledyr og udstyr til kæledyr</v>
      </c>
      <c r="I769" s="56">
        <f>COUNTIF(G:G,G769)</f>
        <v>4</v>
      </c>
      <c r="J769" s="63" t="s">
        <v>3523</v>
      </c>
      <c r="K769" s="92"/>
      <c r="L769" s="92"/>
      <c r="M769" s="37" t="str">
        <f t="shared" si="11"/>
        <v>44:4</v>
      </c>
    </row>
    <row r="770" spans="1:13" ht="30" x14ac:dyDescent="0.25">
      <c r="A770" s="55" t="s">
        <v>1244</v>
      </c>
      <c r="B770" s="71" t="s">
        <v>3405</v>
      </c>
      <c r="C770" s="71" t="s">
        <v>2854</v>
      </c>
      <c r="D770" s="56">
        <f>COUNTIF(B:B,B770)</f>
        <v>44</v>
      </c>
      <c r="E770" s="63" t="s">
        <v>3523</v>
      </c>
      <c r="F770" s="55" t="s">
        <v>1244</v>
      </c>
      <c r="G770" s="55" t="s">
        <v>1560</v>
      </c>
      <c r="H770" s="55" t="str">
        <f>VLOOKUP(G770,'3. DB25 Alle koder'!B:C,2,FALSE)</f>
        <v>Detailhandel med ure og smykker</v>
      </c>
      <c r="I770" s="56">
        <f>COUNTIF(G:G,G770)</f>
        <v>4</v>
      </c>
      <c r="J770" s="63" t="s">
        <v>3523</v>
      </c>
      <c r="K770" s="92"/>
      <c r="L770" s="92"/>
      <c r="M770" s="37" t="str">
        <f t="shared" si="11"/>
        <v>44:4</v>
      </c>
    </row>
    <row r="771" spans="1:13" ht="30" x14ac:dyDescent="0.25">
      <c r="A771" s="55" t="s">
        <v>1244</v>
      </c>
      <c r="B771" s="71" t="s">
        <v>3405</v>
      </c>
      <c r="C771" s="71" t="s">
        <v>2854</v>
      </c>
      <c r="D771" s="56">
        <f>COUNTIF(B:B,B771)</f>
        <v>44</v>
      </c>
      <c r="E771" s="63" t="s">
        <v>3523</v>
      </c>
      <c r="F771" s="55" t="s">
        <v>1244</v>
      </c>
      <c r="G771" s="55" t="s">
        <v>1563</v>
      </c>
      <c r="H771" s="55" t="str">
        <f>VLOOKUP(G771,'3. DB25 Alle koder'!B:C,2,FALSE)</f>
        <v>Detailhandel med andre nye varer</v>
      </c>
      <c r="I771" s="56">
        <f>COUNTIF(G:G,G771)</f>
        <v>8</v>
      </c>
      <c r="J771" s="63" t="s">
        <v>3523</v>
      </c>
      <c r="K771" s="92"/>
      <c r="L771" s="92"/>
      <c r="M771" s="37" t="str">
        <f t="shared" ref="M771:M834" si="12">CONCATENATE(D771,":",I771)</f>
        <v>44:8</v>
      </c>
    </row>
    <row r="772" spans="1:13" ht="30" x14ac:dyDescent="0.25">
      <c r="A772" s="55" t="s">
        <v>1244</v>
      </c>
      <c r="B772" s="71" t="s">
        <v>3405</v>
      </c>
      <c r="C772" s="71" t="s">
        <v>2854</v>
      </c>
      <c r="D772" s="56">
        <f>COUNTIF(B:B,B772)</f>
        <v>44</v>
      </c>
      <c r="E772" s="63" t="s">
        <v>3523</v>
      </c>
      <c r="F772" s="55" t="s">
        <v>1244</v>
      </c>
      <c r="G772" s="55" t="s">
        <v>1566</v>
      </c>
      <c r="H772" s="55" t="str">
        <f>VLOOKUP(G772,'3. DB25 Alle koder'!B:C,2,FALSE)</f>
        <v>Detailhandel med brugte varer</v>
      </c>
      <c r="I772" s="56">
        <f>COUNTIF(G:G,G772)</f>
        <v>5</v>
      </c>
      <c r="J772" s="63" t="s">
        <v>3523</v>
      </c>
      <c r="K772" s="92"/>
      <c r="L772" s="92"/>
      <c r="M772" s="37" t="str">
        <f t="shared" si="12"/>
        <v>44:5</v>
      </c>
    </row>
    <row r="773" spans="1:13" ht="120" x14ac:dyDescent="0.25">
      <c r="A773" s="55" t="s">
        <v>1244</v>
      </c>
      <c r="B773" s="83" t="s">
        <v>3405</v>
      </c>
      <c r="C773" s="84" t="s">
        <v>2854</v>
      </c>
      <c r="D773" s="56">
        <f>COUNTIF(B:B,B773)</f>
        <v>44</v>
      </c>
      <c r="E773" s="74"/>
      <c r="F773" s="55" t="s">
        <v>1244</v>
      </c>
      <c r="G773" s="73" t="s">
        <v>1580</v>
      </c>
      <c r="H773" s="55" t="str">
        <f>VLOOKUP(G773,'3. DB25 Alle koder'!B:C,2,FALSE)</f>
        <v>Formidlingsaktiviteter inden for ikke-specialiseret detailhandel</v>
      </c>
      <c r="I773" s="56">
        <f>COUNTIF(G:G,G773)</f>
        <v>15</v>
      </c>
      <c r="J773" s="74" t="s">
        <v>3816</v>
      </c>
      <c r="K773" s="92"/>
      <c r="L773" s="94"/>
      <c r="M773" s="37" t="str">
        <f t="shared" si="12"/>
        <v>44:15</v>
      </c>
    </row>
    <row r="774" spans="1:13" ht="120" x14ac:dyDescent="0.25">
      <c r="A774" s="55" t="s">
        <v>1244</v>
      </c>
      <c r="B774" s="83" t="s">
        <v>3405</v>
      </c>
      <c r="C774" s="84" t="s">
        <v>2854</v>
      </c>
      <c r="D774" s="56">
        <f>COUNTIF(B:B,B774)</f>
        <v>44</v>
      </c>
      <c r="E774" s="72"/>
      <c r="F774" s="55" t="s">
        <v>1244</v>
      </c>
      <c r="G774" s="73" t="s">
        <v>1582</v>
      </c>
      <c r="H774" s="55" t="str">
        <f>VLOOKUP(G774,'3. DB25 Alle koder'!B:C,2,FALSE)</f>
        <v>Formidlingsaktiviteter inden for specialiseret detailhandel</v>
      </c>
      <c r="I774" s="56">
        <f>COUNTIF(G:G,G774)</f>
        <v>17</v>
      </c>
      <c r="J774" s="72" t="s">
        <v>3817</v>
      </c>
      <c r="K774" s="92"/>
      <c r="L774" s="94"/>
      <c r="M774" s="37" t="str">
        <f t="shared" si="12"/>
        <v>44:17</v>
      </c>
    </row>
    <row r="775" spans="1:13" ht="270" x14ac:dyDescent="0.25">
      <c r="A775" s="55" t="s">
        <v>1583</v>
      </c>
      <c r="B775" s="55" t="s">
        <v>3260</v>
      </c>
      <c r="C775" s="55" t="s">
        <v>2855</v>
      </c>
      <c r="D775" s="56">
        <f>COUNTIF(B:B,B775)</f>
        <v>2</v>
      </c>
      <c r="E775" s="65" t="s">
        <v>3652</v>
      </c>
      <c r="F775" s="55" t="s">
        <v>1583</v>
      </c>
      <c r="G775" s="55" t="s">
        <v>1589</v>
      </c>
      <c r="H775" s="55" t="str">
        <f>VLOOKUP(G775,'3. DB25 Alle koder'!B:C,2,FALSE)</f>
        <v>Persontransport med regional- eller fjerntog</v>
      </c>
      <c r="I775" s="56">
        <f>COUNTIF(G:G,G775)</f>
        <v>1</v>
      </c>
      <c r="J775" s="72" t="s">
        <v>3652</v>
      </c>
      <c r="K775" s="94"/>
      <c r="L775" s="94"/>
      <c r="M775" s="37" t="str">
        <f t="shared" si="12"/>
        <v>2:1</v>
      </c>
    </row>
    <row r="776" spans="1:13" ht="255" x14ac:dyDescent="0.25">
      <c r="A776" s="55" t="s">
        <v>1583</v>
      </c>
      <c r="B776" s="55" t="s">
        <v>3260</v>
      </c>
      <c r="C776" s="55" t="s">
        <v>2855</v>
      </c>
      <c r="D776" s="56">
        <f>COUNTIF(B:B,B776)</f>
        <v>2</v>
      </c>
      <c r="E776" s="65" t="s">
        <v>3653</v>
      </c>
      <c r="F776" s="55" t="s">
        <v>1583</v>
      </c>
      <c r="G776" s="55" t="s">
        <v>1592</v>
      </c>
      <c r="H776" s="55" t="str">
        <f>VLOOKUP(G776,'3. DB25 Alle koder'!B:C,2,FALSE)</f>
        <v>Persontransport med nærbane</v>
      </c>
      <c r="I776" s="56">
        <f>COUNTIF(G:G,G776)</f>
        <v>2</v>
      </c>
      <c r="J776" s="72" t="s">
        <v>3653</v>
      </c>
      <c r="K776" s="94"/>
      <c r="L776" s="94"/>
      <c r="M776" s="37" t="str">
        <f t="shared" si="12"/>
        <v>2:2</v>
      </c>
    </row>
    <row r="777" spans="1:13" x14ac:dyDescent="0.25">
      <c r="A777" s="55" t="s">
        <v>1583</v>
      </c>
      <c r="B777" s="55" t="s">
        <v>1596</v>
      </c>
      <c r="C777" s="55" t="s">
        <v>1594</v>
      </c>
      <c r="D777" s="56">
        <f>COUNTIF(B:B,B777)</f>
        <v>1</v>
      </c>
      <c r="E777" s="63"/>
      <c r="F777" s="55" t="s">
        <v>1583</v>
      </c>
      <c r="G777" s="55" t="s">
        <v>1596</v>
      </c>
      <c r="H777" s="55" t="str">
        <f>VLOOKUP(G777,'3. DB25 Alle koder'!B:C,2,FALSE)</f>
        <v>Godstransport med tog</v>
      </c>
      <c r="I777" s="56">
        <f>COUNTIF(G:G,G777)</f>
        <v>1</v>
      </c>
      <c r="J777" s="63"/>
      <c r="K777" s="94"/>
      <c r="L777" s="94"/>
      <c r="M777" s="37" t="str">
        <f t="shared" si="12"/>
        <v>1:1</v>
      </c>
    </row>
    <row r="778" spans="1:13" ht="409.5" x14ac:dyDescent="0.25">
      <c r="A778" s="55" t="s">
        <v>1583</v>
      </c>
      <c r="B778" s="55" t="s">
        <v>3406</v>
      </c>
      <c r="C778" s="55" t="s">
        <v>2858</v>
      </c>
      <c r="D778" s="56">
        <f>COUNTIF(B:B,B778)</f>
        <v>2</v>
      </c>
      <c r="E778" s="65" t="s">
        <v>3654</v>
      </c>
      <c r="F778" s="55" t="s">
        <v>1583</v>
      </c>
      <c r="G778" s="55" t="s">
        <v>1601</v>
      </c>
      <c r="H778" s="55" t="str">
        <f>VLOOKUP(G778,'3. DB25 Alle koder'!B:C,2,FALSE)</f>
        <v>Passagertransport ad vej med fast køreplan</v>
      </c>
      <c r="I778" s="56">
        <f>COUNTIF(G:G,G778)</f>
        <v>2</v>
      </c>
      <c r="J778" s="65" t="s">
        <v>3654</v>
      </c>
      <c r="K778" s="92"/>
      <c r="L778" s="92"/>
      <c r="M778" s="37" t="str">
        <f t="shared" si="12"/>
        <v>2:2</v>
      </c>
    </row>
    <row r="779" spans="1:13" ht="75" x14ac:dyDescent="0.25">
      <c r="A779" s="55" t="s">
        <v>1583</v>
      </c>
      <c r="B779" s="55" t="s">
        <v>3406</v>
      </c>
      <c r="C779" s="55" t="s">
        <v>2858</v>
      </c>
      <c r="D779" s="56">
        <f>COUNTIF(B:B,B779)</f>
        <v>2</v>
      </c>
      <c r="E779" s="65" t="s">
        <v>3655</v>
      </c>
      <c r="F779" s="55" t="s">
        <v>1583</v>
      </c>
      <c r="G779" s="55" t="s">
        <v>1610</v>
      </c>
      <c r="H779" s="55" t="str">
        <f>VLOOKUP(G779,'3. DB25 Alle koder'!B:C,2,FALSE)</f>
        <v>Passagertransport med tovbaner og skilifter</v>
      </c>
      <c r="I779" s="56">
        <f>COUNTIF(G:G,G779)</f>
        <v>3</v>
      </c>
      <c r="J779" s="65" t="s">
        <v>3655</v>
      </c>
      <c r="K779" s="92"/>
      <c r="L779" s="92"/>
      <c r="M779" s="37" t="str">
        <f t="shared" si="12"/>
        <v>2:3</v>
      </c>
    </row>
    <row r="780" spans="1:13" ht="165" x14ac:dyDescent="0.25">
      <c r="A780" s="55" t="s">
        <v>1583</v>
      </c>
      <c r="B780" s="55" t="s">
        <v>3466</v>
      </c>
      <c r="C780" s="55" t="s">
        <v>2859</v>
      </c>
      <c r="D780" s="56">
        <f>COUNTIF(B:B,B780)</f>
        <v>1</v>
      </c>
      <c r="E780" s="64" t="s">
        <v>3656</v>
      </c>
      <c r="F780" s="55" t="s">
        <v>1583</v>
      </c>
      <c r="G780" s="55" t="s">
        <v>1592</v>
      </c>
      <c r="H780" s="55" t="str">
        <f>VLOOKUP(G780,'3. DB25 Alle koder'!B:C,2,FALSE)</f>
        <v>Persontransport med nærbane</v>
      </c>
      <c r="I780" s="56">
        <f>COUNTIF(G:G,G780)</f>
        <v>2</v>
      </c>
      <c r="J780" s="64" t="s">
        <v>3656</v>
      </c>
      <c r="K780" s="94"/>
      <c r="L780" s="94"/>
      <c r="M780" s="37" t="str">
        <f t="shared" si="12"/>
        <v>1:2</v>
      </c>
    </row>
    <row r="781" spans="1:13" ht="90" x14ac:dyDescent="0.25">
      <c r="A781" s="55" t="s">
        <v>1583</v>
      </c>
      <c r="B781" s="55" t="s">
        <v>1604</v>
      </c>
      <c r="C781" s="55" t="s">
        <v>2860</v>
      </c>
      <c r="D781" s="56">
        <f>COUNTIF(B:B,B781)</f>
        <v>2</v>
      </c>
      <c r="E781" s="65" t="s">
        <v>3657</v>
      </c>
      <c r="F781" s="55" t="s">
        <v>1583</v>
      </c>
      <c r="G781" s="55" t="s">
        <v>1607</v>
      </c>
      <c r="H781" s="55" t="str">
        <f>VLOOKUP(G781,'3. DB25 Alle koder'!B:C,2,FALSE)</f>
        <v>Passagertransport på bestilling i køretøj med chauffør</v>
      </c>
      <c r="I781" s="56">
        <f>COUNTIF(G:G,G781)</f>
        <v>1</v>
      </c>
      <c r="J781" s="65" t="s">
        <v>3657</v>
      </c>
      <c r="K781" s="92"/>
      <c r="L781" s="92"/>
      <c r="M781" s="37" t="str">
        <f t="shared" si="12"/>
        <v>2:1</v>
      </c>
    </row>
    <row r="782" spans="1:13" ht="30" x14ac:dyDescent="0.25">
      <c r="A782" s="55" t="s">
        <v>1583</v>
      </c>
      <c r="B782" s="55" t="s">
        <v>1604</v>
      </c>
      <c r="C782" s="55" t="s">
        <v>2860</v>
      </c>
      <c r="D782" s="56">
        <f>COUNTIF(B:B,B782)</f>
        <v>2</v>
      </c>
      <c r="E782" s="63" t="s">
        <v>3624</v>
      </c>
      <c r="F782" s="55" t="s">
        <v>1583</v>
      </c>
      <c r="G782" s="55" t="s">
        <v>1690</v>
      </c>
      <c r="H782" s="55" t="str">
        <f>VLOOKUP(G782,'3. DB25 Alle koder'!B:C,2,FALSE)</f>
        <v>Formidlingsaktiviteter inden for passagertransport</v>
      </c>
      <c r="I782" s="56">
        <f>COUNTIF(G:G,G782)</f>
        <v>4</v>
      </c>
      <c r="J782" s="63" t="s">
        <v>3624</v>
      </c>
      <c r="K782" s="92"/>
      <c r="L782" s="92"/>
      <c r="M782" s="37" t="str">
        <f t="shared" si="12"/>
        <v>2:4</v>
      </c>
    </row>
    <row r="783" spans="1:13" x14ac:dyDescent="0.25">
      <c r="A783" s="55" t="s">
        <v>1583</v>
      </c>
      <c r="B783" s="55" t="s">
        <v>3467</v>
      </c>
      <c r="C783" s="55" t="s">
        <v>2862</v>
      </c>
      <c r="D783" s="56">
        <f>COUNTIF(B:B,B783)</f>
        <v>1</v>
      </c>
      <c r="E783" s="63" t="s">
        <v>3523</v>
      </c>
      <c r="F783" s="55" t="s">
        <v>1583</v>
      </c>
      <c r="G783" s="55" t="s">
        <v>1601</v>
      </c>
      <c r="H783" s="55" t="str">
        <f>VLOOKUP(G783,'3. DB25 Alle koder'!B:C,2,FALSE)</f>
        <v>Passagertransport ad vej med fast køreplan</v>
      </c>
      <c r="I783" s="56">
        <f>COUNTIF(G:G,G783)</f>
        <v>2</v>
      </c>
      <c r="J783" s="63" t="s">
        <v>3523</v>
      </c>
      <c r="K783" s="92"/>
      <c r="L783" s="92"/>
      <c r="M783" s="37" t="str">
        <f t="shared" si="12"/>
        <v>1:2</v>
      </c>
    </row>
    <row r="784" spans="1:13" ht="210" x14ac:dyDescent="0.25">
      <c r="A784" s="55" t="s">
        <v>1583</v>
      </c>
      <c r="B784" s="55" t="s">
        <v>3264</v>
      </c>
      <c r="C784" s="55" t="s">
        <v>2863</v>
      </c>
      <c r="D784" s="56">
        <f>COUNTIF(B:B,B784)</f>
        <v>3</v>
      </c>
      <c r="E784" s="65" t="s">
        <v>3658</v>
      </c>
      <c r="F784" s="55" t="s">
        <v>1583</v>
      </c>
      <c r="G784" s="55" t="s">
        <v>1604</v>
      </c>
      <c r="H784" s="55" t="str">
        <f>VLOOKUP(G784,'3. DB25 Alle koder'!B:C,2,FALSE)</f>
        <v>Passagertransport ad vej uden fast køreplan</v>
      </c>
      <c r="I784" s="56">
        <f>COUNTIF(G:G,G784)</f>
        <v>1</v>
      </c>
      <c r="J784" s="65" t="s">
        <v>3658</v>
      </c>
      <c r="K784" s="92"/>
      <c r="L784" s="92"/>
      <c r="M784" s="37" t="str">
        <f t="shared" si="12"/>
        <v>3:1</v>
      </c>
    </row>
    <row r="785" spans="1:13" ht="195" x14ac:dyDescent="0.25">
      <c r="A785" s="55" t="s">
        <v>1583</v>
      </c>
      <c r="B785" s="55" t="s">
        <v>3264</v>
      </c>
      <c r="C785" s="55" t="s">
        <v>2863</v>
      </c>
      <c r="D785" s="56">
        <f>COUNTIF(B:B,B785)</f>
        <v>3</v>
      </c>
      <c r="E785" s="65" t="s">
        <v>3659</v>
      </c>
      <c r="F785" s="55" t="s">
        <v>1583</v>
      </c>
      <c r="G785" s="55" t="s">
        <v>1610</v>
      </c>
      <c r="H785" s="55" t="str">
        <f>VLOOKUP(G785,'3. DB25 Alle koder'!B:C,2,FALSE)</f>
        <v>Passagertransport med tovbaner og skilifter</v>
      </c>
      <c r="I785" s="56">
        <f>COUNTIF(G:G,G785)</f>
        <v>3</v>
      </c>
      <c r="J785" s="65" t="s">
        <v>3659</v>
      </c>
      <c r="K785" s="92"/>
      <c r="L785" s="92"/>
      <c r="M785" s="37" t="str">
        <f t="shared" si="12"/>
        <v>3:3</v>
      </c>
    </row>
    <row r="786" spans="1:13" ht="120" x14ac:dyDescent="0.25">
      <c r="A786" s="55" t="s">
        <v>1583</v>
      </c>
      <c r="B786" s="55" t="s">
        <v>3264</v>
      </c>
      <c r="C786" s="55" t="s">
        <v>2863</v>
      </c>
      <c r="D786" s="56">
        <f>COUNTIF(B:B,B786)</f>
        <v>3</v>
      </c>
      <c r="E786" s="64" t="s">
        <v>3660</v>
      </c>
      <c r="F786" s="55" t="s">
        <v>1583</v>
      </c>
      <c r="G786" s="55" t="s">
        <v>1612</v>
      </c>
      <c r="H786" s="55" t="str">
        <f>VLOOKUP(G786,'3. DB25 Alle koder'!B:C,2,FALSE)</f>
        <v>Anden landpassagertransport i.a.n.</v>
      </c>
      <c r="I786" s="56">
        <f>COUNTIF(G:G,G786)</f>
        <v>1</v>
      </c>
      <c r="J786" s="64" t="s">
        <v>3660</v>
      </c>
      <c r="K786" s="92"/>
      <c r="L786" s="92"/>
      <c r="M786" s="37" t="str">
        <f t="shared" si="12"/>
        <v>3:1</v>
      </c>
    </row>
    <row r="787" spans="1:13" x14ac:dyDescent="0.25">
      <c r="A787" s="55" t="s">
        <v>1583</v>
      </c>
      <c r="B787" s="55" t="s">
        <v>1616</v>
      </c>
      <c r="C787" s="55" t="s">
        <v>1615</v>
      </c>
      <c r="D787" s="56">
        <f>COUNTIF(B:B,B787)</f>
        <v>2</v>
      </c>
      <c r="E787" s="60"/>
      <c r="F787" s="55" t="s">
        <v>1583</v>
      </c>
      <c r="G787" s="55" t="s">
        <v>1616</v>
      </c>
      <c r="H787" s="55" t="str">
        <f>VLOOKUP(G787,'3. DB25 Alle koder'!B:C,2,FALSE)</f>
        <v>Vejgodstransport</v>
      </c>
      <c r="I787" s="56">
        <f>COUNTIF(G:G,G787)</f>
        <v>1</v>
      </c>
      <c r="J787" s="60"/>
      <c r="K787" s="92"/>
      <c r="L787" s="92"/>
      <c r="M787" s="37" t="str">
        <f t="shared" si="12"/>
        <v>2:1</v>
      </c>
    </row>
    <row r="788" spans="1:13" ht="135" x14ac:dyDescent="0.25">
      <c r="A788" s="55" t="s">
        <v>1583</v>
      </c>
      <c r="B788" s="55" t="s">
        <v>1616</v>
      </c>
      <c r="C788" s="55" t="s">
        <v>1615</v>
      </c>
      <c r="D788" s="56">
        <f>COUNTIF(B:B,B788)</f>
        <v>2</v>
      </c>
      <c r="E788" s="64" t="s">
        <v>3661</v>
      </c>
      <c r="F788" s="55" t="s">
        <v>1583</v>
      </c>
      <c r="G788" s="55" t="s">
        <v>1680</v>
      </c>
      <c r="H788" s="55" t="str">
        <f>VLOOKUP(G788,'3. DB25 Alle koder'!B:C,2,FALSE)</f>
        <v>Godshåndtering</v>
      </c>
      <c r="I788" s="56">
        <f>COUNTIF(G:G,G788)</f>
        <v>2</v>
      </c>
      <c r="J788" s="64" t="s">
        <v>3661</v>
      </c>
      <c r="K788" s="92"/>
      <c r="L788" s="92"/>
      <c r="M788" s="37" t="str">
        <f t="shared" si="12"/>
        <v>2:2</v>
      </c>
    </row>
    <row r="789" spans="1:13" x14ac:dyDescent="0.25">
      <c r="A789" s="55" t="s">
        <v>1583</v>
      </c>
      <c r="B789" s="55" t="s">
        <v>1618</v>
      </c>
      <c r="C789" s="55" t="s">
        <v>2865</v>
      </c>
      <c r="D789" s="56">
        <f>COUNTIF(B:B,B789)</f>
        <v>1</v>
      </c>
      <c r="E789" s="60" t="s">
        <v>3523</v>
      </c>
      <c r="F789" s="55" t="s">
        <v>1583</v>
      </c>
      <c r="G789" s="55" t="s">
        <v>1618</v>
      </c>
      <c r="H789" s="55" t="str">
        <f>VLOOKUP(G789,'3. DB25 Alle koder'!B:C,2,FALSE)</f>
        <v>Flytteaktiviteter</v>
      </c>
      <c r="I789" s="56">
        <f>COUNTIF(G:G,G789)</f>
        <v>1</v>
      </c>
      <c r="J789" s="60" t="s">
        <v>3523</v>
      </c>
      <c r="K789" s="92"/>
      <c r="L789" s="92"/>
      <c r="M789" s="37" t="str">
        <f t="shared" si="12"/>
        <v>1:1</v>
      </c>
    </row>
    <row r="790" spans="1:13" x14ac:dyDescent="0.25">
      <c r="A790" s="55" t="s">
        <v>1583</v>
      </c>
      <c r="B790" s="55" t="s">
        <v>1622</v>
      </c>
      <c r="C790" s="55" t="s">
        <v>1620</v>
      </c>
      <c r="D790" s="56">
        <f>COUNTIF(B:B,B790)</f>
        <v>1</v>
      </c>
      <c r="E790" s="60" t="s">
        <v>3523</v>
      </c>
      <c r="F790" s="55" t="s">
        <v>1583</v>
      </c>
      <c r="G790" s="55" t="s">
        <v>1622</v>
      </c>
      <c r="H790" s="55" t="str">
        <f>VLOOKUP(G790,'3. DB25 Alle koder'!B:C,2,FALSE)</f>
        <v>Rørtransport</v>
      </c>
      <c r="I790" s="56">
        <f>COUNTIF(G:G,G790)</f>
        <v>1</v>
      </c>
      <c r="J790" s="60" t="s">
        <v>3523</v>
      </c>
      <c r="K790" s="92"/>
      <c r="L790" s="92"/>
      <c r="M790" s="37" t="str">
        <f t="shared" si="12"/>
        <v>1:1</v>
      </c>
    </row>
    <row r="791" spans="1:13" x14ac:dyDescent="0.25">
      <c r="A791" s="55" t="s">
        <v>1583</v>
      </c>
      <c r="B791" s="55" t="s">
        <v>1627</v>
      </c>
      <c r="C791" s="55" t="s">
        <v>1625</v>
      </c>
      <c r="D791" s="56">
        <f>COUNTIF(B:B,B791)</f>
        <v>1</v>
      </c>
      <c r="E791" s="60" t="s">
        <v>3523</v>
      </c>
      <c r="F791" s="55" t="s">
        <v>1583</v>
      </c>
      <c r="G791" s="55" t="s">
        <v>1627</v>
      </c>
      <c r="H791" s="55" t="str">
        <f>VLOOKUP(G791,'3. DB25 Alle koder'!B:C,2,FALSE)</f>
        <v>Sø- og kysttransport af passagerer</v>
      </c>
      <c r="I791" s="56">
        <f>COUNTIF(G:G,G791)</f>
        <v>1</v>
      </c>
      <c r="J791" s="60" t="s">
        <v>3523</v>
      </c>
      <c r="K791" s="92"/>
      <c r="L791" s="92"/>
      <c r="M791" s="37" t="str">
        <f t="shared" si="12"/>
        <v>1:1</v>
      </c>
    </row>
    <row r="792" spans="1:13" x14ac:dyDescent="0.25">
      <c r="A792" s="55" t="s">
        <v>1583</v>
      </c>
      <c r="B792" s="55" t="s">
        <v>1631</v>
      </c>
      <c r="C792" s="55" t="s">
        <v>1629</v>
      </c>
      <c r="D792" s="56">
        <f>COUNTIF(B:B,B792)</f>
        <v>1</v>
      </c>
      <c r="E792" s="60" t="s">
        <v>3523</v>
      </c>
      <c r="F792" s="55" t="s">
        <v>1583</v>
      </c>
      <c r="G792" s="55" t="s">
        <v>1631</v>
      </c>
      <c r="H792" s="55" t="str">
        <f>VLOOKUP(G792,'3. DB25 Alle koder'!B:C,2,FALSE)</f>
        <v>Sø- og kysttransport af gods</v>
      </c>
      <c r="I792" s="56">
        <f>COUNTIF(G:G,G792)</f>
        <v>1</v>
      </c>
      <c r="J792" s="60" t="s">
        <v>3523</v>
      </c>
      <c r="K792" s="92"/>
      <c r="L792" s="92"/>
      <c r="M792" s="37" t="str">
        <f t="shared" si="12"/>
        <v>1:1</v>
      </c>
    </row>
    <row r="793" spans="1:13" x14ac:dyDescent="0.25">
      <c r="A793" s="55" t="s">
        <v>1583</v>
      </c>
      <c r="B793" s="55" t="s">
        <v>1635</v>
      </c>
      <c r="C793" s="55" t="s">
        <v>1633</v>
      </c>
      <c r="D793" s="56">
        <f>COUNTIF(B:B,B793)</f>
        <v>1</v>
      </c>
      <c r="E793" s="60" t="s">
        <v>3523</v>
      </c>
      <c r="F793" s="55" t="s">
        <v>1583</v>
      </c>
      <c r="G793" s="55" t="s">
        <v>1635</v>
      </c>
      <c r="H793" s="55" t="str">
        <f>VLOOKUP(G793,'3. DB25 Alle koder'!B:C,2,FALSE)</f>
        <v>Transport af passagerer ad indre vandveje</v>
      </c>
      <c r="I793" s="56">
        <f>COUNTIF(G:G,G793)</f>
        <v>1</v>
      </c>
      <c r="J793" s="60" t="s">
        <v>3523</v>
      </c>
      <c r="K793" s="92"/>
      <c r="L793" s="92"/>
      <c r="M793" s="37" t="str">
        <f t="shared" si="12"/>
        <v>1:1</v>
      </c>
    </row>
    <row r="794" spans="1:13" x14ac:dyDescent="0.25">
      <c r="A794" s="55" t="s">
        <v>1583</v>
      </c>
      <c r="B794" s="55" t="s">
        <v>1639</v>
      </c>
      <c r="C794" s="55" t="s">
        <v>1637</v>
      </c>
      <c r="D794" s="56">
        <f>COUNTIF(B:B,B794)</f>
        <v>1</v>
      </c>
      <c r="E794" s="60" t="s">
        <v>3523</v>
      </c>
      <c r="F794" s="55" t="s">
        <v>1583</v>
      </c>
      <c r="G794" s="55" t="s">
        <v>1639</v>
      </c>
      <c r="H794" s="55" t="str">
        <f>VLOOKUP(G794,'3. DB25 Alle koder'!B:C,2,FALSE)</f>
        <v>Transport af gods ad indre vandveje</v>
      </c>
      <c r="I794" s="56">
        <f>COUNTIF(G:G,G794)</f>
        <v>1</v>
      </c>
      <c r="J794" s="60" t="s">
        <v>3523</v>
      </c>
      <c r="K794" s="92"/>
      <c r="L794" s="92"/>
      <c r="M794" s="37" t="str">
        <f t="shared" si="12"/>
        <v>1:1</v>
      </c>
    </row>
    <row r="795" spans="1:13" x14ac:dyDescent="0.25">
      <c r="A795" s="55" t="s">
        <v>1583</v>
      </c>
      <c r="B795" s="55" t="s">
        <v>1644</v>
      </c>
      <c r="C795" s="55" t="s">
        <v>2866</v>
      </c>
      <c r="D795" s="56">
        <f>COUNTIF(B:B,B795)</f>
        <v>1</v>
      </c>
      <c r="E795" s="60" t="s">
        <v>3523</v>
      </c>
      <c r="F795" s="55" t="s">
        <v>1583</v>
      </c>
      <c r="G795" s="55" t="s">
        <v>1644</v>
      </c>
      <c r="H795" s="55" t="str">
        <f>VLOOKUP(G795,'3. DB25 Alle koder'!B:C,2,FALSE)</f>
        <v>Passagertransport med rutefly</v>
      </c>
      <c r="I795" s="56">
        <f>COUNTIF(G:G,G795)</f>
        <v>1</v>
      </c>
      <c r="J795" s="60" t="s">
        <v>3523</v>
      </c>
      <c r="K795" s="92"/>
      <c r="L795" s="92"/>
      <c r="M795" s="37" t="str">
        <f t="shared" si="12"/>
        <v>1:1</v>
      </c>
    </row>
    <row r="796" spans="1:13" x14ac:dyDescent="0.25">
      <c r="A796" s="55" t="s">
        <v>1583</v>
      </c>
      <c r="B796" s="55" t="s">
        <v>1646</v>
      </c>
      <c r="C796" s="55" t="s">
        <v>2867</v>
      </c>
      <c r="D796" s="56">
        <f>COUNTIF(B:B,B796)</f>
        <v>1</v>
      </c>
      <c r="E796" s="63" t="s">
        <v>3523</v>
      </c>
      <c r="F796" s="55" t="s">
        <v>1583</v>
      </c>
      <c r="G796" s="55" t="s">
        <v>1646</v>
      </c>
      <c r="H796" s="55" t="str">
        <f>VLOOKUP(G796,'3. DB25 Alle koder'!B:C,2,FALSE)</f>
        <v>Passagertransport med charter- og taxifly</v>
      </c>
      <c r="I796" s="56">
        <f>COUNTIF(G:G,G796)</f>
        <v>1</v>
      </c>
      <c r="J796" s="63" t="s">
        <v>3523</v>
      </c>
      <c r="K796" s="92"/>
      <c r="L796" s="92"/>
      <c r="M796" s="37" t="str">
        <f t="shared" si="12"/>
        <v>1:1</v>
      </c>
    </row>
    <row r="797" spans="1:13" x14ac:dyDescent="0.25">
      <c r="A797" s="55" t="s">
        <v>1583</v>
      </c>
      <c r="B797" s="55" t="s">
        <v>1652</v>
      </c>
      <c r="C797" s="55" t="s">
        <v>1651</v>
      </c>
      <c r="D797" s="56">
        <f>COUNTIF(B:B,B797)</f>
        <v>1</v>
      </c>
      <c r="E797" s="63" t="s">
        <v>3523</v>
      </c>
      <c r="F797" s="55" t="s">
        <v>1583</v>
      </c>
      <c r="G797" s="55" t="s">
        <v>1652</v>
      </c>
      <c r="H797" s="55" t="str">
        <f>VLOOKUP(G797,'3. DB25 Alle koder'!B:C,2,FALSE)</f>
        <v>Lufttransport af gods</v>
      </c>
      <c r="I797" s="56">
        <f>COUNTIF(G:G,G797)</f>
        <v>1</v>
      </c>
      <c r="J797" s="63" t="s">
        <v>3523</v>
      </c>
      <c r="K797" s="92"/>
      <c r="L797" s="92"/>
      <c r="M797" s="37" t="str">
        <f t="shared" si="12"/>
        <v>1:1</v>
      </c>
    </row>
    <row r="798" spans="1:13" x14ac:dyDescent="0.25">
      <c r="A798" s="55" t="s">
        <v>1583</v>
      </c>
      <c r="B798" s="55" t="s">
        <v>1655</v>
      </c>
      <c r="C798" s="55" t="s">
        <v>1654</v>
      </c>
      <c r="D798" s="56">
        <f>COUNTIF(B:B,B798)</f>
        <v>1</v>
      </c>
      <c r="E798" s="60" t="s">
        <v>3523</v>
      </c>
      <c r="F798" s="55" t="s">
        <v>1583</v>
      </c>
      <c r="G798" s="55" t="s">
        <v>1655</v>
      </c>
      <c r="H798" s="55" t="str">
        <f>VLOOKUP(G798,'3. DB25 Alle koder'!B:C,2,FALSE)</f>
        <v>Rumfart</v>
      </c>
      <c r="I798" s="56">
        <f>COUNTIF(G:G,G798)</f>
        <v>1</v>
      </c>
      <c r="J798" s="60" t="s">
        <v>3523</v>
      </c>
      <c r="K798" s="92"/>
      <c r="L798" s="92"/>
      <c r="M798" s="37" t="str">
        <f t="shared" si="12"/>
        <v>1:1</v>
      </c>
    </row>
    <row r="799" spans="1:13" ht="180" x14ac:dyDescent="0.25">
      <c r="A799" s="55" t="s">
        <v>1583</v>
      </c>
      <c r="B799" s="55" t="s">
        <v>1659</v>
      </c>
      <c r="C799" s="55" t="s">
        <v>1657</v>
      </c>
      <c r="D799" s="56">
        <f>COUNTIF(B:B,B799)</f>
        <v>3</v>
      </c>
      <c r="E799" s="64" t="s">
        <v>3662</v>
      </c>
      <c r="F799" s="55" t="s">
        <v>1061</v>
      </c>
      <c r="G799" s="55" t="s">
        <v>1099</v>
      </c>
      <c r="H799" s="55" t="str">
        <f>VLOOKUP(G799,'3. DB25 Alle koder'!B:C,2,FALSE)</f>
        <v>Oplagring af gas i forbindelse med drift af forsyningsnet</v>
      </c>
      <c r="I799" s="56">
        <f>COUNTIF(G:G,G799)</f>
        <v>1</v>
      </c>
      <c r="J799" s="64" t="s">
        <v>3662</v>
      </c>
      <c r="K799" s="92"/>
      <c r="L799" s="92"/>
      <c r="M799" s="37" t="str">
        <f t="shared" si="12"/>
        <v>3:1</v>
      </c>
    </row>
    <row r="800" spans="1:13" ht="409.5" x14ac:dyDescent="0.25">
      <c r="A800" s="55" t="s">
        <v>1583</v>
      </c>
      <c r="B800" s="55" t="s">
        <v>1659</v>
      </c>
      <c r="C800" s="55" t="s">
        <v>1657</v>
      </c>
      <c r="D800" s="56">
        <f>COUNTIF(B:B,B800)</f>
        <v>3</v>
      </c>
      <c r="E800" s="109" t="s">
        <v>4170</v>
      </c>
      <c r="F800" s="55" t="s">
        <v>1583</v>
      </c>
      <c r="G800" s="55" t="s">
        <v>1659</v>
      </c>
      <c r="H800" s="55" t="str">
        <f>VLOOKUP(G800,'3. DB25 Alle koder'!B:C,2,FALSE)</f>
        <v>Oplagring og opbevaring</v>
      </c>
      <c r="I800" s="56">
        <f>COUNTIF(G:G,G800)</f>
        <v>1</v>
      </c>
      <c r="J800" s="109" t="s">
        <v>4170</v>
      </c>
      <c r="K800" s="92"/>
      <c r="L800" s="92"/>
      <c r="M800" s="37" t="str">
        <f t="shared" si="12"/>
        <v>3:1</v>
      </c>
    </row>
    <row r="801" spans="1:13" ht="75" x14ac:dyDescent="0.25">
      <c r="A801" s="55" t="s">
        <v>1583</v>
      </c>
      <c r="B801" s="55" t="s">
        <v>1659</v>
      </c>
      <c r="C801" s="55" t="s">
        <v>1657</v>
      </c>
      <c r="D801" s="56">
        <f>COUNTIF(B:B,B801)</f>
        <v>3</v>
      </c>
      <c r="E801" s="109" t="s">
        <v>4195</v>
      </c>
      <c r="F801" s="55" t="s">
        <v>1802</v>
      </c>
      <c r="G801" s="55" t="s">
        <v>1829</v>
      </c>
      <c r="H801" s="55" t="str">
        <f>VLOOKUP(G801,'3. DB25 Alle koder'!B:C,2,FALSE)</f>
        <v>IT-infrastruktur, databehandling, hosting og relaterede aktiviteter</v>
      </c>
      <c r="I801" s="56">
        <f>COUNTIF(G:G,G801)</f>
        <v>2</v>
      </c>
      <c r="J801" s="109" t="s">
        <v>4195</v>
      </c>
      <c r="K801" s="92"/>
      <c r="L801" s="92" t="s">
        <v>4176</v>
      </c>
      <c r="M801" s="37" t="str">
        <f t="shared" si="12"/>
        <v>3:2</v>
      </c>
    </row>
    <row r="802" spans="1:13" x14ac:dyDescent="0.25">
      <c r="A802" s="55" t="s">
        <v>1583</v>
      </c>
      <c r="B802" s="55" t="s">
        <v>1663</v>
      </c>
      <c r="C802" s="55" t="s">
        <v>2870</v>
      </c>
      <c r="D802" s="56">
        <f>COUNTIF(B:B,B802)</f>
        <v>1</v>
      </c>
      <c r="E802" s="60" t="s">
        <v>3523</v>
      </c>
      <c r="F802" s="55" t="s">
        <v>1583</v>
      </c>
      <c r="G802" s="55" t="s">
        <v>1663</v>
      </c>
      <c r="H802" s="55" t="str">
        <f>VLOOKUP(G802,'3. DB25 Alle koder'!B:C,2,FALSE)</f>
        <v>Drift af stationer, godsterminaler mv.</v>
      </c>
      <c r="I802" s="56">
        <f>COUNTIF(G:G,G802)</f>
        <v>1</v>
      </c>
      <c r="J802" s="60" t="s">
        <v>3523</v>
      </c>
      <c r="K802" s="92"/>
      <c r="L802" s="92"/>
      <c r="M802" s="37" t="str">
        <f t="shared" si="12"/>
        <v>1:1</v>
      </c>
    </row>
    <row r="803" spans="1:13" x14ac:dyDescent="0.25">
      <c r="A803" s="55" t="s">
        <v>1583</v>
      </c>
      <c r="B803" s="55" t="s">
        <v>1665</v>
      </c>
      <c r="C803" s="55" t="s">
        <v>2871</v>
      </c>
      <c r="D803" s="56">
        <f>COUNTIF(B:B,B803)</f>
        <v>1</v>
      </c>
      <c r="E803" s="60" t="s">
        <v>3523</v>
      </c>
      <c r="F803" s="55" t="s">
        <v>1583</v>
      </c>
      <c r="G803" s="55" t="s">
        <v>1665</v>
      </c>
      <c r="H803" s="55" t="str">
        <f>VLOOKUP(G803,'3. DB25 Alle koder'!B:C,2,FALSE)</f>
        <v>Drift af parkering og vejhjælp mv.</v>
      </c>
      <c r="I803" s="56">
        <f>COUNTIF(G:G,G803)</f>
        <v>1</v>
      </c>
      <c r="J803" s="60" t="s">
        <v>3523</v>
      </c>
      <c r="K803" s="92"/>
      <c r="L803" s="92"/>
      <c r="M803" s="37" t="str">
        <f t="shared" si="12"/>
        <v>1:1</v>
      </c>
    </row>
    <row r="804" spans="1:13" x14ac:dyDescent="0.25">
      <c r="A804" s="55" t="s">
        <v>1583</v>
      </c>
      <c r="B804" s="55" t="s">
        <v>1667</v>
      </c>
      <c r="C804" s="55" t="s">
        <v>1668</v>
      </c>
      <c r="D804" s="56">
        <f>COUNTIF(B:B,B804)</f>
        <v>1</v>
      </c>
      <c r="E804" s="60" t="s">
        <v>3523</v>
      </c>
      <c r="F804" s="55" t="s">
        <v>1583</v>
      </c>
      <c r="G804" s="55" t="s">
        <v>1667</v>
      </c>
      <c r="H804" s="55" t="str">
        <f>VLOOKUP(G804,'3. DB25 Alle koder'!B:C,2,FALSE)</f>
        <v>Drift af betalingsveje, -broer og -tunneler</v>
      </c>
      <c r="I804" s="56">
        <f>COUNTIF(G:G,G804)</f>
        <v>1</v>
      </c>
      <c r="J804" s="60" t="s">
        <v>3523</v>
      </c>
      <c r="K804" s="92"/>
      <c r="L804" s="92"/>
      <c r="M804" s="37" t="str">
        <f t="shared" si="12"/>
        <v>1:1</v>
      </c>
    </row>
    <row r="805" spans="1:13" x14ac:dyDescent="0.25">
      <c r="A805" s="55" t="s">
        <v>1583</v>
      </c>
      <c r="B805" s="55" t="s">
        <v>1671</v>
      </c>
      <c r="C805" s="55" t="s">
        <v>2872</v>
      </c>
      <c r="D805" s="56">
        <f>COUNTIF(B:B,B805)</f>
        <v>1</v>
      </c>
      <c r="E805" s="60" t="s">
        <v>3523</v>
      </c>
      <c r="F805" s="55" t="s">
        <v>1583</v>
      </c>
      <c r="G805" s="55" t="s">
        <v>1671</v>
      </c>
      <c r="H805" s="55" t="str">
        <f>VLOOKUP(G805,'3. DB25 Alle koder'!B:C,2,FALSE)</f>
        <v>Drift af erhvervshavne</v>
      </c>
      <c r="I805" s="56">
        <f>COUNTIF(G:G,G805)</f>
        <v>1</v>
      </c>
      <c r="J805" s="60" t="s">
        <v>3523</v>
      </c>
      <c r="K805" s="92"/>
      <c r="L805" s="92"/>
      <c r="M805" s="37" t="str">
        <f t="shared" si="12"/>
        <v>1:1</v>
      </c>
    </row>
    <row r="806" spans="1:13" x14ac:dyDescent="0.25">
      <c r="A806" s="55" t="s">
        <v>1583</v>
      </c>
      <c r="B806" s="55" t="s">
        <v>1673</v>
      </c>
      <c r="C806" s="55" t="s">
        <v>2873</v>
      </c>
      <c r="D806" s="56">
        <f>COUNTIF(B:B,B806)</f>
        <v>1</v>
      </c>
      <c r="E806" s="60" t="s">
        <v>3523</v>
      </c>
      <c r="F806" s="55" t="s">
        <v>1583</v>
      </c>
      <c r="G806" s="55" t="s">
        <v>1673</v>
      </c>
      <c r="H806" s="55" t="str">
        <f>VLOOKUP(G806,'3. DB25 Alle koder'!B:C,2,FALSE)</f>
        <v>Drift af bugserings-, bjærgnings- og redningsvæsen mv.</v>
      </c>
      <c r="I806" s="56">
        <f>COUNTIF(G:G,G806)</f>
        <v>1</v>
      </c>
      <c r="J806" s="60" t="s">
        <v>3523</v>
      </c>
      <c r="K806" s="92"/>
      <c r="L806" s="92"/>
      <c r="M806" s="37" t="str">
        <f t="shared" si="12"/>
        <v>1:1</v>
      </c>
    </row>
    <row r="807" spans="1:13" x14ac:dyDescent="0.25">
      <c r="A807" s="55" t="s">
        <v>1583</v>
      </c>
      <c r="B807" s="55" t="s">
        <v>1677</v>
      </c>
      <c r="C807" s="55" t="s">
        <v>1676</v>
      </c>
      <c r="D807" s="56">
        <f>COUNTIF(B:B,B807)</f>
        <v>1</v>
      </c>
      <c r="E807" s="60" t="s">
        <v>3523</v>
      </c>
      <c r="F807" s="55" t="s">
        <v>1583</v>
      </c>
      <c r="G807" s="55" t="s">
        <v>1677</v>
      </c>
      <c r="H807" s="55" t="str">
        <f>VLOOKUP(G807,'3. DB25 Alle koder'!B:C,2,FALSE)</f>
        <v>Serviceydelser i forbindelse med luftfart</v>
      </c>
      <c r="I807" s="56">
        <f>COUNTIF(G:G,G807)</f>
        <v>1</v>
      </c>
      <c r="J807" s="60" t="s">
        <v>3523</v>
      </c>
      <c r="K807" s="92"/>
      <c r="L807" s="92"/>
      <c r="M807" s="37" t="str">
        <f t="shared" si="12"/>
        <v>1:1</v>
      </c>
    </row>
    <row r="808" spans="1:13" x14ac:dyDescent="0.25">
      <c r="A808" s="55" t="s">
        <v>1583</v>
      </c>
      <c r="B808" s="71" t="s">
        <v>1680</v>
      </c>
      <c r="C808" s="71" t="s">
        <v>1679</v>
      </c>
      <c r="D808" s="56">
        <f>COUNTIF(B:B,B808)</f>
        <v>1</v>
      </c>
      <c r="E808" s="60" t="s">
        <v>3523</v>
      </c>
      <c r="F808" s="55" t="s">
        <v>1583</v>
      </c>
      <c r="G808" s="55" t="s">
        <v>1680</v>
      </c>
      <c r="H808" s="55" t="str">
        <f>VLOOKUP(G808,'3. DB25 Alle koder'!B:C,2,FALSE)</f>
        <v>Godshåndtering</v>
      </c>
      <c r="I808" s="56">
        <f>COUNTIF(G:G,G808)</f>
        <v>2</v>
      </c>
      <c r="J808" s="60" t="s">
        <v>3523</v>
      </c>
      <c r="K808" s="92"/>
      <c r="L808" s="92"/>
      <c r="M808" s="37" t="str">
        <f t="shared" si="12"/>
        <v>1:2</v>
      </c>
    </row>
    <row r="809" spans="1:13" x14ac:dyDescent="0.25">
      <c r="A809" s="55" t="s">
        <v>1583</v>
      </c>
      <c r="B809" s="55" t="s">
        <v>3407</v>
      </c>
      <c r="C809" s="55" t="s">
        <v>2875</v>
      </c>
      <c r="D809" s="56">
        <f>COUNTIF(B:B,B809)</f>
        <v>2</v>
      </c>
      <c r="E809" s="63" t="s">
        <v>3523</v>
      </c>
      <c r="F809" s="55" t="s">
        <v>1583</v>
      </c>
      <c r="G809" s="55" t="s">
        <v>1685</v>
      </c>
      <c r="H809" s="55" t="str">
        <f>VLOOKUP(G809,'3. DB25 Alle koder'!B:C,2,FALSE)</f>
        <v>Andre støtteaktiviteter i forbindelse med transport</v>
      </c>
      <c r="I809" s="56">
        <f>COUNTIF(G:G,G809)</f>
        <v>2</v>
      </c>
      <c r="J809" s="63" t="s">
        <v>3523</v>
      </c>
      <c r="K809" s="92"/>
      <c r="L809" s="92"/>
      <c r="M809" s="37" t="str">
        <f t="shared" si="12"/>
        <v>2:2</v>
      </c>
    </row>
    <row r="810" spans="1:13" x14ac:dyDescent="0.25">
      <c r="A810" s="55" t="s">
        <v>1583</v>
      </c>
      <c r="B810" s="55" t="s">
        <v>3407</v>
      </c>
      <c r="C810" s="55" t="s">
        <v>2875</v>
      </c>
      <c r="D810" s="56">
        <f>COUNTIF(B:B,B810)</f>
        <v>2</v>
      </c>
      <c r="E810" s="63" t="s">
        <v>3523</v>
      </c>
      <c r="F810" s="55" t="s">
        <v>1583</v>
      </c>
      <c r="G810" s="55" t="s">
        <v>1688</v>
      </c>
      <c r="H810" s="55" t="str">
        <f>VLOOKUP(G810,'3. DB25 Alle koder'!B:C,2,FALSE)</f>
        <v>Formidlingsaktiviteter inden for godstransport</v>
      </c>
      <c r="I810" s="56">
        <f>COUNTIF(G:G,G810)</f>
        <v>3</v>
      </c>
      <c r="J810" s="63" t="s">
        <v>3523</v>
      </c>
      <c r="K810" s="92"/>
      <c r="L810" s="92"/>
      <c r="M810" s="37" t="str">
        <f t="shared" si="12"/>
        <v>2:3</v>
      </c>
    </row>
    <row r="811" spans="1:13" ht="409.5" x14ac:dyDescent="0.25">
      <c r="A811" s="55" t="s">
        <v>1583</v>
      </c>
      <c r="B811" s="55" t="s">
        <v>3408</v>
      </c>
      <c r="C811" s="55" t="s">
        <v>2876</v>
      </c>
      <c r="D811" s="56">
        <f>COUNTIF(B:B,B811)</f>
        <v>2</v>
      </c>
      <c r="E811" s="65" t="s">
        <v>3663</v>
      </c>
      <c r="F811" s="55" t="s">
        <v>1583</v>
      </c>
      <c r="G811" s="55" t="s">
        <v>1685</v>
      </c>
      <c r="H811" s="55" t="str">
        <f>VLOOKUP(G811,'3. DB25 Alle koder'!B:C,2,FALSE)</f>
        <v>Andre støtteaktiviteter i forbindelse med transport</v>
      </c>
      <c r="I811" s="56">
        <f>COUNTIF(G:G,G811)</f>
        <v>2</v>
      </c>
      <c r="J811" s="65" t="s">
        <v>3663</v>
      </c>
      <c r="K811" s="92"/>
      <c r="L811" s="92"/>
      <c r="M811" s="37" t="str">
        <f t="shared" si="12"/>
        <v>2:2</v>
      </c>
    </row>
    <row r="812" spans="1:13" x14ac:dyDescent="0.25">
      <c r="A812" s="55" t="s">
        <v>1583</v>
      </c>
      <c r="B812" s="55" t="s">
        <v>3408</v>
      </c>
      <c r="C812" s="55" t="s">
        <v>2876</v>
      </c>
      <c r="D812" s="56">
        <f>COUNTIF(B:B,B812)</f>
        <v>2</v>
      </c>
      <c r="E812" s="64"/>
      <c r="F812" s="55" t="s">
        <v>1583</v>
      </c>
      <c r="G812" s="55" t="s">
        <v>1688</v>
      </c>
      <c r="H812" s="55" t="str">
        <f>VLOOKUP(G812,'3. DB25 Alle koder'!B:C,2,FALSE)</f>
        <v>Formidlingsaktiviteter inden for godstransport</v>
      </c>
      <c r="I812" s="56">
        <f>COUNTIF(G:G,G812)</f>
        <v>3</v>
      </c>
      <c r="J812" s="64"/>
      <c r="K812" s="92"/>
      <c r="L812" s="92"/>
      <c r="M812" s="37" t="str">
        <f t="shared" si="12"/>
        <v>2:3</v>
      </c>
    </row>
    <row r="813" spans="1:13" ht="345" x14ac:dyDescent="0.25">
      <c r="A813" s="55" t="s">
        <v>1583</v>
      </c>
      <c r="B813" s="71" t="s">
        <v>3265</v>
      </c>
      <c r="C813" s="71" t="s">
        <v>2877</v>
      </c>
      <c r="D813" s="56">
        <f>COUNTIF(B:B,B813)</f>
        <v>3</v>
      </c>
      <c r="E813" s="64" t="s">
        <v>3664</v>
      </c>
      <c r="F813" s="55" t="s">
        <v>1583</v>
      </c>
      <c r="G813" s="55" t="s">
        <v>1683</v>
      </c>
      <c r="H813" s="55" t="str">
        <f>VLOOKUP(G813,'3. DB25 Alle koder'!B:C,2,FALSE)</f>
        <v>Serviceydelser i forbindelse med logistik</v>
      </c>
      <c r="I813" s="56">
        <f>COUNTIF(G:G,G813)</f>
        <v>1</v>
      </c>
      <c r="J813" s="64" t="s">
        <v>3664</v>
      </c>
      <c r="K813" s="92"/>
      <c r="L813" s="92"/>
      <c r="M813" s="37" t="str">
        <f t="shared" si="12"/>
        <v>3:1</v>
      </c>
    </row>
    <row r="814" spans="1:13" x14ac:dyDescent="0.25">
      <c r="A814" s="55" t="s">
        <v>1583</v>
      </c>
      <c r="B814" s="55" t="s">
        <v>3265</v>
      </c>
      <c r="C814" s="55" t="s">
        <v>2877</v>
      </c>
      <c r="D814" s="56">
        <f>COUNTIF(B:B,B814)</f>
        <v>3</v>
      </c>
      <c r="E814" s="60" t="s">
        <v>3523</v>
      </c>
      <c r="F814" s="55" t="s">
        <v>1583</v>
      </c>
      <c r="G814" s="55" t="s">
        <v>1688</v>
      </c>
      <c r="H814" s="55" t="str">
        <f>VLOOKUP(G814,'3. DB25 Alle koder'!B:C,2,FALSE)</f>
        <v>Formidlingsaktiviteter inden for godstransport</v>
      </c>
      <c r="I814" s="56">
        <f>COUNTIF(G:G,G814)</f>
        <v>3</v>
      </c>
      <c r="J814" s="60" t="s">
        <v>3523</v>
      </c>
      <c r="K814" s="92"/>
      <c r="L814" s="92"/>
      <c r="M814" s="37" t="str">
        <f t="shared" si="12"/>
        <v>3:3</v>
      </c>
    </row>
    <row r="815" spans="1:13" ht="45" x14ac:dyDescent="0.25">
      <c r="A815" s="55" t="s">
        <v>1583</v>
      </c>
      <c r="B815" s="76" t="s">
        <v>3265</v>
      </c>
      <c r="C815" s="77" t="s">
        <v>2877</v>
      </c>
      <c r="D815" s="56">
        <f>COUNTIF(B:B,B815)</f>
        <v>3</v>
      </c>
      <c r="E815" s="80"/>
      <c r="F815" s="55" t="s">
        <v>1583</v>
      </c>
      <c r="G815" s="73" t="s">
        <v>1690</v>
      </c>
      <c r="H815" s="55" t="str">
        <f>VLOOKUP(G815,'3. DB25 Alle koder'!B:C,2,FALSE)</f>
        <v>Formidlingsaktiviteter inden for passagertransport</v>
      </c>
      <c r="I815" s="56">
        <f>COUNTIF(G:G,G815)</f>
        <v>4</v>
      </c>
      <c r="J815" s="78" t="s">
        <v>3818</v>
      </c>
      <c r="K815" s="92"/>
      <c r="L815" s="92"/>
      <c r="M815" s="37" t="str">
        <f t="shared" si="12"/>
        <v>3:4</v>
      </c>
    </row>
    <row r="816" spans="1:13" x14ac:dyDescent="0.25">
      <c r="A816" s="55" t="s">
        <v>1583</v>
      </c>
      <c r="B816" s="55" t="s">
        <v>1695</v>
      </c>
      <c r="C816" s="55" t="s">
        <v>1693</v>
      </c>
      <c r="D816" s="56">
        <f>COUNTIF(B:B,B816)</f>
        <v>1</v>
      </c>
      <c r="E816" s="60" t="s">
        <v>3523</v>
      </c>
      <c r="F816" s="55" t="s">
        <v>1583</v>
      </c>
      <c r="G816" s="55" t="s">
        <v>1695</v>
      </c>
      <c r="H816" s="55" t="str">
        <f>VLOOKUP(G816,'3. DB25 Alle koder'!B:C,2,FALSE)</f>
        <v>Postaktiviteter omfattet af forsyningspligten</v>
      </c>
      <c r="I816" s="56">
        <f>COUNTIF(G:G,G816)</f>
        <v>1</v>
      </c>
      <c r="J816" s="60" t="s">
        <v>3523</v>
      </c>
      <c r="K816" s="92"/>
      <c r="L816" s="92"/>
      <c r="M816" s="37" t="str">
        <f t="shared" si="12"/>
        <v>1:1</v>
      </c>
    </row>
    <row r="817" spans="1:13" x14ac:dyDescent="0.25">
      <c r="A817" s="55" t="s">
        <v>1583</v>
      </c>
      <c r="B817" s="85" t="s">
        <v>1698</v>
      </c>
      <c r="C817" s="85" t="s">
        <v>2878</v>
      </c>
      <c r="D817" s="56">
        <f>COUNTIF(B:B,B817)</f>
        <v>1</v>
      </c>
      <c r="E817" s="60" t="s">
        <v>3523</v>
      </c>
      <c r="F817" s="55" t="s">
        <v>1583</v>
      </c>
      <c r="G817" s="55" t="s">
        <v>1698</v>
      </c>
      <c r="H817" s="55" t="str">
        <f>VLOOKUP(G817,'3. DB25 Alle koder'!B:C,2,FALSE)</f>
        <v>Andre post- og kuréraktiviteter</v>
      </c>
      <c r="I817" s="56">
        <f>COUNTIF(G:G,G817)</f>
        <v>3</v>
      </c>
      <c r="J817" s="60" t="s">
        <v>3523</v>
      </c>
      <c r="K817" s="92"/>
      <c r="L817" s="92"/>
      <c r="M817" s="37" t="str">
        <f t="shared" si="12"/>
        <v>1:3</v>
      </c>
    </row>
    <row r="818" spans="1:13" x14ac:dyDescent="0.25">
      <c r="A818" s="55" t="s">
        <v>1702</v>
      </c>
      <c r="B818" s="71" t="s">
        <v>3468</v>
      </c>
      <c r="C818" s="71" t="s">
        <v>2880</v>
      </c>
      <c r="D818" s="56">
        <f>COUNTIF(B:B,B818)</f>
        <v>1</v>
      </c>
      <c r="E818" s="60" t="s">
        <v>3523</v>
      </c>
      <c r="F818" s="55" t="s">
        <v>1702</v>
      </c>
      <c r="G818" s="55" t="s">
        <v>1707</v>
      </c>
      <c r="H818" s="55" t="str">
        <f>VLOOKUP(G818,'3. DB25 Alle koder'!B:C,2,FALSE)</f>
        <v>Drift af hoteller og lignende overnatningsfaciliteter</v>
      </c>
      <c r="I818" s="56">
        <f>COUNTIF(G:G,G818)</f>
        <v>2</v>
      </c>
      <c r="J818" s="60" t="s">
        <v>3523</v>
      </c>
      <c r="K818" s="92"/>
      <c r="L818" s="92"/>
      <c r="M818" s="37" t="str">
        <f t="shared" si="12"/>
        <v>1:2</v>
      </c>
    </row>
    <row r="819" spans="1:13" x14ac:dyDescent="0.25">
      <c r="A819" s="55" t="s">
        <v>1702</v>
      </c>
      <c r="B819" s="55" t="s">
        <v>3469</v>
      </c>
      <c r="C819" s="55" t="s">
        <v>2881</v>
      </c>
      <c r="D819" s="56">
        <f>COUNTIF(B:B,B819)</f>
        <v>1</v>
      </c>
      <c r="E819" s="60" t="s">
        <v>3523</v>
      </c>
      <c r="F819" s="55" t="s">
        <v>1702</v>
      </c>
      <c r="G819" s="55" t="s">
        <v>1707</v>
      </c>
      <c r="H819" s="55" t="str">
        <f>VLOOKUP(G819,'3. DB25 Alle koder'!B:C,2,FALSE)</f>
        <v>Drift af hoteller og lignende overnatningsfaciliteter</v>
      </c>
      <c r="I819" s="56">
        <f>COUNTIF(G:G,G819)</f>
        <v>2</v>
      </c>
      <c r="J819" s="60" t="s">
        <v>3523</v>
      </c>
      <c r="K819" s="92"/>
      <c r="L819" s="92"/>
      <c r="M819" s="37" t="str">
        <f t="shared" si="12"/>
        <v>1:2</v>
      </c>
    </row>
    <row r="820" spans="1:13" ht="30" x14ac:dyDescent="0.25">
      <c r="A820" s="55" t="s">
        <v>1702</v>
      </c>
      <c r="B820" s="55" t="s">
        <v>1711</v>
      </c>
      <c r="C820" s="55" t="s">
        <v>2882</v>
      </c>
      <c r="D820" s="56">
        <f>COUNTIF(B:B,B820)</f>
        <v>1</v>
      </c>
      <c r="E820" s="63" t="s">
        <v>3523</v>
      </c>
      <c r="F820" s="55" t="s">
        <v>1702</v>
      </c>
      <c r="G820" s="55" t="s">
        <v>1711</v>
      </c>
      <c r="H820" s="55" t="str">
        <f>VLOOKUP(G820,'3. DB25 Alle koder'!B:C,2,FALSE)</f>
        <v>Drift af ferieboliger og andre overnatningsfaciliteter til kortvarige ophold</v>
      </c>
      <c r="I820" s="56">
        <f>COUNTIF(G:G,G820)</f>
        <v>1</v>
      </c>
      <c r="J820" s="63" t="s">
        <v>3523</v>
      </c>
      <c r="K820" s="92"/>
      <c r="L820" s="92"/>
      <c r="M820" s="37" t="str">
        <f t="shared" si="12"/>
        <v>1:1</v>
      </c>
    </row>
    <row r="821" spans="1:13" x14ac:dyDescent="0.25">
      <c r="A821" s="55" t="s">
        <v>1702</v>
      </c>
      <c r="B821" s="55" t="s">
        <v>1715</v>
      </c>
      <c r="C821" s="55" t="s">
        <v>2883</v>
      </c>
      <c r="D821" s="56">
        <f>COUNTIF(B:B,B821)</f>
        <v>1</v>
      </c>
      <c r="E821" s="63" t="s">
        <v>3523</v>
      </c>
      <c r="F821" s="55" t="s">
        <v>1702</v>
      </c>
      <c r="G821" s="55" t="s">
        <v>1715</v>
      </c>
      <c r="H821" s="55" t="str">
        <f>VLOOKUP(G821,'3. DB25 Alle koder'!B:C,2,FALSE)</f>
        <v>Drift af campingpladser</v>
      </c>
      <c r="I821" s="56">
        <f>COUNTIF(G:G,G821)</f>
        <v>1</v>
      </c>
      <c r="J821" s="63" t="s">
        <v>3523</v>
      </c>
      <c r="K821" s="92"/>
      <c r="L821" s="92"/>
      <c r="M821" s="37" t="str">
        <f t="shared" si="12"/>
        <v>1:1</v>
      </c>
    </row>
    <row r="822" spans="1:13" x14ac:dyDescent="0.25">
      <c r="A822" s="55" t="s">
        <v>1702</v>
      </c>
      <c r="B822" s="55" t="s">
        <v>1722</v>
      </c>
      <c r="C822" s="55" t="s">
        <v>1720</v>
      </c>
      <c r="D822" s="56">
        <f>COUNTIF(B:B,B822)</f>
        <v>1</v>
      </c>
      <c r="E822" s="60" t="s">
        <v>3523</v>
      </c>
      <c r="F822" s="55" t="s">
        <v>1702</v>
      </c>
      <c r="G822" s="55" t="s">
        <v>1722</v>
      </c>
      <c r="H822" s="55" t="str">
        <f>VLOOKUP(G822,'3. DB25 Alle koder'!B:C,2,FALSE)</f>
        <v>Andre overnatningsfaciliteter</v>
      </c>
      <c r="I822" s="56">
        <f>COUNTIF(G:G,G822)</f>
        <v>2</v>
      </c>
      <c r="J822" s="60" t="s">
        <v>3523</v>
      </c>
      <c r="K822" s="92"/>
      <c r="L822" s="92"/>
      <c r="M822" s="37" t="str">
        <f t="shared" si="12"/>
        <v>1:2</v>
      </c>
    </row>
    <row r="823" spans="1:13" x14ac:dyDescent="0.25">
      <c r="A823" s="55" t="s">
        <v>1702</v>
      </c>
      <c r="B823" s="55" t="s">
        <v>3268</v>
      </c>
      <c r="C823" s="55" t="s">
        <v>2886</v>
      </c>
      <c r="D823" s="56">
        <f>COUNTIF(B:B,B823)</f>
        <v>1</v>
      </c>
      <c r="E823" s="60" t="s">
        <v>3523</v>
      </c>
      <c r="F823" s="55" t="s">
        <v>1702</v>
      </c>
      <c r="G823" s="55" t="s">
        <v>1728</v>
      </c>
      <c r="H823" s="55" t="str">
        <f>VLOOKUP(G823,'3. DB25 Alle koder'!B:C,2,FALSE)</f>
        <v>Servering af mad i restauranter og caféer</v>
      </c>
      <c r="I823" s="56">
        <f>COUNTIF(G:G,G823)</f>
        <v>1</v>
      </c>
      <c r="J823" s="60" t="s">
        <v>3523</v>
      </c>
      <c r="K823" s="92"/>
      <c r="L823" s="92"/>
      <c r="M823" s="37" t="str">
        <f t="shared" si="12"/>
        <v>1:1</v>
      </c>
    </row>
    <row r="824" spans="1:13" ht="409.5" x14ac:dyDescent="0.25">
      <c r="A824" s="55" t="s">
        <v>1702</v>
      </c>
      <c r="B824" s="55" t="s">
        <v>3269</v>
      </c>
      <c r="C824" s="55" t="s">
        <v>2887</v>
      </c>
      <c r="D824" s="56">
        <f>COUNTIF(B:B,B824)</f>
        <v>2</v>
      </c>
      <c r="E824" s="64" t="s">
        <v>3665</v>
      </c>
      <c r="F824" s="55" t="s">
        <v>1702</v>
      </c>
      <c r="G824" s="55" t="s">
        <v>1730</v>
      </c>
      <c r="H824" s="55" t="str">
        <f>VLOOKUP(G824,'3. DB25 Alle koder'!B:C,2,FALSE)</f>
        <v>Drift af øvrige spisesteder</v>
      </c>
      <c r="I824" s="56">
        <f>COUNTIF(G:G,G824)</f>
        <v>1</v>
      </c>
      <c r="J824" s="64" t="s">
        <v>3665</v>
      </c>
      <c r="K824" s="92"/>
      <c r="L824" s="92"/>
      <c r="M824" s="37" t="str">
        <f t="shared" si="12"/>
        <v>2:1</v>
      </c>
    </row>
    <row r="825" spans="1:13" ht="315" x14ac:dyDescent="0.25">
      <c r="A825" s="55" t="s">
        <v>1702</v>
      </c>
      <c r="B825" s="55" t="s">
        <v>3269</v>
      </c>
      <c r="C825" s="55" t="s">
        <v>2887</v>
      </c>
      <c r="D825" s="56">
        <f>COUNTIF(B:B,B825)</f>
        <v>2</v>
      </c>
      <c r="E825" s="64" t="s">
        <v>3666</v>
      </c>
      <c r="F825" s="55" t="s">
        <v>1702</v>
      </c>
      <c r="G825" s="55" t="s">
        <v>1734</v>
      </c>
      <c r="H825" s="55" t="str">
        <f>VLOOKUP(G825,'3. DB25 Alle koder'!B:C,2,FALSE)</f>
        <v>Drift af mobile madboder</v>
      </c>
      <c r="I825" s="56">
        <f>COUNTIF(G:G,G825)</f>
        <v>1</v>
      </c>
      <c r="J825" s="64" t="s">
        <v>3666</v>
      </c>
      <c r="K825" s="92"/>
      <c r="L825" s="92"/>
      <c r="M825" s="37" t="str">
        <f t="shared" si="12"/>
        <v>2:1</v>
      </c>
    </row>
    <row r="826" spans="1:13" s="38" customFormat="1" x14ac:dyDescent="0.25">
      <c r="A826" s="55" t="s">
        <v>1702</v>
      </c>
      <c r="B826" s="55" t="s">
        <v>1738</v>
      </c>
      <c r="C826" s="55" t="s">
        <v>1737</v>
      </c>
      <c r="D826" s="56">
        <f>COUNTIF(B:B,B826)</f>
        <v>1</v>
      </c>
      <c r="E826" s="60" t="s">
        <v>3523</v>
      </c>
      <c r="F826" s="55" t="s">
        <v>1702</v>
      </c>
      <c r="G826" s="55" t="s">
        <v>1738</v>
      </c>
      <c r="H826" s="55" t="str">
        <f>VLOOKUP(G826,'3. DB25 Alle koder'!B:C,2,FALSE)</f>
        <v>Event catering</v>
      </c>
      <c r="I826" s="56">
        <f>COUNTIF(G:G,G826)</f>
        <v>1</v>
      </c>
      <c r="J826" s="60" t="s">
        <v>3523</v>
      </c>
      <c r="K826" s="92"/>
      <c r="L826" s="92"/>
      <c r="M826" s="37" t="str">
        <f t="shared" si="12"/>
        <v>1:1</v>
      </c>
    </row>
    <row r="827" spans="1:13" s="38" customFormat="1" x14ac:dyDescent="0.25">
      <c r="A827" s="55" t="s">
        <v>1702</v>
      </c>
      <c r="B827" s="55" t="s">
        <v>3270</v>
      </c>
      <c r="C827" s="55" t="s">
        <v>2890</v>
      </c>
      <c r="D827" s="56">
        <f>COUNTIF(B:B,B827)</f>
        <v>1</v>
      </c>
      <c r="E827" s="60" t="s">
        <v>3523</v>
      </c>
      <c r="F827" s="55" t="s">
        <v>1702</v>
      </c>
      <c r="G827" s="55" t="s">
        <v>1740</v>
      </c>
      <c r="H827" s="55" t="str">
        <f>VLOOKUP(G827,'3. DB25 Alle koder'!B:C,2,FALSE)</f>
        <v>Catering på kontrakt og andre restaurationsaktiviteter</v>
      </c>
      <c r="I827" s="56">
        <f>COUNTIF(G:G,G827)</f>
        <v>1</v>
      </c>
      <c r="J827" s="60" t="s">
        <v>3523</v>
      </c>
      <c r="K827" s="92"/>
      <c r="L827" s="92"/>
      <c r="M827" s="37" t="str">
        <f t="shared" si="12"/>
        <v>1:1</v>
      </c>
    </row>
    <row r="828" spans="1:13" x14ac:dyDescent="0.25">
      <c r="A828" s="55" t="s">
        <v>1702</v>
      </c>
      <c r="B828" s="55" t="s">
        <v>3271</v>
      </c>
      <c r="C828" s="55" t="s">
        <v>2891</v>
      </c>
      <c r="D828" s="56">
        <f>COUNTIF(B:B,B828)</f>
        <v>2</v>
      </c>
      <c r="E828" s="60" t="s">
        <v>3523</v>
      </c>
      <c r="F828" s="55" t="s">
        <v>1702</v>
      </c>
      <c r="G828" s="55" t="s">
        <v>1744</v>
      </c>
      <c r="H828" s="55" t="str">
        <f>VLOOKUP(G828,'3. DB25 Alle koder'!B:C,2,FALSE)</f>
        <v>Udskænkning af ikke-alkoholiske drikkevarer</v>
      </c>
      <c r="I828" s="56">
        <f>COUNTIF(G:G,G828)</f>
        <v>1</v>
      </c>
      <c r="J828" s="60" t="s">
        <v>3523</v>
      </c>
      <c r="K828" s="92"/>
      <c r="L828" s="92"/>
      <c r="M828" s="37" t="str">
        <f t="shared" si="12"/>
        <v>2:1</v>
      </c>
    </row>
    <row r="829" spans="1:13" ht="120" x14ac:dyDescent="0.25">
      <c r="A829" s="55" t="s">
        <v>1702</v>
      </c>
      <c r="B829" s="55" t="s">
        <v>3271</v>
      </c>
      <c r="C829" s="55" t="s">
        <v>2891</v>
      </c>
      <c r="D829" s="56">
        <f>COUNTIF(B:B,B829)</f>
        <v>2</v>
      </c>
      <c r="E829" s="60" t="s">
        <v>3523</v>
      </c>
      <c r="F829" s="55" t="s">
        <v>1702</v>
      </c>
      <c r="G829" s="55" t="s">
        <v>1746</v>
      </c>
      <c r="H829" s="55" t="str">
        <f>VLOOKUP(G829,'3. DB25 Alle koder'!B:C,2,FALSE)</f>
        <v>Udskænkning af alkoholiske drikkevarer</v>
      </c>
      <c r="I829" s="56">
        <f>COUNTIF(G:G,G829)</f>
        <v>1</v>
      </c>
      <c r="J829" s="60" t="s">
        <v>3523</v>
      </c>
      <c r="K829" s="92" t="s">
        <v>4058</v>
      </c>
      <c r="L829" s="92"/>
      <c r="M829" s="37" t="str">
        <f t="shared" si="12"/>
        <v>2:1</v>
      </c>
    </row>
    <row r="830" spans="1:13" x14ac:dyDescent="0.25">
      <c r="A830" s="55" t="s">
        <v>1751</v>
      </c>
      <c r="B830" s="55" t="s">
        <v>1756</v>
      </c>
      <c r="C830" s="55" t="s">
        <v>1755</v>
      </c>
      <c r="D830" s="56">
        <f>COUNTIF(B:B,B830)</f>
        <v>1</v>
      </c>
      <c r="E830" s="60" t="s">
        <v>3523</v>
      </c>
      <c r="F830" s="55" t="s">
        <v>1751</v>
      </c>
      <c r="G830" s="55" t="s">
        <v>1756</v>
      </c>
      <c r="H830" s="55" t="str">
        <f>VLOOKUP(G830,'3. DB25 Alle koder'!B:C,2,FALSE)</f>
        <v>Udgivelse af bøger</v>
      </c>
      <c r="I830" s="56">
        <f>COUNTIF(G:G,G830)</f>
        <v>1</v>
      </c>
      <c r="J830" s="60" t="s">
        <v>3523</v>
      </c>
      <c r="K830" s="92"/>
      <c r="L830" s="92"/>
      <c r="M830" s="37" t="str">
        <f t="shared" si="12"/>
        <v>1:1</v>
      </c>
    </row>
    <row r="831" spans="1:13" ht="90" x14ac:dyDescent="0.25">
      <c r="A831" s="55" t="s">
        <v>1751</v>
      </c>
      <c r="B831" s="55" t="s">
        <v>1759</v>
      </c>
      <c r="C831" s="55" t="s">
        <v>2893</v>
      </c>
      <c r="D831" s="56">
        <f>COUNTIF(B:B,B831)</f>
        <v>1</v>
      </c>
      <c r="E831" s="60" t="s">
        <v>3523</v>
      </c>
      <c r="F831" s="55" t="s">
        <v>1751</v>
      </c>
      <c r="G831" s="55" t="s">
        <v>1764</v>
      </c>
      <c r="H831" s="55" t="str">
        <f>VLOOKUP(G831,'3. DB25 Alle koder'!B:C,2,FALSE)</f>
        <v>Andre udgiveraktiviteter, undtagen udgivelse af software</v>
      </c>
      <c r="I831" s="56">
        <f>COUNTIF(G:G,G831)</f>
        <v>2</v>
      </c>
      <c r="J831" s="60" t="s">
        <v>3523</v>
      </c>
      <c r="K831" s="92" t="s">
        <v>4057</v>
      </c>
      <c r="L831" s="92"/>
      <c r="M831" s="37" t="str">
        <f t="shared" si="12"/>
        <v>1:2</v>
      </c>
    </row>
    <row r="832" spans="1:13" x14ac:dyDescent="0.25">
      <c r="A832" s="55" t="s">
        <v>1751</v>
      </c>
      <c r="B832" s="55" t="s">
        <v>1762</v>
      </c>
      <c r="C832" s="55" t="s">
        <v>1758</v>
      </c>
      <c r="D832" s="56">
        <f>COUNTIF(B:B,B832)</f>
        <v>1</v>
      </c>
      <c r="E832" s="57" t="s">
        <v>3523</v>
      </c>
      <c r="F832" s="55" t="s">
        <v>1751</v>
      </c>
      <c r="G832" s="55" t="s">
        <v>1759</v>
      </c>
      <c r="H832" s="55" t="str">
        <f>VLOOKUP(G832,'3. DB25 Alle koder'!B:C,2,FALSE)</f>
        <v>Udgivelse af aviser og dagblade</v>
      </c>
      <c r="I832" s="56">
        <f>COUNTIF(G:G,G832)</f>
        <v>1</v>
      </c>
      <c r="J832" s="57" t="s">
        <v>3523</v>
      </c>
      <c r="K832" s="92"/>
      <c r="L832" s="92"/>
      <c r="M832" s="37" t="str">
        <f t="shared" si="12"/>
        <v>1:1</v>
      </c>
    </row>
    <row r="833" spans="1:13" ht="90" x14ac:dyDescent="0.25">
      <c r="A833" s="55" t="s">
        <v>1751</v>
      </c>
      <c r="B833" s="55" t="s">
        <v>3470</v>
      </c>
      <c r="C833" s="55" t="s">
        <v>1761</v>
      </c>
      <c r="D833" s="56">
        <f>COUNTIF(B:B,B833)</f>
        <v>1</v>
      </c>
      <c r="E833" s="63" t="s">
        <v>3523</v>
      </c>
      <c r="F833" s="55" t="s">
        <v>1751</v>
      </c>
      <c r="G833" s="55" t="s">
        <v>1762</v>
      </c>
      <c r="H833" s="55" t="str">
        <f>VLOOKUP(G833,'3. DB25 Alle koder'!B:C,2,FALSE)</f>
        <v>Udgivelse af ugeblade og magasiner</v>
      </c>
      <c r="I833" s="56">
        <f>COUNTIF(G:G,G833)</f>
        <v>2</v>
      </c>
      <c r="J833" s="63" t="s">
        <v>3523</v>
      </c>
      <c r="K833" s="92" t="s">
        <v>4057</v>
      </c>
      <c r="L833" s="92"/>
      <c r="M833" s="37" t="str">
        <f t="shared" si="12"/>
        <v>1:2</v>
      </c>
    </row>
    <row r="834" spans="1:13" x14ac:dyDescent="0.25">
      <c r="A834" s="55" t="s">
        <v>1751</v>
      </c>
      <c r="B834" s="55" t="s">
        <v>3471</v>
      </c>
      <c r="C834" s="55" t="s">
        <v>2895</v>
      </c>
      <c r="D834" s="56">
        <f>COUNTIF(B:B,B834)</f>
        <v>1</v>
      </c>
      <c r="E834" s="63" t="s">
        <v>3523</v>
      </c>
      <c r="F834" s="55" t="s">
        <v>1751</v>
      </c>
      <c r="G834" s="55" t="s">
        <v>1762</v>
      </c>
      <c r="H834" s="55" t="str">
        <f>VLOOKUP(G834,'3. DB25 Alle koder'!B:C,2,FALSE)</f>
        <v>Udgivelse af ugeblade og magasiner</v>
      </c>
      <c r="I834" s="56">
        <f>COUNTIF(G:G,G834)</f>
        <v>2</v>
      </c>
      <c r="J834" s="63" t="s">
        <v>3523</v>
      </c>
      <c r="K834" s="92"/>
      <c r="L834" s="92"/>
      <c r="M834" s="37" t="str">
        <f t="shared" si="12"/>
        <v>1:2</v>
      </c>
    </row>
    <row r="835" spans="1:13" ht="409.5" x14ac:dyDescent="0.25">
      <c r="A835" s="55" t="s">
        <v>1751</v>
      </c>
      <c r="B835" s="55" t="s">
        <v>1764</v>
      </c>
      <c r="C835" s="55" t="s">
        <v>2896</v>
      </c>
      <c r="D835" s="56">
        <f>COUNTIF(B:B,B835)</f>
        <v>2</v>
      </c>
      <c r="E835" s="65" t="s">
        <v>3667</v>
      </c>
      <c r="F835" s="55" t="s">
        <v>1751</v>
      </c>
      <c r="G835" s="55" t="s">
        <v>1764</v>
      </c>
      <c r="H835" s="55" t="str">
        <f>VLOOKUP(G835,'3. DB25 Alle koder'!B:C,2,FALSE)</f>
        <v>Andre udgiveraktiviteter, undtagen udgivelse af software</v>
      </c>
      <c r="I835" s="56">
        <f>COUNTIF(G:G,G835)</f>
        <v>2</v>
      </c>
      <c r="J835" s="65" t="s">
        <v>3667</v>
      </c>
      <c r="K835" s="92"/>
      <c r="L835" s="92"/>
      <c r="M835" s="37" t="str">
        <f t="shared" ref="M835:M898" si="13">CONCATENATE(D835,":",I835)</f>
        <v>2:2</v>
      </c>
    </row>
    <row r="836" spans="1:13" ht="30" x14ac:dyDescent="0.25">
      <c r="A836" s="55" t="s">
        <v>1751</v>
      </c>
      <c r="B836" s="55" t="s">
        <v>1764</v>
      </c>
      <c r="C836" s="55" t="s">
        <v>2896</v>
      </c>
      <c r="D836" s="56">
        <f>COUNTIF(B:B,B836)</f>
        <v>2</v>
      </c>
      <c r="E836" s="64" t="s">
        <v>3668</v>
      </c>
      <c r="F836" s="55" t="s">
        <v>1751</v>
      </c>
      <c r="G836" s="55" t="s">
        <v>1801</v>
      </c>
      <c r="H836" s="55" t="str">
        <f>VLOOKUP(G836,'3. DB25 Alle koder'!B:C,2,FALSE)</f>
        <v>Anden distribution af medieindhold</v>
      </c>
      <c r="I836" s="56">
        <f>COUNTIF(G:G,G836)</f>
        <v>4</v>
      </c>
      <c r="J836" s="64" t="s">
        <v>3668</v>
      </c>
      <c r="K836" s="92"/>
      <c r="L836" s="92"/>
      <c r="M836" s="37" t="str">
        <f t="shared" si="13"/>
        <v>2:4</v>
      </c>
    </row>
    <row r="837" spans="1:13" x14ac:dyDescent="0.25">
      <c r="A837" s="55" t="s">
        <v>1751</v>
      </c>
      <c r="B837" s="55" t="s">
        <v>1769</v>
      </c>
      <c r="C837" s="55" t="s">
        <v>2897</v>
      </c>
      <c r="D837" s="56">
        <f>COUNTIF(B:B,B837)</f>
        <v>1</v>
      </c>
      <c r="E837" s="63"/>
      <c r="F837" s="55" t="s">
        <v>1751</v>
      </c>
      <c r="G837" s="55" t="s">
        <v>1769</v>
      </c>
      <c r="H837" s="55" t="str">
        <f>VLOOKUP(G837,'3. DB25 Alle koder'!B:C,2,FALSE)</f>
        <v>Udgivelse af videospil</v>
      </c>
      <c r="I837" s="56">
        <f>COUNTIF(G:G,G837)</f>
        <v>1</v>
      </c>
      <c r="J837" s="63"/>
      <c r="K837" s="92"/>
      <c r="L837" s="92"/>
      <c r="M837" s="37" t="str">
        <f t="shared" si="13"/>
        <v>1:1</v>
      </c>
    </row>
    <row r="838" spans="1:13" x14ac:dyDescent="0.25">
      <c r="A838" s="55" t="s">
        <v>1751</v>
      </c>
      <c r="B838" s="55" t="s">
        <v>1772</v>
      </c>
      <c r="C838" s="55" t="s">
        <v>1771</v>
      </c>
      <c r="D838" s="56">
        <f>COUNTIF(B:B,B838)</f>
        <v>1</v>
      </c>
      <c r="E838" s="60"/>
      <c r="F838" s="55" t="s">
        <v>1751</v>
      </c>
      <c r="G838" s="55" t="s">
        <v>1772</v>
      </c>
      <c r="H838" s="55" t="str">
        <f>VLOOKUP(G838,'3. DB25 Alle koder'!B:C,2,FALSE)</f>
        <v>Anden udgivelse af software</v>
      </c>
      <c r="I838" s="56">
        <f>COUNTIF(G:G,G838)</f>
        <v>1</v>
      </c>
      <c r="J838" s="60"/>
      <c r="K838" s="92"/>
      <c r="L838" s="92"/>
      <c r="M838" s="37" t="str">
        <f t="shared" si="13"/>
        <v>1:1</v>
      </c>
    </row>
    <row r="839" spans="1:13" ht="45" x14ac:dyDescent="0.25">
      <c r="A839" s="55" t="s">
        <v>1751</v>
      </c>
      <c r="B839" s="55" t="s">
        <v>3409</v>
      </c>
      <c r="C839" s="55" t="s">
        <v>2898</v>
      </c>
      <c r="D839" s="56">
        <f>COUNTIF(B:B,B839)</f>
        <v>2</v>
      </c>
      <c r="E839" s="64" t="s">
        <v>3669</v>
      </c>
      <c r="F839" s="55" t="s">
        <v>1751</v>
      </c>
      <c r="G839" s="55" t="s">
        <v>1777</v>
      </c>
      <c r="H839" s="55" t="str">
        <f>VLOOKUP(G839,'3. DB25 Alle koder'!B:C,2,FALSE)</f>
        <v>Produktion af film, videoer og TV-programmer</v>
      </c>
      <c r="I839" s="56">
        <f>COUNTIF(G:G,G839)</f>
        <v>2</v>
      </c>
      <c r="J839" s="64" t="s">
        <v>3669</v>
      </c>
      <c r="K839" s="92"/>
      <c r="L839" s="92"/>
      <c r="M839" s="37" t="str">
        <f t="shared" si="13"/>
        <v>2:2</v>
      </c>
    </row>
    <row r="840" spans="1:13" ht="105" x14ac:dyDescent="0.25">
      <c r="A840" s="55" t="s">
        <v>1751</v>
      </c>
      <c r="B840" s="55" t="s">
        <v>3409</v>
      </c>
      <c r="C840" s="55" t="s">
        <v>2898</v>
      </c>
      <c r="D840" s="56">
        <f>COUNTIF(B:B,B840)</f>
        <v>2</v>
      </c>
      <c r="E840" s="64" t="s">
        <v>3670</v>
      </c>
      <c r="F840" s="55" t="s">
        <v>1751</v>
      </c>
      <c r="G840" s="55" t="s">
        <v>1795</v>
      </c>
      <c r="H840" s="55" t="str">
        <f>VLOOKUP(G840,'3. DB25 Alle koder'!B:C,2,FALSE)</f>
        <v>Programskabelse, udgivelse og distribution af billedoptagelser</v>
      </c>
      <c r="I840" s="56">
        <f>COUNTIF(G:G,G840)</f>
        <v>5</v>
      </c>
      <c r="J840" s="64" t="s">
        <v>3670</v>
      </c>
      <c r="K840" s="92"/>
      <c r="L840" s="92"/>
      <c r="M840" s="37" t="str">
        <f t="shared" si="13"/>
        <v>2:5</v>
      </c>
    </row>
    <row r="841" spans="1:13" x14ac:dyDescent="0.25">
      <c r="A841" s="55" t="s">
        <v>1751</v>
      </c>
      <c r="B841" s="55" t="s">
        <v>3410</v>
      </c>
      <c r="C841" s="55" t="s">
        <v>2899</v>
      </c>
      <c r="D841" s="56">
        <f>COUNTIF(B:B,B841)</f>
        <v>2</v>
      </c>
      <c r="E841" s="60"/>
      <c r="F841" s="55" t="s">
        <v>1751</v>
      </c>
      <c r="G841" s="55" t="s">
        <v>1777</v>
      </c>
      <c r="H841" s="55" t="str">
        <f>VLOOKUP(G841,'3. DB25 Alle koder'!B:C,2,FALSE)</f>
        <v>Produktion af film, videoer og TV-programmer</v>
      </c>
      <c r="I841" s="56">
        <f>COUNTIF(G:G,G841)</f>
        <v>2</v>
      </c>
      <c r="J841" s="60"/>
      <c r="K841" s="92"/>
      <c r="L841" s="92"/>
      <c r="M841" s="37" t="str">
        <f t="shared" si="13"/>
        <v>2:2</v>
      </c>
    </row>
    <row r="842" spans="1:13" ht="105" x14ac:dyDescent="0.25">
      <c r="A842" s="55" t="s">
        <v>1751</v>
      </c>
      <c r="B842" s="55" t="s">
        <v>3410</v>
      </c>
      <c r="C842" s="55" t="s">
        <v>2899</v>
      </c>
      <c r="D842" s="56">
        <f>COUNTIF(B:B,B842)</f>
        <v>2</v>
      </c>
      <c r="E842" s="64" t="s">
        <v>3670</v>
      </c>
      <c r="F842" s="55" t="s">
        <v>1751</v>
      </c>
      <c r="G842" s="55" t="s">
        <v>1795</v>
      </c>
      <c r="H842" s="55" t="str">
        <f>VLOOKUP(G842,'3. DB25 Alle koder'!B:C,2,FALSE)</f>
        <v>Programskabelse, udgivelse og distribution af billedoptagelser</v>
      </c>
      <c r="I842" s="56">
        <f>COUNTIF(G:G,G842)</f>
        <v>5</v>
      </c>
      <c r="J842" s="64" t="s">
        <v>3670</v>
      </c>
      <c r="K842" s="92"/>
      <c r="L842" s="92"/>
      <c r="M842" s="37" t="str">
        <f t="shared" si="13"/>
        <v>2:5</v>
      </c>
    </row>
    <row r="843" spans="1:13" ht="30" x14ac:dyDescent="0.25">
      <c r="A843" s="55" t="s">
        <v>1751</v>
      </c>
      <c r="B843" s="55" t="s">
        <v>1779</v>
      </c>
      <c r="C843" s="55" t="s">
        <v>2900</v>
      </c>
      <c r="D843" s="56">
        <f>COUNTIF(B:B,B843)</f>
        <v>1</v>
      </c>
      <c r="E843" s="60" t="s">
        <v>3523</v>
      </c>
      <c r="F843" s="55" t="s">
        <v>1751</v>
      </c>
      <c r="G843" s="55" t="s">
        <v>1779</v>
      </c>
      <c r="H843" s="55" t="str">
        <f>VLOOKUP(G843,'3. DB25 Alle koder'!B:C,2,FALSE)</f>
        <v>Aktiviteter efter produktion af film, videoer og TV-programmer</v>
      </c>
      <c r="I843" s="56">
        <f>COUNTIF(G:G,G843)</f>
        <v>1</v>
      </c>
      <c r="J843" s="60" t="s">
        <v>3523</v>
      </c>
      <c r="K843" s="92"/>
      <c r="L843" s="92"/>
      <c r="M843" s="37" t="str">
        <f t="shared" si="13"/>
        <v>1:1</v>
      </c>
    </row>
    <row r="844" spans="1:13" x14ac:dyDescent="0.25">
      <c r="A844" s="55" t="s">
        <v>1751</v>
      </c>
      <c r="B844" s="55" t="s">
        <v>1781</v>
      </c>
      <c r="C844" s="55" t="s">
        <v>2901</v>
      </c>
      <c r="D844" s="56">
        <f>COUNTIF(B:B,B844)</f>
        <v>2</v>
      </c>
      <c r="E844" s="60" t="s">
        <v>3523</v>
      </c>
      <c r="F844" s="55" t="s">
        <v>1751</v>
      </c>
      <c r="G844" s="55" t="s">
        <v>1781</v>
      </c>
      <c r="H844" s="55" t="str">
        <f>VLOOKUP(G844,'3. DB25 Alle koder'!B:C,2,FALSE)</f>
        <v>Distribution af film og videoer</v>
      </c>
      <c r="I844" s="56">
        <f>COUNTIF(G:G,G844)</f>
        <v>1</v>
      </c>
      <c r="J844" s="60" t="s">
        <v>3523</v>
      </c>
      <c r="K844" s="92"/>
      <c r="L844" s="92"/>
      <c r="M844" s="37" t="str">
        <f t="shared" si="13"/>
        <v>2:1</v>
      </c>
    </row>
    <row r="845" spans="1:13" ht="60" x14ac:dyDescent="0.25">
      <c r="A845" s="55" t="s">
        <v>1751</v>
      </c>
      <c r="B845" s="55" t="s">
        <v>1781</v>
      </c>
      <c r="C845" s="55" t="s">
        <v>2901</v>
      </c>
      <c r="D845" s="56">
        <f>COUNTIF(B:B,B845)</f>
        <v>2</v>
      </c>
      <c r="E845" s="60" t="s">
        <v>4086</v>
      </c>
      <c r="F845" s="55" t="s">
        <v>1945</v>
      </c>
      <c r="G845" s="55" t="s">
        <v>2041</v>
      </c>
      <c r="H845" s="55" t="str">
        <f>VLOOKUP(G845,'3. DB25 Alle koder'!B:C,2,FALSE)</f>
        <v>Patentbureauers aktiviteter og tjenesteydelser i forbindelse med markedsføring</v>
      </c>
      <c r="I845" s="56">
        <f>COUNTIF(G:G,G845)</f>
        <v>4</v>
      </c>
      <c r="J845" s="60" t="s">
        <v>4086</v>
      </c>
      <c r="K845" s="92"/>
      <c r="L845" s="92"/>
      <c r="M845" s="37" t="str">
        <f t="shared" si="13"/>
        <v>2:4</v>
      </c>
    </row>
    <row r="846" spans="1:13" x14ac:dyDescent="0.25">
      <c r="A846" s="55" t="s">
        <v>1751</v>
      </c>
      <c r="B846" s="55" t="s">
        <v>1784</v>
      </c>
      <c r="C846" s="55" t="s">
        <v>2902</v>
      </c>
      <c r="D846" s="56">
        <f>COUNTIF(B:B,B846)</f>
        <v>1</v>
      </c>
      <c r="E846" s="60" t="s">
        <v>3523</v>
      </c>
      <c r="F846" s="55" t="s">
        <v>1751</v>
      </c>
      <c r="G846" s="55" t="s">
        <v>1784</v>
      </c>
      <c r="H846" s="55" t="str">
        <f>VLOOKUP(G846,'3. DB25 Alle koder'!B:C,2,FALSE)</f>
        <v>Fremvisning af film og andre billedmedier</v>
      </c>
      <c r="I846" s="56">
        <f>COUNTIF(G:G,G846)</f>
        <v>1</v>
      </c>
      <c r="J846" s="60" t="s">
        <v>3523</v>
      </c>
      <c r="K846" s="92"/>
      <c r="L846" s="92"/>
      <c r="M846" s="37" t="str">
        <f t="shared" si="13"/>
        <v>1:1</v>
      </c>
    </row>
    <row r="847" spans="1:13" x14ac:dyDescent="0.25">
      <c r="A847" s="55" t="s">
        <v>1751</v>
      </c>
      <c r="B847" s="55" t="s">
        <v>1788</v>
      </c>
      <c r="C847" s="55" t="s">
        <v>1786</v>
      </c>
      <c r="D847" s="56">
        <f>COUNTIF(B:B,B847)</f>
        <v>2</v>
      </c>
      <c r="E847" s="60" t="s">
        <v>3523</v>
      </c>
      <c r="F847" s="55" t="s">
        <v>1751</v>
      </c>
      <c r="G847" s="55" t="s">
        <v>1788</v>
      </c>
      <c r="H847" s="55" t="str">
        <f>VLOOKUP(G847,'3. DB25 Alle koder'!B:C,2,FALSE)</f>
        <v>Indspilning af lydoptagelser og udgivelse af musik</v>
      </c>
      <c r="I847" s="56">
        <f>COUNTIF(G:G,G847)</f>
        <v>1</v>
      </c>
      <c r="J847" s="60" t="s">
        <v>3523</v>
      </c>
      <c r="K847" s="92"/>
      <c r="L847" s="92"/>
      <c r="M847" s="37" t="str">
        <f t="shared" si="13"/>
        <v>2:1</v>
      </c>
    </row>
    <row r="848" spans="1:13" ht="30" x14ac:dyDescent="0.25">
      <c r="A848" s="55" t="s">
        <v>1751</v>
      </c>
      <c r="B848" s="55" t="s">
        <v>1788</v>
      </c>
      <c r="C848" s="55" t="s">
        <v>1786</v>
      </c>
      <c r="D848" s="56">
        <f>COUNTIF(B:B,B848)</f>
        <v>2</v>
      </c>
      <c r="E848" s="60"/>
      <c r="F848" s="55" t="s">
        <v>1945</v>
      </c>
      <c r="G848" s="55" t="s">
        <v>2041</v>
      </c>
      <c r="H848" s="55" t="str">
        <f>VLOOKUP(G848,'3. DB25 Alle koder'!B:C,2,FALSE)</f>
        <v>Patentbureauers aktiviteter og tjenesteydelser i forbindelse med markedsføring</v>
      </c>
      <c r="I848" s="56">
        <f>COUNTIF(G:G,G848)</f>
        <v>4</v>
      </c>
      <c r="J848" s="60"/>
      <c r="K848" s="92"/>
      <c r="L848" s="92"/>
      <c r="M848" s="37" t="str">
        <f t="shared" si="13"/>
        <v>2:4</v>
      </c>
    </row>
    <row r="849" spans="1:13" x14ac:dyDescent="0.25">
      <c r="A849" s="55" t="s">
        <v>1751</v>
      </c>
      <c r="B849" s="55" t="s">
        <v>1791</v>
      </c>
      <c r="C849" s="55" t="s">
        <v>2904</v>
      </c>
      <c r="D849" s="56">
        <f>COUNTIF(B:B,B849)</f>
        <v>1</v>
      </c>
      <c r="E849" s="57" t="s">
        <v>3523</v>
      </c>
      <c r="F849" s="55" t="s">
        <v>1751</v>
      </c>
      <c r="G849" s="55" t="s">
        <v>1791</v>
      </c>
      <c r="H849" s="55" t="str">
        <f>VLOOKUP(G849,'3. DB25 Alle koder'!B:C,2,FALSE)</f>
        <v>Radioaktiviteter og distribution af lydoptagelser</v>
      </c>
      <c r="I849" s="56">
        <f>COUNTIF(G:G,G849)</f>
        <v>2</v>
      </c>
      <c r="J849" s="57" t="s">
        <v>3523</v>
      </c>
      <c r="K849" s="92"/>
      <c r="L849" s="92"/>
      <c r="M849" s="37" t="str">
        <f t="shared" si="13"/>
        <v>1:2</v>
      </c>
    </row>
    <row r="850" spans="1:13" x14ac:dyDescent="0.25">
      <c r="A850" s="55" t="s">
        <v>1751</v>
      </c>
      <c r="B850" s="55" t="s">
        <v>1795</v>
      </c>
      <c r="C850" s="55" t="s">
        <v>2905</v>
      </c>
      <c r="D850" s="56">
        <f>COUNTIF(B:B,B850)</f>
        <v>1</v>
      </c>
      <c r="E850" s="63" t="s">
        <v>3523</v>
      </c>
      <c r="F850" s="55" t="s">
        <v>1751</v>
      </c>
      <c r="G850" s="55" t="s">
        <v>1795</v>
      </c>
      <c r="H850" s="55" t="str">
        <f>VLOOKUP(G850,'3. DB25 Alle koder'!B:C,2,FALSE)</f>
        <v>Programskabelse, udgivelse og distribution af billedoptagelser</v>
      </c>
      <c r="I850" s="56">
        <f>COUNTIF(G:G,G850)</f>
        <v>5</v>
      </c>
      <c r="J850" s="63" t="s">
        <v>3523</v>
      </c>
      <c r="K850" s="92"/>
      <c r="L850" s="92"/>
      <c r="M850" s="37" t="str">
        <f t="shared" si="13"/>
        <v>1:5</v>
      </c>
    </row>
    <row r="851" spans="1:13" ht="30" x14ac:dyDescent="0.25">
      <c r="A851" s="55" t="s">
        <v>1751</v>
      </c>
      <c r="B851" s="55" t="s">
        <v>1807</v>
      </c>
      <c r="C851" s="55" t="s">
        <v>2906</v>
      </c>
      <c r="D851" s="56">
        <f>COUNTIF(B:B,B851)</f>
        <v>1</v>
      </c>
      <c r="E851" s="60" t="s">
        <v>3523</v>
      </c>
      <c r="F851" s="55" t="s">
        <v>1802</v>
      </c>
      <c r="G851" s="55" t="s">
        <v>1807</v>
      </c>
      <c r="H851" s="55" t="str">
        <f>VLOOKUP(G851,'3. DB25 Alle koder'!B:C,2,FALSE)</f>
        <v>Levering af fastnetbaseret, trådløs og satellitbaseret telekommunikation</v>
      </c>
      <c r="I851" s="56">
        <f>COUNTIF(G:G,G851)</f>
        <v>3</v>
      </c>
      <c r="J851" s="60" t="s">
        <v>3523</v>
      </c>
      <c r="K851" s="92"/>
      <c r="L851" s="92"/>
      <c r="M851" s="37" t="str">
        <f t="shared" si="13"/>
        <v>1:3</v>
      </c>
    </row>
    <row r="852" spans="1:13" ht="30" x14ac:dyDescent="0.25">
      <c r="A852" s="55" t="s">
        <v>1751</v>
      </c>
      <c r="B852" s="55" t="s">
        <v>1810</v>
      </c>
      <c r="C852" s="55" t="s">
        <v>2907</v>
      </c>
      <c r="D852" s="56">
        <f>COUNTIF(B:B,B852)</f>
        <v>2</v>
      </c>
      <c r="E852" s="60" t="s">
        <v>3523</v>
      </c>
      <c r="F852" s="55" t="s">
        <v>1802</v>
      </c>
      <c r="G852" s="55" t="s">
        <v>1807</v>
      </c>
      <c r="H852" s="55" t="str">
        <f>VLOOKUP(G852,'3. DB25 Alle koder'!B:C,2,FALSE)</f>
        <v>Levering af fastnetbaseret, trådløs og satellitbaseret telekommunikation</v>
      </c>
      <c r="I852" s="56">
        <f>COUNTIF(G:G,G852)</f>
        <v>3</v>
      </c>
      <c r="J852" s="60" t="s">
        <v>3523</v>
      </c>
      <c r="K852" s="92"/>
      <c r="L852" s="92"/>
      <c r="M852" s="37" t="str">
        <f t="shared" si="13"/>
        <v>2:3</v>
      </c>
    </row>
    <row r="853" spans="1:13" ht="75" x14ac:dyDescent="0.25">
      <c r="A853" s="55" t="s">
        <v>1751</v>
      </c>
      <c r="B853" s="55" t="s">
        <v>1810</v>
      </c>
      <c r="C853" s="55" t="s">
        <v>2907</v>
      </c>
      <c r="D853" s="56">
        <f>COUNTIF(B:B,B853)</f>
        <v>2</v>
      </c>
      <c r="E853" s="64" t="s">
        <v>3671</v>
      </c>
      <c r="F853" s="55" t="s">
        <v>1802</v>
      </c>
      <c r="G853" s="55" t="s">
        <v>1814</v>
      </c>
      <c r="H853" s="55" t="str">
        <f>VLOOKUP(G853,'3. DB25 Alle koder'!B:C,2,FALSE)</f>
        <v>Andre telekommunikationsaktiviteter</v>
      </c>
      <c r="I853" s="56">
        <f>COUNTIF(G:G,G853)</f>
        <v>2</v>
      </c>
      <c r="J853" s="64" t="s">
        <v>3671</v>
      </c>
      <c r="K853" s="92"/>
      <c r="L853" s="92"/>
      <c r="M853" s="37" t="str">
        <f t="shared" si="13"/>
        <v>2:2</v>
      </c>
    </row>
    <row r="854" spans="1:13" ht="30" x14ac:dyDescent="0.25">
      <c r="A854" s="55" t="s">
        <v>1751</v>
      </c>
      <c r="B854" s="55" t="s">
        <v>3472</v>
      </c>
      <c r="C854" s="55" t="s">
        <v>2909</v>
      </c>
      <c r="D854" s="56">
        <f>COUNTIF(B:B,B854)</f>
        <v>1</v>
      </c>
      <c r="E854" s="60"/>
      <c r="F854" s="55" t="s">
        <v>1802</v>
      </c>
      <c r="G854" s="55" t="s">
        <v>1807</v>
      </c>
      <c r="H854" s="55" t="str">
        <f>VLOOKUP(G854,'3. DB25 Alle koder'!B:C,2,FALSE)</f>
        <v>Levering af fastnetbaseret, trådløs og satellitbaseret telekommunikation</v>
      </c>
      <c r="I854" s="56">
        <f>COUNTIF(G:G,G854)</f>
        <v>3</v>
      </c>
      <c r="J854" s="60"/>
      <c r="K854" s="92"/>
      <c r="L854" s="92"/>
      <c r="M854" s="37" t="str">
        <f t="shared" si="13"/>
        <v>1:3</v>
      </c>
    </row>
    <row r="855" spans="1:13" ht="255" x14ac:dyDescent="0.25">
      <c r="A855" s="55" t="s">
        <v>1751</v>
      </c>
      <c r="B855" s="55" t="s">
        <v>1814</v>
      </c>
      <c r="C855" s="55" t="s">
        <v>2911</v>
      </c>
      <c r="D855" s="56">
        <f>COUNTIF(B:B,B855)</f>
        <v>2</v>
      </c>
      <c r="E855" s="64" t="s">
        <v>3672</v>
      </c>
      <c r="F855" s="55" t="s">
        <v>1802</v>
      </c>
      <c r="G855" s="55" t="s">
        <v>1810</v>
      </c>
      <c r="H855" s="55" t="str">
        <f>VLOOKUP(G855,'3. DB25 Alle koder'!B:C,2,FALSE)</f>
        <v>Videresalg af telekommunikation og formidlingsaktiviteter inden for telekommunikation</v>
      </c>
      <c r="I855" s="56">
        <f>COUNTIF(G:G,G855)</f>
        <v>2</v>
      </c>
      <c r="J855" s="64" t="s">
        <v>3672</v>
      </c>
      <c r="K855" s="92"/>
      <c r="L855" s="92"/>
      <c r="M855" s="37" t="str">
        <f t="shared" si="13"/>
        <v>2:2</v>
      </c>
    </row>
    <row r="856" spans="1:13" ht="409.5" x14ac:dyDescent="0.25">
      <c r="A856" s="55" t="s">
        <v>1751</v>
      </c>
      <c r="B856" s="55" t="s">
        <v>1814</v>
      </c>
      <c r="C856" s="55" t="s">
        <v>2911</v>
      </c>
      <c r="D856" s="56">
        <f>COUNTIF(B:B,B856)</f>
        <v>2</v>
      </c>
      <c r="E856" s="65" t="s">
        <v>3673</v>
      </c>
      <c r="F856" s="55" t="s">
        <v>1802</v>
      </c>
      <c r="G856" s="55" t="s">
        <v>1814</v>
      </c>
      <c r="H856" s="55" t="str">
        <f>VLOOKUP(G856,'3. DB25 Alle koder'!B:C,2,FALSE)</f>
        <v>Andre telekommunikationsaktiviteter</v>
      </c>
      <c r="I856" s="56">
        <f>COUNTIF(G:G,G856)</f>
        <v>2</v>
      </c>
      <c r="J856" s="65" t="s">
        <v>3673</v>
      </c>
      <c r="K856" s="92"/>
      <c r="L856" s="92"/>
      <c r="M856" s="37" t="str">
        <f t="shared" si="13"/>
        <v>2:2</v>
      </c>
    </row>
    <row r="857" spans="1:13" x14ac:dyDescent="0.25">
      <c r="A857" s="55" t="s">
        <v>1751</v>
      </c>
      <c r="B857" s="55" t="s">
        <v>3275</v>
      </c>
      <c r="C857" s="55" t="s">
        <v>1817</v>
      </c>
      <c r="D857" s="56">
        <f>COUNTIF(B:B,B857)</f>
        <v>1</v>
      </c>
      <c r="E857" s="60" t="s">
        <v>3523</v>
      </c>
      <c r="F857" s="55" t="s">
        <v>1802</v>
      </c>
      <c r="G857" s="55" t="s">
        <v>1819</v>
      </c>
      <c r="H857" s="55" t="str">
        <f>VLOOKUP(G857,'3. DB25 Alle koder'!B:C,2,FALSE)</f>
        <v>Computerprogrammering</v>
      </c>
      <c r="I857" s="56">
        <f>COUNTIF(G:G,G857)</f>
        <v>1</v>
      </c>
      <c r="J857" s="60" t="s">
        <v>3523</v>
      </c>
      <c r="K857" s="92"/>
      <c r="L857" s="92"/>
      <c r="M857" s="37" t="str">
        <f t="shared" si="13"/>
        <v>1:1</v>
      </c>
    </row>
    <row r="858" spans="1:13" x14ac:dyDescent="0.25">
      <c r="A858" s="55" t="s">
        <v>1751</v>
      </c>
      <c r="B858" s="55" t="s">
        <v>3473</v>
      </c>
      <c r="C858" s="55" t="s">
        <v>2915</v>
      </c>
      <c r="D858" s="56">
        <f>COUNTIF(B:B,B858)</f>
        <v>1</v>
      </c>
      <c r="E858" s="63" t="s">
        <v>3523</v>
      </c>
      <c r="F858" s="55" t="s">
        <v>1802</v>
      </c>
      <c r="G858" s="55" t="s">
        <v>1822</v>
      </c>
      <c r="H858" s="55" t="str">
        <f>VLOOKUP(G858,'3. DB25 Alle koder'!B:C,2,FALSE)</f>
        <v>Computerkonsulentbistand og forvaltning af computerfaciliteter</v>
      </c>
      <c r="I858" s="56">
        <f>COUNTIF(G:G,G858)</f>
        <v>2</v>
      </c>
      <c r="J858" s="63" t="s">
        <v>3523</v>
      </c>
      <c r="K858" s="92"/>
      <c r="L858" s="92"/>
      <c r="M858" s="37" t="str">
        <f t="shared" si="13"/>
        <v>1:2</v>
      </c>
    </row>
    <row r="859" spans="1:13" x14ac:dyDescent="0.25">
      <c r="A859" s="55" t="s">
        <v>1751</v>
      </c>
      <c r="B859" s="55" t="s">
        <v>3474</v>
      </c>
      <c r="C859" s="55" t="s">
        <v>2917</v>
      </c>
      <c r="D859" s="56">
        <f>COUNTIF(B:B,B859)</f>
        <v>1</v>
      </c>
      <c r="E859" s="60" t="s">
        <v>3523</v>
      </c>
      <c r="F859" s="55" t="s">
        <v>1802</v>
      </c>
      <c r="G859" s="55" t="s">
        <v>1822</v>
      </c>
      <c r="H859" s="55" t="str">
        <f>VLOOKUP(G859,'3. DB25 Alle koder'!B:C,2,FALSE)</f>
        <v>Computerkonsulentbistand og forvaltning af computerfaciliteter</v>
      </c>
      <c r="I859" s="56">
        <f>COUNTIF(G:G,G859)</f>
        <v>2</v>
      </c>
      <c r="J859" s="60" t="s">
        <v>3523</v>
      </c>
      <c r="K859" s="92"/>
      <c r="L859" s="92"/>
      <c r="M859" s="37" t="str">
        <f t="shared" si="13"/>
        <v>1:2</v>
      </c>
    </row>
    <row r="860" spans="1:13" x14ac:dyDescent="0.25">
      <c r="A860" s="55" t="s">
        <v>1751</v>
      </c>
      <c r="B860" s="55" t="s">
        <v>3277</v>
      </c>
      <c r="C860" s="55" t="s">
        <v>1824</v>
      </c>
      <c r="D860" s="56">
        <f>COUNTIF(B:B,B860)</f>
        <v>1</v>
      </c>
      <c r="E860" s="60" t="s">
        <v>3523</v>
      </c>
      <c r="F860" s="55" t="s">
        <v>1802</v>
      </c>
      <c r="G860" s="55" t="s">
        <v>1826</v>
      </c>
      <c r="H860" s="55" t="str">
        <f>VLOOKUP(G860,'3. DB25 Alle koder'!B:C,2,FALSE)</f>
        <v>Andre IT- og computerserviceaktiviteter</v>
      </c>
      <c r="I860" s="56">
        <f>COUNTIF(G:G,G860)</f>
        <v>1</v>
      </c>
      <c r="J860" s="60" t="s">
        <v>3523</v>
      </c>
      <c r="K860" s="92"/>
      <c r="L860" s="92"/>
      <c r="M860" s="37" t="str">
        <f t="shared" si="13"/>
        <v>1:1</v>
      </c>
    </row>
    <row r="861" spans="1:13" ht="45" x14ac:dyDescent="0.25">
      <c r="A861" s="55" t="s">
        <v>1751</v>
      </c>
      <c r="B861" s="55" t="s">
        <v>3411</v>
      </c>
      <c r="C861" s="55" t="s">
        <v>2922</v>
      </c>
      <c r="D861" s="56">
        <f>COUNTIF(B:B,B861)</f>
        <v>3</v>
      </c>
      <c r="E861" s="64" t="s">
        <v>3783</v>
      </c>
      <c r="F861" s="55" t="s">
        <v>1751</v>
      </c>
      <c r="G861" s="55" t="s">
        <v>1795</v>
      </c>
      <c r="H861" s="55" t="str">
        <f>VLOOKUP(G861,'3. DB25 Alle koder'!B:C,2,FALSE)</f>
        <v>Programskabelse, udgivelse og distribution af billedoptagelser</v>
      </c>
      <c r="I861" s="56">
        <f>COUNTIF(G:G,G861)</f>
        <v>5</v>
      </c>
      <c r="J861" s="64" t="s">
        <v>3783</v>
      </c>
      <c r="K861" s="92"/>
      <c r="L861" s="92"/>
      <c r="M861" s="37" t="str">
        <f t="shared" si="13"/>
        <v>3:5</v>
      </c>
    </row>
    <row r="862" spans="1:13" ht="285" x14ac:dyDescent="0.25">
      <c r="A862" s="55" t="s">
        <v>1751</v>
      </c>
      <c r="B862" s="55" t="s">
        <v>3411</v>
      </c>
      <c r="C862" s="55" t="s">
        <v>2922</v>
      </c>
      <c r="D862" s="56">
        <f>COUNTIF(B:B,B862)</f>
        <v>3</v>
      </c>
      <c r="E862" s="64" t="s">
        <v>3674</v>
      </c>
      <c r="F862" s="55" t="s">
        <v>1751</v>
      </c>
      <c r="G862" s="55" t="s">
        <v>1801</v>
      </c>
      <c r="H862" s="55" t="str">
        <f>VLOOKUP(G862,'3. DB25 Alle koder'!B:C,2,FALSE)</f>
        <v>Anden distribution af medieindhold</v>
      </c>
      <c r="I862" s="56">
        <f>COUNTIF(G:G,G862)</f>
        <v>4</v>
      </c>
      <c r="J862" s="64" t="s">
        <v>3674</v>
      </c>
      <c r="K862" s="92"/>
      <c r="L862" s="92"/>
      <c r="M862" s="37" t="str">
        <f t="shared" si="13"/>
        <v>3:4</v>
      </c>
    </row>
    <row r="863" spans="1:13" ht="409.5" x14ac:dyDescent="0.25">
      <c r="A863" s="55" t="s">
        <v>1751</v>
      </c>
      <c r="B863" s="55" t="s">
        <v>3411</v>
      </c>
      <c r="C863" s="55" t="s">
        <v>2922</v>
      </c>
      <c r="D863" s="56">
        <f>COUNTIF(B:B,B863)</f>
        <v>3</v>
      </c>
      <c r="E863" s="109" t="s">
        <v>4171</v>
      </c>
      <c r="F863" s="55" t="s">
        <v>1802</v>
      </c>
      <c r="G863" s="55" t="s">
        <v>1829</v>
      </c>
      <c r="H863" s="55" t="str">
        <f>VLOOKUP(G863,'3. DB25 Alle koder'!B:C,2,FALSE)</f>
        <v>IT-infrastruktur, databehandling, hosting og relaterede aktiviteter</v>
      </c>
      <c r="I863" s="56">
        <f>COUNTIF(G:G,G863)</f>
        <v>2</v>
      </c>
      <c r="J863" s="109" t="s">
        <v>4171</v>
      </c>
      <c r="K863" s="92"/>
      <c r="L863" s="92"/>
      <c r="M863" s="37" t="str">
        <f t="shared" si="13"/>
        <v>3:2</v>
      </c>
    </row>
    <row r="864" spans="1:13" ht="210" x14ac:dyDescent="0.25">
      <c r="A864" s="55" t="s">
        <v>1751</v>
      </c>
      <c r="B864" s="55" t="s">
        <v>3412</v>
      </c>
      <c r="C864" s="55" t="s">
        <v>2924</v>
      </c>
      <c r="D864" s="56">
        <f>COUNTIF(B:B,B864)</f>
        <v>2</v>
      </c>
      <c r="E864" s="64" t="s">
        <v>3675</v>
      </c>
      <c r="F864" s="55" t="s">
        <v>1751</v>
      </c>
      <c r="G864" s="55" t="s">
        <v>1801</v>
      </c>
      <c r="H864" s="55" t="str">
        <f>VLOOKUP(G864,'3. DB25 Alle koder'!B:C,2,FALSE)</f>
        <v>Anden distribution af medieindhold</v>
      </c>
      <c r="I864" s="56">
        <f>COUNTIF(G:G,G864)</f>
        <v>4</v>
      </c>
      <c r="J864" s="64" t="s">
        <v>3675</v>
      </c>
      <c r="K864" s="92" t="s">
        <v>4059</v>
      </c>
      <c r="L864" s="92"/>
      <c r="M864" s="37" t="str">
        <f t="shared" si="13"/>
        <v>2:4</v>
      </c>
    </row>
    <row r="865" spans="1:13" ht="405" x14ac:dyDescent="0.25">
      <c r="A865" s="55" t="s">
        <v>1751</v>
      </c>
      <c r="B865" s="55" t="s">
        <v>3412</v>
      </c>
      <c r="C865" s="55" t="s">
        <v>2924</v>
      </c>
      <c r="D865" s="56">
        <f>COUNTIF(B:B,B865)</f>
        <v>2</v>
      </c>
      <c r="E865" s="64" t="s">
        <v>3676</v>
      </c>
      <c r="F865" s="55" t="s">
        <v>1802</v>
      </c>
      <c r="G865" s="55" t="s">
        <v>1833</v>
      </c>
      <c r="H865" s="55" t="str">
        <f>VLOOKUP(G865,'3. DB25 Alle koder'!B:C,2,FALSE)</f>
        <v>Drift af portaler til internettet</v>
      </c>
      <c r="I865" s="56">
        <f>COUNTIF(G:G,G865)</f>
        <v>1</v>
      </c>
      <c r="J865" s="64" t="s">
        <v>3676</v>
      </c>
      <c r="K865" s="92"/>
      <c r="L865" s="92"/>
      <c r="M865" s="37" t="str">
        <f t="shared" si="13"/>
        <v>2:1</v>
      </c>
    </row>
    <row r="866" spans="1:13" x14ac:dyDescent="0.25">
      <c r="A866" s="55" t="s">
        <v>1751</v>
      </c>
      <c r="B866" s="55" t="s">
        <v>1833</v>
      </c>
      <c r="C866" s="55" t="s">
        <v>2926</v>
      </c>
      <c r="D866" s="56">
        <f>COUNTIF(B:B,B866)</f>
        <v>1</v>
      </c>
      <c r="E866" s="60" t="s">
        <v>3523</v>
      </c>
      <c r="F866" s="55" t="s">
        <v>1751</v>
      </c>
      <c r="G866" s="55" t="s">
        <v>1798</v>
      </c>
      <c r="H866" s="55" t="str">
        <f>VLOOKUP(G866,'3. DB25 Alle koder'!B:C,2,FALSE)</f>
        <v>Nyhedsbureauers aktiviteter</v>
      </c>
      <c r="I866" s="56">
        <f>COUNTIF(G:G,G866)</f>
        <v>1</v>
      </c>
      <c r="J866" s="60" t="s">
        <v>3523</v>
      </c>
      <c r="K866" s="92"/>
      <c r="L866" s="92"/>
      <c r="M866" s="37" t="str">
        <f t="shared" si="13"/>
        <v>1:1</v>
      </c>
    </row>
    <row r="867" spans="1:13" x14ac:dyDescent="0.25">
      <c r="A867" s="55" t="s">
        <v>1751</v>
      </c>
      <c r="B867" s="55" t="s">
        <v>3278</v>
      </c>
      <c r="C867" s="55" t="s">
        <v>2928</v>
      </c>
      <c r="D867" s="56">
        <f>COUNTIF(B:B,B867)</f>
        <v>1</v>
      </c>
      <c r="E867" s="60" t="s">
        <v>3523</v>
      </c>
      <c r="F867" s="55" t="s">
        <v>1802</v>
      </c>
      <c r="G867" s="55" t="s">
        <v>1835</v>
      </c>
      <c r="H867" s="55" t="str">
        <f>VLOOKUP(G867,'3. DB25 Alle koder'!B:C,2,FALSE)</f>
        <v>Andre informationsaktiviteter</v>
      </c>
      <c r="I867" s="56">
        <f>COUNTIF(G:G,G867)</f>
        <v>1</v>
      </c>
      <c r="J867" s="60" t="s">
        <v>3523</v>
      </c>
      <c r="K867" s="92"/>
      <c r="L867" s="92"/>
      <c r="M867" s="37" t="str">
        <f t="shared" si="13"/>
        <v>1:1</v>
      </c>
    </row>
    <row r="868" spans="1:13" x14ac:dyDescent="0.25">
      <c r="A868" s="55" t="s">
        <v>1802</v>
      </c>
      <c r="B868" s="55" t="s">
        <v>1840</v>
      </c>
      <c r="C868" s="55" t="s">
        <v>2930</v>
      </c>
      <c r="D868" s="56">
        <f>COUNTIF(B:B,B868)</f>
        <v>1</v>
      </c>
      <c r="E868" s="60" t="s">
        <v>3523</v>
      </c>
      <c r="F868" s="55" t="s">
        <v>1836</v>
      </c>
      <c r="G868" s="55" t="s">
        <v>1840</v>
      </c>
      <c r="H868" s="55" t="str">
        <f>VLOOKUP(G868,'3. DB25 Alle koder'!B:C,2,FALSE)</f>
        <v>Centralbankers aktiviteter</v>
      </c>
      <c r="I868" s="56">
        <f>COUNTIF(G:G,G868)</f>
        <v>1</v>
      </c>
      <c r="J868" s="60" t="s">
        <v>3523</v>
      </c>
      <c r="K868" s="92"/>
      <c r="L868" s="92"/>
      <c r="M868" s="37" t="str">
        <f t="shared" si="13"/>
        <v>1:1</v>
      </c>
    </row>
    <row r="869" spans="1:13" x14ac:dyDescent="0.25">
      <c r="A869" s="55" t="s">
        <v>1802</v>
      </c>
      <c r="B869" s="55" t="s">
        <v>1843</v>
      </c>
      <c r="C869" s="55" t="s">
        <v>2931</v>
      </c>
      <c r="D869" s="56">
        <f>COUNTIF(B:B,B869)</f>
        <v>1</v>
      </c>
      <c r="E869" s="60" t="s">
        <v>3523</v>
      </c>
      <c r="F869" s="55" t="s">
        <v>1836</v>
      </c>
      <c r="G869" s="55" t="s">
        <v>1843</v>
      </c>
      <c r="H869" s="55" t="str">
        <f>VLOOKUP(G869,'3. DB25 Alle koder'!B:C,2,FALSE)</f>
        <v>Andre pengeinstitutters aktiviteter</v>
      </c>
      <c r="I869" s="56">
        <f>COUNTIF(G:G,G869)</f>
        <v>1</v>
      </c>
      <c r="J869" s="60" t="s">
        <v>3523</v>
      </c>
      <c r="K869" s="92"/>
      <c r="L869" s="92"/>
      <c r="M869" s="37" t="str">
        <f t="shared" si="13"/>
        <v>1:1</v>
      </c>
    </row>
    <row r="870" spans="1:13" x14ac:dyDescent="0.25">
      <c r="A870" s="55" t="s">
        <v>1802</v>
      </c>
      <c r="B870" s="55" t="s">
        <v>3279</v>
      </c>
      <c r="C870" s="55" t="s">
        <v>1848</v>
      </c>
      <c r="D870" s="56">
        <f>COUNTIF(B:B,B870)</f>
        <v>2</v>
      </c>
      <c r="E870" s="60" t="s">
        <v>3523</v>
      </c>
      <c r="F870" s="55" t="s">
        <v>1836</v>
      </c>
      <c r="G870" s="55" t="s">
        <v>1847</v>
      </c>
      <c r="H870" s="55" t="str">
        <f>VLOOKUP(G870,'3. DB25 Alle koder'!B:C,2,FALSE)</f>
        <v>Finansielle holdingselskaber</v>
      </c>
      <c r="I870" s="56">
        <f>COUNTIF(G:G,G870)</f>
        <v>1</v>
      </c>
      <c r="J870" s="60" t="s">
        <v>3523</v>
      </c>
      <c r="K870" s="92"/>
      <c r="L870" s="92"/>
      <c r="M870" s="37" t="str">
        <f t="shared" si="13"/>
        <v>2:1</v>
      </c>
    </row>
    <row r="871" spans="1:13" x14ac:dyDescent="0.25">
      <c r="A871" s="55" t="s">
        <v>1802</v>
      </c>
      <c r="B871" s="55" t="s">
        <v>3279</v>
      </c>
      <c r="C871" s="55" t="s">
        <v>1848</v>
      </c>
      <c r="D871" s="56">
        <f>COUNTIF(B:B,B871)</f>
        <v>2</v>
      </c>
      <c r="E871" s="60" t="s">
        <v>3523</v>
      </c>
      <c r="F871" s="55" t="s">
        <v>1836</v>
      </c>
      <c r="G871" s="55" t="s">
        <v>1854</v>
      </c>
      <c r="H871" s="55" t="str">
        <f>VLOOKUP(G871,'3. DB25 Alle koder'!B:C,2,FALSE)</f>
        <v>Finansielle conduiters aktiviteter</v>
      </c>
      <c r="I871" s="56">
        <f>COUNTIF(G:G,G871)</f>
        <v>4</v>
      </c>
      <c r="J871" s="60" t="s">
        <v>3523</v>
      </c>
      <c r="K871" s="92"/>
      <c r="L871" s="92"/>
      <c r="M871" s="37" t="str">
        <f t="shared" si="13"/>
        <v>2:4</v>
      </c>
    </row>
    <row r="872" spans="1:13" x14ac:dyDescent="0.25">
      <c r="A872" s="55" t="s">
        <v>1802</v>
      </c>
      <c r="B872" s="55" t="s">
        <v>3280</v>
      </c>
      <c r="C872" s="55" t="s">
        <v>1850</v>
      </c>
      <c r="D872" s="56">
        <f>COUNTIF(B:B,B872)</f>
        <v>2</v>
      </c>
      <c r="E872" s="60" t="s">
        <v>3523</v>
      </c>
      <c r="F872" s="55" t="s">
        <v>1836</v>
      </c>
      <c r="G872" s="55" t="s">
        <v>1849</v>
      </c>
      <c r="H872" s="55" t="str">
        <f>VLOOKUP(G872,'3. DB25 Alle koder'!B:C,2,FALSE)</f>
        <v>Ikke-finansielle holdingselskaber</v>
      </c>
      <c r="I872" s="56">
        <f>COUNTIF(G:G,G872)</f>
        <v>1</v>
      </c>
      <c r="J872" s="60" t="s">
        <v>3523</v>
      </c>
      <c r="K872" s="92"/>
      <c r="L872" s="92"/>
      <c r="M872" s="37" t="str">
        <f t="shared" si="13"/>
        <v>2:1</v>
      </c>
    </row>
    <row r="873" spans="1:13" x14ac:dyDescent="0.25">
      <c r="A873" s="55" t="s">
        <v>1802</v>
      </c>
      <c r="B873" s="55" t="s">
        <v>3280</v>
      </c>
      <c r="C873" s="55" t="s">
        <v>1850</v>
      </c>
      <c r="D873" s="56">
        <f>COUNTIF(B:B,B873)</f>
        <v>2</v>
      </c>
      <c r="E873" s="60" t="s">
        <v>3523</v>
      </c>
      <c r="F873" s="55" t="s">
        <v>1836</v>
      </c>
      <c r="G873" s="55" t="s">
        <v>1854</v>
      </c>
      <c r="H873" s="55" t="str">
        <f>VLOOKUP(G873,'3. DB25 Alle koder'!B:C,2,FALSE)</f>
        <v>Finansielle conduiters aktiviteter</v>
      </c>
      <c r="I873" s="56">
        <f>COUNTIF(G:G,G873)</f>
        <v>4</v>
      </c>
      <c r="J873" s="60" t="s">
        <v>3523</v>
      </c>
      <c r="K873" s="92"/>
      <c r="L873" s="92"/>
      <c r="M873" s="37" t="str">
        <f t="shared" si="13"/>
        <v>2:4</v>
      </c>
    </row>
    <row r="874" spans="1:13" x14ac:dyDescent="0.25">
      <c r="A874" s="55" t="s">
        <v>1802</v>
      </c>
      <c r="B874" s="55" t="s">
        <v>3281</v>
      </c>
      <c r="C874" s="55" t="s">
        <v>1852</v>
      </c>
      <c r="D874" s="56">
        <f>COUNTIF(B:B,B874)</f>
        <v>2</v>
      </c>
      <c r="E874" s="60" t="s">
        <v>3523</v>
      </c>
      <c r="F874" s="55" t="s">
        <v>1836</v>
      </c>
      <c r="G874" s="55" t="s">
        <v>1851</v>
      </c>
      <c r="H874" s="55" t="str">
        <f>VLOOKUP(G874,'3. DB25 Alle koder'!B:C,2,FALSE)</f>
        <v>Gennemløbsholdingselskaber</v>
      </c>
      <c r="I874" s="56">
        <f>COUNTIF(G:G,G874)</f>
        <v>1</v>
      </c>
      <c r="J874" s="60" t="s">
        <v>3523</v>
      </c>
      <c r="K874" s="92"/>
      <c r="L874" s="92"/>
      <c r="M874" s="37" t="str">
        <f t="shared" si="13"/>
        <v>2:1</v>
      </c>
    </row>
    <row r="875" spans="1:13" x14ac:dyDescent="0.25">
      <c r="A875" s="55" t="s">
        <v>1802</v>
      </c>
      <c r="B875" s="55" t="s">
        <v>3281</v>
      </c>
      <c r="C875" s="55" t="s">
        <v>1852</v>
      </c>
      <c r="D875" s="56">
        <f>COUNTIF(B:B,B875)</f>
        <v>2</v>
      </c>
      <c r="E875" s="60" t="s">
        <v>3523</v>
      </c>
      <c r="F875" s="55" t="s">
        <v>1836</v>
      </c>
      <c r="G875" s="55" t="s">
        <v>1854</v>
      </c>
      <c r="H875" s="55" t="str">
        <f>VLOOKUP(G875,'3. DB25 Alle koder'!B:C,2,FALSE)</f>
        <v>Finansielle conduiters aktiviteter</v>
      </c>
      <c r="I875" s="56">
        <f>COUNTIF(G:G,G875)</f>
        <v>4</v>
      </c>
      <c r="J875" s="60" t="s">
        <v>3523</v>
      </c>
      <c r="K875" s="92"/>
      <c r="L875" s="92"/>
      <c r="M875" s="37" t="str">
        <f t="shared" si="13"/>
        <v>2:4</v>
      </c>
    </row>
    <row r="876" spans="1:13" x14ac:dyDescent="0.25">
      <c r="A876" s="55" t="s">
        <v>1802</v>
      </c>
      <c r="B876" s="55" t="s">
        <v>3283</v>
      </c>
      <c r="C876" s="55" t="s">
        <v>2935</v>
      </c>
      <c r="D876" s="56">
        <f>COUNTIF(B:B,B876)</f>
        <v>1</v>
      </c>
      <c r="E876" s="60" t="s">
        <v>3523</v>
      </c>
      <c r="F876" s="55" t="s">
        <v>1836</v>
      </c>
      <c r="G876" s="81" t="s">
        <v>1858</v>
      </c>
      <c r="H876" s="55" t="str">
        <f>VLOOKUP(G876,'3. DB25 Alle koder'!B:C,2,FALSE)</f>
        <v>Andre investeringsfondes aktiviteter</v>
      </c>
      <c r="I876" s="56">
        <f>COUNTIF(G:G,G876)</f>
        <v>1</v>
      </c>
      <c r="J876" s="60" t="s">
        <v>3523</v>
      </c>
      <c r="K876" s="92"/>
      <c r="L876" s="92"/>
      <c r="M876" s="37" t="str">
        <f t="shared" si="13"/>
        <v>1:1</v>
      </c>
    </row>
    <row r="877" spans="1:13" x14ac:dyDescent="0.25">
      <c r="A877" s="55" t="s">
        <v>1802</v>
      </c>
      <c r="B877" s="55" t="s">
        <v>3284</v>
      </c>
      <c r="C877" s="55" t="s">
        <v>2936</v>
      </c>
      <c r="D877" s="56">
        <f>COUNTIF(B:B,B877)</f>
        <v>1</v>
      </c>
      <c r="E877" s="60" t="s">
        <v>3523</v>
      </c>
      <c r="F877" s="55" t="s">
        <v>1836</v>
      </c>
      <c r="G877" s="81" t="s">
        <v>1857</v>
      </c>
      <c r="H877" s="55" t="str">
        <f>VLOOKUP(G877,'3. DB25 Alle koder'!B:C,2,FALSE)</f>
        <v>Pengemarkedsfondes aktiviteter</v>
      </c>
      <c r="I877" s="56">
        <f>COUNTIF(G:G,G877)</f>
        <v>1</v>
      </c>
      <c r="J877" s="60" t="s">
        <v>3523</v>
      </c>
      <c r="K877" s="92"/>
      <c r="L877" s="92"/>
      <c r="M877" s="37" t="str">
        <f t="shared" si="13"/>
        <v>1:1</v>
      </c>
    </row>
    <row r="878" spans="1:13" x14ac:dyDescent="0.25">
      <c r="A878" s="55" t="s">
        <v>1802</v>
      </c>
      <c r="B878" s="55" t="s">
        <v>3475</v>
      </c>
      <c r="C878" s="55" t="s">
        <v>2937</v>
      </c>
      <c r="D878" s="56">
        <f>COUNTIF(B:B,B878)</f>
        <v>1</v>
      </c>
      <c r="E878" s="60" t="s">
        <v>3523</v>
      </c>
      <c r="F878" s="55" t="s">
        <v>1836</v>
      </c>
      <c r="G878" s="55" t="s">
        <v>1872</v>
      </c>
      <c r="H878" s="55" t="str">
        <f>VLOOKUP(G878,'3. DB25 Alle koder'!B:C,2,FALSE)</f>
        <v>Investering for egen regning</v>
      </c>
      <c r="I878" s="56">
        <f>COUNTIF(G:G,G878)</f>
        <v>2</v>
      </c>
      <c r="J878" s="60" t="s">
        <v>3523</v>
      </c>
      <c r="K878" s="92"/>
      <c r="L878" s="92"/>
      <c r="M878" s="37" t="str">
        <f t="shared" si="13"/>
        <v>1:2</v>
      </c>
    </row>
    <row r="879" spans="1:13" ht="90" x14ac:dyDescent="0.25">
      <c r="A879" s="55" t="s">
        <v>1802</v>
      </c>
      <c r="B879" s="55" t="s">
        <v>3413</v>
      </c>
      <c r="C879" s="55" t="s">
        <v>2938</v>
      </c>
      <c r="D879" s="56">
        <f>COUNTIF(B:B,B879)</f>
        <v>2</v>
      </c>
      <c r="E879" s="63" t="s">
        <v>3523</v>
      </c>
      <c r="F879" s="55" t="s">
        <v>1836</v>
      </c>
      <c r="G879" s="55" t="s">
        <v>1860</v>
      </c>
      <c r="H879" s="55" t="str">
        <f>VLOOKUP(G879,'3. DB25 Alle koder'!B:C,2,FALSE)</f>
        <v>Trusters aktiviteter</v>
      </c>
      <c r="I879" s="56">
        <f>COUNTIF(G:G,G879)</f>
        <v>2</v>
      </c>
      <c r="J879" s="63" t="s">
        <v>3677</v>
      </c>
      <c r="K879" s="92"/>
      <c r="L879" s="92"/>
      <c r="M879" s="37" t="str">
        <f t="shared" si="13"/>
        <v>2:2</v>
      </c>
    </row>
    <row r="880" spans="1:13" ht="60" x14ac:dyDescent="0.25">
      <c r="A880" s="55" t="s">
        <v>1802</v>
      </c>
      <c r="B880" s="55" t="s">
        <v>3413</v>
      </c>
      <c r="C880" s="55" t="s">
        <v>2938</v>
      </c>
      <c r="D880" s="56">
        <f>COUNTIF(B:B,B880)</f>
        <v>2</v>
      </c>
      <c r="E880" s="89" t="s">
        <v>4061</v>
      </c>
      <c r="F880" s="55" t="s">
        <v>1836</v>
      </c>
      <c r="G880" s="55" t="s">
        <v>1873</v>
      </c>
      <c r="H880" s="55" t="str">
        <f>VLOOKUP(G880,'3. DB25 Alle koder'!B:C,2,FALSE)</f>
        <v>Anden finansiel formidling i.a.n.</v>
      </c>
      <c r="I880" s="56">
        <f>COUNTIF(G:G,G880)</f>
        <v>3</v>
      </c>
      <c r="J880" s="89" t="s">
        <v>4061</v>
      </c>
      <c r="K880" s="92"/>
      <c r="L880" s="92"/>
      <c r="M880" s="37" t="str">
        <f t="shared" si="13"/>
        <v>2:3</v>
      </c>
    </row>
    <row r="881" spans="1:13" x14ac:dyDescent="0.25">
      <c r="A881" s="55" t="s">
        <v>1802</v>
      </c>
      <c r="B881" s="55" t="s">
        <v>1865</v>
      </c>
      <c r="C881" s="55" t="s">
        <v>1864</v>
      </c>
      <c r="D881" s="56">
        <f>COUNTIF(B:B,B881)</f>
        <v>1</v>
      </c>
      <c r="E881" s="60" t="s">
        <v>3523</v>
      </c>
      <c r="F881" s="55" t="s">
        <v>1836</v>
      </c>
      <c r="G881" s="55" t="s">
        <v>1865</v>
      </c>
      <c r="H881" s="55" t="str">
        <f>VLOOKUP(G881,'3. DB25 Alle koder'!B:C,2,FALSE)</f>
        <v>Finansiel leasing</v>
      </c>
      <c r="I881" s="56">
        <f>COUNTIF(G:G,G881)</f>
        <v>1</v>
      </c>
      <c r="J881" s="60" t="s">
        <v>3523</v>
      </c>
      <c r="K881" s="92"/>
      <c r="L881" s="92"/>
      <c r="M881" s="37" t="str">
        <f t="shared" si="13"/>
        <v>1:1</v>
      </c>
    </row>
    <row r="882" spans="1:13" x14ac:dyDescent="0.25">
      <c r="A882" s="55" t="s">
        <v>1802</v>
      </c>
      <c r="B882" s="55" t="s">
        <v>1868</v>
      </c>
      <c r="C882" s="55" t="s">
        <v>2939</v>
      </c>
      <c r="D882" s="56">
        <f>COUNTIF(B:B,B882)</f>
        <v>1</v>
      </c>
      <c r="E882" s="60" t="s">
        <v>3523</v>
      </c>
      <c r="F882" s="55" t="s">
        <v>1836</v>
      </c>
      <c r="G882" s="55" t="s">
        <v>1868</v>
      </c>
      <c r="H882" s="55" t="str">
        <f>VLOOKUP(G882,'3. DB25 Alle koder'!B:C,2,FALSE)</f>
        <v>Realkreditinstitutters aktiviteter</v>
      </c>
      <c r="I882" s="56">
        <f>COUNTIF(G:G,G882)</f>
        <v>1</v>
      </c>
      <c r="J882" s="60" t="s">
        <v>3523</v>
      </c>
      <c r="K882" s="92"/>
      <c r="L882" s="92"/>
      <c r="M882" s="37" t="str">
        <f t="shared" si="13"/>
        <v>1:1</v>
      </c>
    </row>
    <row r="883" spans="1:13" x14ac:dyDescent="0.25">
      <c r="A883" s="55" t="s">
        <v>1802</v>
      </c>
      <c r="B883" s="55" t="s">
        <v>1869</v>
      </c>
      <c r="C883" s="55" t="s">
        <v>2940</v>
      </c>
      <c r="D883" s="56">
        <f>COUNTIF(B:B,B883)</f>
        <v>1</v>
      </c>
      <c r="E883" s="60" t="s">
        <v>3523</v>
      </c>
      <c r="F883" s="55" t="s">
        <v>1836</v>
      </c>
      <c r="G883" s="55" t="s">
        <v>1869</v>
      </c>
      <c r="H883" s="55" t="str">
        <f>VLOOKUP(G883,'3. DB25 Alle koder'!B:C,2,FALSE)</f>
        <v>Andre kreditinstitutters aktiviteter</v>
      </c>
      <c r="I883" s="56">
        <f>COUNTIF(G:G,G883)</f>
        <v>2</v>
      </c>
      <c r="J883" s="60" t="s">
        <v>3523</v>
      </c>
      <c r="K883" s="92"/>
      <c r="L883" s="92"/>
      <c r="M883" s="37" t="str">
        <f t="shared" si="13"/>
        <v>1:2</v>
      </c>
    </row>
    <row r="884" spans="1:13" x14ac:dyDescent="0.25">
      <c r="A884" s="55" t="s">
        <v>1802</v>
      </c>
      <c r="B884" s="55" t="s">
        <v>1870</v>
      </c>
      <c r="C884" s="55" t="s">
        <v>2941</v>
      </c>
      <c r="D884" s="56">
        <f>COUNTIF(B:B,B884)</f>
        <v>1</v>
      </c>
      <c r="E884" s="60" t="s">
        <v>3523</v>
      </c>
      <c r="F884" s="55" t="s">
        <v>1836</v>
      </c>
      <c r="G884" s="55" t="s">
        <v>1870</v>
      </c>
      <c r="H884" s="55" t="str">
        <f>VLOOKUP(G884,'3. DB25 Alle koder'!B:C,2,FALSE)</f>
        <v>Andre kreditselskabers aktiviteter</v>
      </c>
      <c r="I884" s="56">
        <f>COUNTIF(G:G,G884)</f>
        <v>3</v>
      </c>
      <c r="J884" s="60" t="s">
        <v>3523</v>
      </c>
      <c r="K884" s="92"/>
      <c r="L884" s="92"/>
      <c r="M884" s="37" t="str">
        <f t="shared" si="13"/>
        <v>1:3</v>
      </c>
    </row>
    <row r="885" spans="1:13" x14ac:dyDescent="0.25">
      <c r="A885" s="55" t="s">
        <v>1802</v>
      </c>
      <c r="B885" s="55" t="s">
        <v>3414</v>
      </c>
      <c r="C885" s="55" t="s">
        <v>2942</v>
      </c>
      <c r="D885" s="56">
        <f>COUNTIF(B:B,B885)</f>
        <v>2</v>
      </c>
      <c r="E885" s="60" t="s">
        <v>3523</v>
      </c>
      <c r="F885" s="55" t="s">
        <v>1836</v>
      </c>
      <c r="G885" s="55" t="s">
        <v>1870</v>
      </c>
      <c r="H885" s="55" t="str">
        <f>VLOOKUP(G885,'3. DB25 Alle koder'!B:C,2,FALSE)</f>
        <v>Andre kreditselskabers aktiviteter</v>
      </c>
      <c r="I885" s="56">
        <f>COUNTIF(G:G,G885)</f>
        <v>3</v>
      </c>
      <c r="J885" s="60" t="s">
        <v>3523</v>
      </c>
      <c r="K885" s="92"/>
      <c r="L885" s="92"/>
      <c r="M885" s="37" t="str">
        <f t="shared" si="13"/>
        <v>2:3</v>
      </c>
    </row>
    <row r="886" spans="1:13" x14ac:dyDescent="0.25">
      <c r="A886" s="55" t="s">
        <v>1802</v>
      </c>
      <c r="B886" s="55" t="s">
        <v>3414</v>
      </c>
      <c r="C886" s="55" t="s">
        <v>2942</v>
      </c>
      <c r="D886" s="56">
        <f>COUNTIF(B:B,B886)</f>
        <v>2</v>
      </c>
      <c r="E886" s="63" t="s">
        <v>3523</v>
      </c>
      <c r="F886" s="55" t="s">
        <v>1836</v>
      </c>
      <c r="G886" s="55" t="s">
        <v>1873</v>
      </c>
      <c r="H886" s="55" t="str">
        <f>VLOOKUP(G886,'3. DB25 Alle koder'!B:C,2,FALSE)</f>
        <v>Anden finansiel formidling i.a.n.</v>
      </c>
      <c r="I886" s="56">
        <f>COUNTIF(G:G,G886)</f>
        <v>3</v>
      </c>
      <c r="J886" s="63" t="s">
        <v>3523</v>
      </c>
      <c r="K886" s="92"/>
      <c r="L886" s="92"/>
      <c r="M886" s="37" t="str">
        <f t="shared" si="13"/>
        <v>2:3</v>
      </c>
    </row>
    <row r="887" spans="1:13" ht="105" x14ac:dyDescent="0.25">
      <c r="A887" s="55" t="s">
        <v>1802</v>
      </c>
      <c r="B887" s="55" t="s">
        <v>3415</v>
      </c>
      <c r="C887" s="55" t="s">
        <v>2943</v>
      </c>
      <c r="D887" s="56">
        <f>COUNTIF(B:B,B887)</f>
        <v>6</v>
      </c>
      <c r="E887" s="65" t="s">
        <v>3679</v>
      </c>
      <c r="F887" s="55" t="s">
        <v>1836</v>
      </c>
      <c r="G887" s="55" t="s">
        <v>1854</v>
      </c>
      <c r="H887" s="55" t="str">
        <f>VLOOKUP(G887,'3. DB25 Alle koder'!B:C,2,FALSE)</f>
        <v>Finansielle conduiters aktiviteter</v>
      </c>
      <c r="I887" s="56">
        <f>COUNTIF(G:G,G887)</f>
        <v>4</v>
      </c>
      <c r="J887" s="65" t="s">
        <v>3679</v>
      </c>
      <c r="K887" s="92"/>
      <c r="L887" s="92"/>
      <c r="M887" s="37" t="str">
        <f t="shared" si="13"/>
        <v>6:4</v>
      </c>
    </row>
    <row r="888" spans="1:13" ht="60" x14ac:dyDescent="0.25">
      <c r="A888" s="55" t="s">
        <v>1802</v>
      </c>
      <c r="B888" s="55" t="s">
        <v>3415</v>
      </c>
      <c r="C888" s="55" t="s">
        <v>2943</v>
      </c>
      <c r="D888" s="56">
        <f>COUNTIF(B:B,B888)</f>
        <v>6</v>
      </c>
      <c r="E888" s="65" t="s">
        <v>3680</v>
      </c>
      <c r="F888" s="55" t="s">
        <v>1836</v>
      </c>
      <c r="G888" s="55" t="s">
        <v>1860</v>
      </c>
      <c r="H888" s="55" t="str">
        <f>VLOOKUP(G888,'3. DB25 Alle koder'!B:C,2,FALSE)</f>
        <v>Trusters aktiviteter</v>
      </c>
      <c r="I888" s="56">
        <f>COUNTIF(G:G,G888)</f>
        <v>2</v>
      </c>
      <c r="J888" s="65" t="s">
        <v>3680</v>
      </c>
      <c r="K888" s="92"/>
      <c r="L888" s="92"/>
      <c r="M888" s="37" t="str">
        <f t="shared" si="13"/>
        <v>6:2</v>
      </c>
    </row>
    <row r="889" spans="1:13" ht="60" x14ac:dyDescent="0.25">
      <c r="A889" s="55" t="s">
        <v>1802</v>
      </c>
      <c r="B889" s="55" t="s">
        <v>3415</v>
      </c>
      <c r="C889" s="55" t="s">
        <v>2943</v>
      </c>
      <c r="D889" s="56">
        <f>COUNTIF(B:B,B889)</f>
        <v>6</v>
      </c>
      <c r="E889" s="65" t="s">
        <v>3681</v>
      </c>
      <c r="F889" s="55" t="s">
        <v>1836</v>
      </c>
      <c r="G889" s="55" t="s">
        <v>1869</v>
      </c>
      <c r="H889" s="55" t="str">
        <f>VLOOKUP(G889,'3. DB25 Alle koder'!B:C,2,FALSE)</f>
        <v>Andre kreditinstitutters aktiviteter</v>
      </c>
      <c r="I889" s="56">
        <f>COUNTIF(G:G,G889)</f>
        <v>2</v>
      </c>
      <c r="J889" s="65" t="s">
        <v>3681</v>
      </c>
      <c r="K889" s="92"/>
      <c r="L889" s="92"/>
      <c r="M889" s="37" t="str">
        <f t="shared" si="13"/>
        <v>6:2</v>
      </c>
    </row>
    <row r="890" spans="1:13" ht="60" x14ac:dyDescent="0.25">
      <c r="A890" s="55" t="s">
        <v>1802</v>
      </c>
      <c r="B890" s="55" t="s">
        <v>3415</v>
      </c>
      <c r="C890" s="55" t="s">
        <v>2943</v>
      </c>
      <c r="D890" s="56">
        <f>COUNTIF(B:B,B890)</f>
        <v>6</v>
      </c>
      <c r="E890" s="65" t="s">
        <v>3681</v>
      </c>
      <c r="F890" s="55" t="s">
        <v>1836</v>
      </c>
      <c r="G890" s="55" t="s">
        <v>1870</v>
      </c>
      <c r="H890" s="55" t="str">
        <f>VLOOKUP(G890,'3. DB25 Alle koder'!B:C,2,FALSE)</f>
        <v>Andre kreditselskabers aktiviteter</v>
      </c>
      <c r="I890" s="56">
        <f>COUNTIF(G:G,G890)</f>
        <v>3</v>
      </c>
      <c r="J890" s="65" t="s">
        <v>3681</v>
      </c>
      <c r="K890" s="92"/>
      <c r="L890" s="92"/>
      <c r="M890" s="37" t="str">
        <f t="shared" si="13"/>
        <v>6:3</v>
      </c>
    </row>
    <row r="891" spans="1:13" ht="75" x14ac:dyDescent="0.25">
      <c r="A891" s="55" t="s">
        <v>1802</v>
      </c>
      <c r="B891" s="55" t="s">
        <v>3415</v>
      </c>
      <c r="C891" s="55" t="s">
        <v>2943</v>
      </c>
      <c r="D891" s="56">
        <f>COUNTIF(B:B,B891)</f>
        <v>6</v>
      </c>
      <c r="E891" s="90" t="s">
        <v>4060</v>
      </c>
      <c r="F891" s="55" t="s">
        <v>1836</v>
      </c>
      <c r="G891" s="55" t="s">
        <v>1872</v>
      </c>
      <c r="H891" s="55" t="str">
        <f>VLOOKUP(G891,'3. DB25 Alle koder'!B:C,2,FALSE)</f>
        <v>Investering for egen regning</v>
      </c>
      <c r="I891" s="56">
        <f>COUNTIF(G:G,G891)</f>
        <v>2</v>
      </c>
      <c r="J891" s="90" t="s">
        <v>4060</v>
      </c>
      <c r="K891" s="92"/>
      <c r="L891" s="92"/>
      <c r="M891" s="37" t="str">
        <f t="shared" si="13"/>
        <v>6:2</v>
      </c>
    </row>
    <row r="892" spans="1:13" ht="30" x14ac:dyDescent="0.25">
      <c r="A892" s="55" t="s">
        <v>1802</v>
      </c>
      <c r="B892" s="55" t="s">
        <v>3415</v>
      </c>
      <c r="C892" s="55" t="s">
        <v>2943</v>
      </c>
      <c r="D892" s="56">
        <f>COUNTIF(B:B,B892)</f>
        <v>6</v>
      </c>
      <c r="E892" s="67"/>
      <c r="F892" s="55" t="s">
        <v>1836</v>
      </c>
      <c r="G892" s="55" t="s">
        <v>1873</v>
      </c>
      <c r="H892" s="55" t="str">
        <f>VLOOKUP(G892,'3. DB25 Alle koder'!B:C,2,FALSE)</f>
        <v>Anden finansiel formidling i.a.n.</v>
      </c>
      <c r="I892" s="56">
        <f>COUNTIF(G:G,G892)</f>
        <v>3</v>
      </c>
      <c r="J892" s="67"/>
      <c r="K892" s="92"/>
      <c r="L892" s="92"/>
      <c r="M892" s="37" t="str">
        <f t="shared" si="13"/>
        <v>6:3</v>
      </c>
    </row>
    <row r="893" spans="1:13" x14ac:dyDescent="0.25">
      <c r="A893" s="55" t="s">
        <v>1802</v>
      </c>
      <c r="B893" s="55" t="s">
        <v>1879</v>
      </c>
      <c r="C893" s="55" t="s">
        <v>1878</v>
      </c>
      <c r="D893" s="56">
        <f>COUNTIF(B:B,B893)</f>
        <v>1</v>
      </c>
      <c r="E893" s="63"/>
      <c r="F893" s="55" t="s">
        <v>1836</v>
      </c>
      <c r="G893" s="55" t="s">
        <v>1879</v>
      </c>
      <c r="H893" s="55" t="str">
        <f>VLOOKUP(G893,'3. DB25 Alle koder'!B:C,2,FALSE)</f>
        <v>Livsforsikring</v>
      </c>
      <c r="I893" s="56">
        <f>COUNTIF(G:G,G893)</f>
        <v>1</v>
      </c>
      <c r="J893" s="63"/>
      <c r="K893" s="92"/>
      <c r="L893" s="92"/>
      <c r="M893" s="37" t="str">
        <f t="shared" si="13"/>
        <v>1:1</v>
      </c>
    </row>
    <row r="894" spans="1:13" x14ac:dyDescent="0.25">
      <c r="A894" s="55" t="s">
        <v>1802</v>
      </c>
      <c r="B894" s="55" t="s">
        <v>1882</v>
      </c>
      <c r="C894" s="55" t="s">
        <v>1881</v>
      </c>
      <c r="D894" s="56">
        <f>COUNTIF(B:B,B894)</f>
        <v>1</v>
      </c>
      <c r="E894" s="63"/>
      <c r="F894" s="55" t="s">
        <v>1836</v>
      </c>
      <c r="G894" s="55" t="s">
        <v>1882</v>
      </c>
      <c r="H894" s="55" t="str">
        <f>VLOOKUP(G894,'3. DB25 Alle koder'!B:C,2,FALSE)</f>
        <v>Anden forsikring</v>
      </c>
      <c r="I894" s="56">
        <f>COUNTIF(G:G,G894)</f>
        <v>1</v>
      </c>
      <c r="J894" s="63"/>
      <c r="K894" s="92"/>
      <c r="L894" s="92"/>
      <c r="M894" s="37" t="str">
        <f t="shared" si="13"/>
        <v>1:1</v>
      </c>
    </row>
    <row r="895" spans="1:13" x14ac:dyDescent="0.25">
      <c r="A895" s="55" t="s">
        <v>1802</v>
      </c>
      <c r="B895" s="55" t="s">
        <v>1886</v>
      </c>
      <c r="C895" s="55" t="s">
        <v>1884</v>
      </c>
      <c r="D895" s="56">
        <f>COUNTIF(B:B,B895)</f>
        <v>1</v>
      </c>
      <c r="E895" s="63"/>
      <c r="F895" s="55" t="s">
        <v>1836</v>
      </c>
      <c r="G895" s="55" t="s">
        <v>1886</v>
      </c>
      <c r="H895" s="55" t="str">
        <f>VLOOKUP(G895,'3. DB25 Alle koder'!B:C,2,FALSE)</f>
        <v>Genforsikring</v>
      </c>
      <c r="I895" s="56">
        <f>COUNTIF(G:G,G895)</f>
        <v>1</v>
      </c>
      <c r="J895" s="63"/>
      <c r="K895" s="92"/>
      <c r="L895" s="92"/>
      <c r="M895" s="37" t="str">
        <f t="shared" si="13"/>
        <v>1:1</v>
      </c>
    </row>
    <row r="896" spans="1:13" x14ac:dyDescent="0.25">
      <c r="A896" s="55" t="s">
        <v>1802</v>
      </c>
      <c r="B896" s="55" t="s">
        <v>1890</v>
      </c>
      <c r="C896" s="55" t="s">
        <v>2945</v>
      </c>
      <c r="D896" s="56">
        <f>COUNTIF(B:B,B896)</f>
        <v>1</v>
      </c>
      <c r="E896" s="60"/>
      <c r="F896" s="55" t="s">
        <v>1836</v>
      </c>
      <c r="G896" s="55" t="s">
        <v>1890</v>
      </c>
      <c r="H896" s="55" t="str">
        <f>VLOOKUP(G896,'3. DB25 Alle koder'!B:C,2,FALSE)</f>
        <v>Pensionskassers aktiviteter</v>
      </c>
      <c r="I896" s="56">
        <f>COUNTIF(G:G,G896)</f>
        <v>1</v>
      </c>
      <c r="J896" s="60"/>
      <c r="K896" s="92"/>
      <c r="L896" s="92"/>
      <c r="M896" s="37" t="str">
        <f t="shared" si="13"/>
        <v>1:1</v>
      </c>
    </row>
    <row r="897" spans="1:13" x14ac:dyDescent="0.25">
      <c r="A897" s="55" t="s">
        <v>1802</v>
      </c>
      <c r="B897" s="55" t="s">
        <v>1891</v>
      </c>
      <c r="C897" s="55" t="s">
        <v>2946</v>
      </c>
      <c r="D897" s="56">
        <f>COUNTIF(B:B,B897)</f>
        <v>1</v>
      </c>
      <c r="E897" s="63"/>
      <c r="F897" s="55" t="s">
        <v>1836</v>
      </c>
      <c r="G897" s="55" t="s">
        <v>1891</v>
      </c>
      <c r="H897" s="55" t="str">
        <f>VLOOKUP(G897,'3. DB25 Alle koder'!B:C,2,FALSE)</f>
        <v>Anden pensionsforsikring</v>
      </c>
      <c r="I897" s="56">
        <f>COUNTIF(G:G,G897)</f>
        <v>1</v>
      </c>
      <c r="J897" s="63"/>
      <c r="K897" s="92"/>
      <c r="L897" s="92"/>
      <c r="M897" s="37" t="str">
        <f t="shared" si="13"/>
        <v>1:1</v>
      </c>
    </row>
    <row r="898" spans="1:13" x14ac:dyDescent="0.25">
      <c r="A898" s="55" t="s">
        <v>1802</v>
      </c>
      <c r="B898" s="55" t="s">
        <v>1896</v>
      </c>
      <c r="C898" s="55" t="s">
        <v>1895</v>
      </c>
      <c r="D898" s="56">
        <f>COUNTIF(B:B,B898)</f>
        <v>1</v>
      </c>
      <c r="E898" s="60"/>
      <c r="F898" s="55" t="s">
        <v>1836</v>
      </c>
      <c r="G898" s="55" t="s">
        <v>1896</v>
      </c>
      <c r="H898" s="55" t="str">
        <f>VLOOKUP(G898,'3. DB25 Alle koder'!B:C,2,FALSE)</f>
        <v>Forvaltning af kapitalmarkeder</v>
      </c>
      <c r="I898" s="56">
        <f>COUNTIF(G:G,G898)</f>
        <v>1</v>
      </c>
      <c r="J898" s="60"/>
      <c r="K898" s="92"/>
      <c r="L898" s="92"/>
      <c r="M898" s="37" t="str">
        <f t="shared" si="13"/>
        <v>1:1</v>
      </c>
    </row>
    <row r="899" spans="1:13" x14ac:dyDescent="0.25">
      <c r="A899" s="55" t="s">
        <v>1802</v>
      </c>
      <c r="B899" s="55" t="s">
        <v>1899</v>
      </c>
      <c r="C899" s="55" t="s">
        <v>1898</v>
      </c>
      <c r="D899" s="56">
        <f>COUNTIF(B:B,B899)</f>
        <v>1</v>
      </c>
      <c r="E899" s="60"/>
      <c r="F899" s="55" t="s">
        <v>1836</v>
      </c>
      <c r="G899" s="55" t="s">
        <v>1899</v>
      </c>
      <c r="H899" s="55" t="str">
        <f>VLOOKUP(G899,'3. DB25 Alle koder'!B:C,2,FALSE)</f>
        <v>Værdipapir- og varemægling</v>
      </c>
      <c r="I899" s="56">
        <f>COUNTIF(G:G,G899)</f>
        <v>1</v>
      </c>
      <c r="J899" s="60"/>
      <c r="K899" s="92"/>
      <c r="L899" s="92"/>
      <c r="M899" s="37" t="str">
        <f t="shared" ref="M899:M962" si="14">CONCATENATE(D899,":",I899)</f>
        <v>1:1</v>
      </c>
    </row>
    <row r="900" spans="1:13" ht="30" x14ac:dyDescent="0.25">
      <c r="A900" s="55" t="s">
        <v>1802</v>
      </c>
      <c r="B900" s="55" t="s">
        <v>1901</v>
      </c>
      <c r="C900" s="55" t="s">
        <v>2949</v>
      </c>
      <c r="D900" s="56">
        <f>COUNTIF(B:B,B900)</f>
        <v>2</v>
      </c>
      <c r="E900" s="58"/>
      <c r="F900" s="55" t="s">
        <v>1836</v>
      </c>
      <c r="G900" s="55" t="s">
        <v>1901</v>
      </c>
      <c r="H900" s="55" t="str">
        <f>VLOOKUP(G900,'3. DB25 Alle koder'!B:C,2,FALSE)</f>
        <v>Andre aktiviteter i forbindelse med finansielle tjenesteydelser, undtagen forsikring og pensionsforsikring</v>
      </c>
      <c r="I900" s="56">
        <f>COUNTIF(G:G,G900)</f>
        <v>1</v>
      </c>
      <c r="J900" s="58"/>
      <c r="K900" s="92"/>
      <c r="L900" s="92"/>
      <c r="M900" s="37" t="str">
        <f t="shared" si="14"/>
        <v>2:1</v>
      </c>
    </row>
    <row r="901" spans="1:13" ht="75" x14ac:dyDescent="0.25">
      <c r="A901" s="55" t="s">
        <v>1802</v>
      </c>
      <c r="B901" s="55" t="s">
        <v>1901</v>
      </c>
      <c r="C901" s="55" t="s">
        <v>2949</v>
      </c>
      <c r="D901" s="56">
        <f>COUNTIF(B:B,B901)</f>
        <v>2</v>
      </c>
      <c r="E901" s="64" t="s">
        <v>3682</v>
      </c>
      <c r="F901" s="55" t="s">
        <v>1836</v>
      </c>
      <c r="G901" s="55" t="s">
        <v>1914</v>
      </c>
      <c r="H901" s="55" t="str">
        <f>VLOOKUP(G901,'3. DB25 Alle koder'!B:C,2,FALSE)</f>
        <v>Formueforvaltning</v>
      </c>
      <c r="I901" s="56">
        <f>COUNTIF(G:G,G901)</f>
        <v>2</v>
      </c>
      <c r="J901" s="64" t="s">
        <v>3682</v>
      </c>
      <c r="K901" s="92"/>
      <c r="L901" s="92"/>
      <c r="M901" s="37" t="str">
        <f t="shared" si="14"/>
        <v>2:2</v>
      </c>
    </row>
    <row r="902" spans="1:13" x14ac:dyDescent="0.25">
      <c r="A902" s="55" t="s">
        <v>1802</v>
      </c>
      <c r="B902" s="55" t="s">
        <v>1905</v>
      </c>
      <c r="C902" s="55" t="s">
        <v>1904</v>
      </c>
      <c r="D902" s="56">
        <f>COUNTIF(B:B,B902)</f>
        <v>1</v>
      </c>
      <c r="E902" s="60"/>
      <c r="F902" s="55" t="s">
        <v>1836</v>
      </c>
      <c r="G902" s="55" t="s">
        <v>1905</v>
      </c>
      <c r="H902" s="55" t="str">
        <f>VLOOKUP(G902,'3. DB25 Alle koder'!B:C,2,FALSE)</f>
        <v>Risiko- og skadesvurdering</v>
      </c>
      <c r="I902" s="56">
        <f>COUNTIF(G:G,G902)</f>
        <v>1</v>
      </c>
      <c r="J902" s="60"/>
      <c r="K902" s="92"/>
      <c r="L902" s="92"/>
      <c r="M902" s="37" t="str">
        <f t="shared" si="14"/>
        <v>1:1</v>
      </c>
    </row>
    <row r="903" spans="1:13" x14ac:dyDescent="0.25">
      <c r="A903" s="55" t="s">
        <v>1802</v>
      </c>
      <c r="B903" s="55" t="s">
        <v>1908</v>
      </c>
      <c r="C903" s="55" t="s">
        <v>1907</v>
      </c>
      <c r="D903" s="56">
        <f>COUNTIF(B:B,B903)</f>
        <v>1</v>
      </c>
      <c r="E903" s="60" t="s">
        <v>3523</v>
      </c>
      <c r="F903" s="55" t="s">
        <v>1836</v>
      </c>
      <c r="G903" s="55" t="s">
        <v>1908</v>
      </c>
      <c r="H903" s="55" t="str">
        <f>VLOOKUP(G903,'3. DB25 Alle koder'!B:C,2,FALSE)</f>
        <v>Forsikringsagenters og forsikringsmægleres aktiviteter</v>
      </c>
      <c r="I903" s="56">
        <f>COUNTIF(G:G,G903)</f>
        <v>1</v>
      </c>
      <c r="J903" s="60" t="s">
        <v>3523</v>
      </c>
      <c r="K903" s="92"/>
      <c r="L903" s="92"/>
      <c r="M903" s="37" t="str">
        <f t="shared" si="14"/>
        <v>1:1</v>
      </c>
    </row>
    <row r="904" spans="1:13" ht="30" x14ac:dyDescent="0.25">
      <c r="A904" s="55" t="s">
        <v>1802</v>
      </c>
      <c r="B904" s="55" t="s">
        <v>1910</v>
      </c>
      <c r="C904" s="55" t="s">
        <v>2951</v>
      </c>
      <c r="D904" s="56">
        <f>COUNTIF(B:B,B904)</f>
        <v>1</v>
      </c>
      <c r="E904" s="60" t="s">
        <v>3523</v>
      </c>
      <c r="F904" s="55" t="s">
        <v>1836</v>
      </c>
      <c r="G904" s="55" t="s">
        <v>1910</v>
      </c>
      <c r="H904" s="55" t="str">
        <f>VLOOKUP(G904,'3. DB25 Alle koder'!B:C,2,FALSE)</f>
        <v>Aktiviteter i forbindelse med forsikring og pensionsforsikring i.a.n.</v>
      </c>
      <c r="I904" s="56">
        <f>COUNTIF(G:G,G904)</f>
        <v>1</v>
      </c>
      <c r="J904" s="60" t="s">
        <v>3523</v>
      </c>
      <c r="K904" s="92"/>
      <c r="L904" s="92"/>
      <c r="M904" s="37" t="str">
        <f t="shared" si="14"/>
        <v>1:1</v>
      </c>
    </row>
    <row r="905" spans="1:13" x14ac:dyDescent="0.25">
      <c r="A905" s="55" t="s">
        <v>1802</v>
      </c>
      <c r="B905" s="55" t="s">
        <v>1914</v>
      </c>
      <c r="C905" s="55" t="s">
        <v>1912</v>
      </c>
      <c r="D905" s="56">
        <f>COUNTIF(B:B,B905)</f>
        <v>1</v>
      </c>
      <c r="E905" s="63" t="s">
        <v>3523</v>
      </c>
      <c r="F905" s="55" t="s">
        <v>1836</v>
      </c>
      <c r="G905" s="55" t="s">
        <v>1914</v>
      </c>
      <c r="H905" s="55" t="str">
        <f>VLOOKUP(G905,'3. DB25 Alle koder'!B:C,2,FALSE)</f>
        <v>Formueforvaltning</v>
      </c>
      <c r="I905" s="56">
        <f>COUNTIF(G:G,G905)</f>
        <v>2</v>
      </c>
      <c r="J905" s="63" t="s">
        <v>3523</v>
      </c>
      <c r="K905" s="92"/>
      <c r="L905" s="92"/>
      <c r="M905" s="37" t="str">
        <f t="shared" si="14"/>
        <v>1:2</v>
      </c>
    </row>
    <row r="906" spans="1:13" x14ac:dyDescent="0.25">
      <c r="A906" s="55" t="s">
        <v>1836</v>
      </c>
      <c r="B906" s="55" t="s">
        <v>3286</v>
      </c>
      <c r="C906" s="55" t="s">
        <v>1918</v>
      </c>
      <c r="D906" s="56">
        <f>COUNTIF(B:B,B906)</f>
        <v>1</v>
      </c>
      <c r="E906" s="63" t="s">
        <v>3523</v>
      </c>
      <c r="F906" s="55" t="s">
        <v>1915</v>
      </c>
      <c r="G906" s="55" t="s">
        <v>1919</v>
      </c>
      <c r="H906" s="55" t="str">
        <f>VLOOKUP(G906,'3. DB25 Alle koder'!B:C,2,FALSE)</f>
        <v>Køb og salg af egen fast ejendom</v>
      </c>
      <c r="I906" s="56">
        <f>COUNTIF(G:G,G906)</f>
        <v>1</v>
      </c>
      <c r="J906" s="63" t="s">
        <v>3523</v>
      </c>
      <c r="K906" s="92"/>
      <c r="L906" s="92"/>
      <c r="M906" s="37" t="str">
        <f t="shared" si="14"/>
        <v>1:1</v>
      </c>
    </row>
    <row r="907" spans="1:13" x14ac:dyDescent="0.25">
      <c r="A907" s="55" t="s">
        <v>1836</v>
      </c>
      <c r="B907" s="55" t="s">
        <v>1926</v>
      </c>
      <c r="C907" s="55" t="s">
        <v>2954</v>
      </c>
      <c r="D907" s="56">
        <f>COUNTIF(B:B,B907)</f>
        <v>1</v>
      </c>
      <c r="E907" s="60" t="s">
        <v>3523</v>
      </c>
      <c r="F907" s="55" t="s">
        <v>1915</v>
      </c>
      <c r="G907" s="55" t="s">
        <v>1926</v>
      </c>
      <c r="H907" s="55" t="str">
        <f>VLOOKUP(G907,'3. DB25 Alle koder'!B:C,2,FALSE)</f>
        <v>Udlejning af almennyttige boliger</v>
      </c>
      <c r="I907" s="56">
        <f>COUNTIF(G:G,G907)</f>
        <v>1</v>
      </c>
      <c r="J907" s="60" t="s">
        <v>3523</v>
      </c>
      <c r="K907" s="92"/>
      <c r="L907" s="92"/>
      <c r="M907" s="37" t="str">
        <f t="shared" si="14"/>
        <v>1:1</v>
      </c>
    </row>
    <row r="908" spans="1:13" x14ac:dyDescent="0.25">
      <c r="A908" s="55" t="s">
        <v>1836</v>
      </c>
      <c r="B908" s="55" t="s">
        <v>1928</v>
      </c>
      <c r="C908" s="55" t="s">
        <v>2955</v>
      </c>
      <c r="D908" s="56">
        <f>COUNTIF(B:B,B908)</f>
        <v>1</v>
      </c>
      <c r="E908" s="60" t="s">
        <v>3523</v>
      </c>
      <c r="F908" s="55" t="s">
        <v>1915</v>
      </c>
      <c r="G908" s="55" t="s">
        <v>1928</v>
      </c>
      <c r="H908" s="55" t="str">
        <f>VLOOKUP(G908,'3. DB25 Alle koder'!B:C,2,FALSE)</f>
        <v>Udlejning af private andelsboliger</v>
      </c>
      <c r="I908" s="56">
        <f>COUNTIF(G:G,G908)</f>
        <v>1</v>
      </c>
      <c r="J908" s="60" t="s">
        <v>3523</v>
      </c>
      <c r="K908" s="92"/>
      <c r="L908" s="92"/>
      <c r="M908" s="37" t="str">
        <f t="shared" si="14"/>
        <v>1:1</v>
      </c>
    </row>
    <row r="909" spans="1:13" ht="120" x14ac:dyDescent="0.25">
      <c r="A909" s="55" t="s">
        <v>1836</v>
      </c>
      <c r="B909" s="55" t="s">
        <v>1930</v>
      </c>
      <c r="C909" s="55" t="s">
        <v>1931</v>
      </c>
      <c r="D909" s="56">
        <f>COUNTIF(B:B,B909)</f>
        <v>2</v>
      </c>
      <c r="E909" s="65" t="s">
        <v>3683</v>
      </c>
      <c r="F909" s="55" t="s">
        <v>1702</v>
      </c>
      <c r="G909" s="55" t="s">
        <v>1722</v>
      </c>
      <c r="H909" s="55" t="str">
        <f>VLOOKUP(G909,'3. DB25 Alle koder'!B:C,2,FALSE)</f>
        <v>Andre overnatningsfaciliteter</v>
      </c>
      <c r="I909" s="56">
        <f>COUNTIF(G:G,G909)</f>
        <v>2</v>
      </c>
      <c r="J909" s="65" t="s">
        <v>3683</v>
      </c>
      <c r="K909" s="92"/>
      <c r="L909" s="92"/>
      <c r="M909" s="37" t="str">
        <f t="shared" si="14"/>
        <v>2:2</v>
      </c>
    </row>
    <row r="910" spans="1:13" x14ac:dyDescent="0.25">
      <c r="A910" s="55" t="s">
        <v>1836</v>
      </c>
      <c r="B910" s="55" t="s">
        <v>1930</v>
      </c>
      <c r="C910" s="55" t="s">
        <v>1931</v>
      </c>
      <c r="D910" s="56">
        <f>COUNTIF(B:B,B910)</f>
        <v>2</v>
      </c>
      <c r="E910" s="63"/>
      <c r="F910" s="55" t="s">
        <v>1915</v>
      </c>
      <c r="G910" s="55" t="s">
        <v>1930</v>
      </c>
      <c r="H910" s="55" t="str">
        <f>VLOOKUP(G910,'3. DB25 Alle koder'!B:C,2,FALSE)</f>
        <v>Anden udlejning af boliger</v>
      </c>
      <c r="I910" s="56">
        <f>COUNTIF(G:G,G910)</f>
        <v>1</v>
      </c>
      <c r="J910" s="63"/>
      <c r="K910" s="92"/>
      <c r="L910" s="92"/>
      <c r="M910" s="37" t="str">
        <f t="shared" si="14"/>
        <v>2:1</v>
      </c>
    </row>
    <row r="911" spans="1:13" x14ac:dyDescent="0.25">
      <c r="A911" s="55" t="s">
        <v>1836</v>
      </c>
      <c r="B911" s="55" t="s">
        <v>1932</v>
      </c>
      <c r="C911" s="55" t="s">
        <v>1933</v>
      </c>
      <c r="D911" s="56">
        <f>COUNTIF(B:B,B911)</f>
        <v>1</v>
      </c>
      <c r="E911" s="60"/>
      <c r="F911" s="55" t="s">
        <v>1915</v>
      </c>
      <c r="G911" s="55" t="s">
        <v>1932</v>
      </c>
      <c r="H911" s="55" t="str">
        <f>VLOOKUP(G911,'3. DB25 Alle koder'!B:C,2,FALSE)</f>
        <v>Udlejning af erhvervsejendomme</v>
      </c>
      <c r="I911" s="56">
        <f>COUNTIF(G:G,G911)</f>
        <v>1</v>
      </c>
      <c r="J911" s="60"/>
      <c r="K911" s="92"/>
      <c r="L911" s="92"/>
      <c r="M911" s="37" t="str">
        <f t="shared" si="14"/>
        <v>1:1</v>
      </c>
    </row>
    <row r="912" spans="1:13" ht="105" x14ac:dyDescent="0.25">
      <c r="A912" s="55" t="s">
        <v>1836</v>
      </c>
      <c r="B912" s="55" t="s">
        <v>1937</v>
      </c>
      <c r="C912" s="55" t="s">
        <v>2957</v>
      </c>
      <c r="D912" s="56">
        <f>COUNTIF(B:B,B912)</f>
        <v>2</v>
      </c>
      <c r="E912" s="64" t="s">
        <v>3684</v>
      </c>
      <c r="F912" s="55" t="s">
        <v>1915</v>
      </c>
      <c r="G912" s="55" t="s">
        <v>1937</v>
      </c>
      <c r="H912" s="55" t="str">
        <f>VLOOKUP(G912,'3. DB25 Alle koder'!B:C,2,FALSE)</f>
        <v>Ejendomsmægleres aktiviteter</v>
      </c>
      <c r="I912" s="56">
        <f>COUNTIF(G:G,G912)</f>
        <v>1</v>
      </c>
      <c r="J912" s="64" t="s">
        <v>3684</v>
      </c>
      <c r="K912" s="92"/>
      <c r="L912" s="92"/>
      <c r="M912" s="37" t="str">
        <f t="shared" si="14"/>
        <v>2:1</v>
      </c>
    </row>
    <row r="913" spans="1:13" ht="210" x14ac:dyDescent="0.25">
      <c r="A913" s="55" t="s">
        <v>1836</v>
      </c>
      <c r="B913" s="55" t="s">
        <v>1937</v>
      </c>
      <c r="C913" s="55" t="s">
        <v>2957</v>
      </c>
      <c r="D913" s="56">
        <f>COUNTIF(B:B,B913)</f>
        <v>2</v>
      </c>
      <c r="E913" s="64" t="s">
        <v>3685</v>
      </c>
      <c r="F913" s="55" t="s">
        <v>1915</v>
      </c>
      <c r="G913" s="55" t="s">
        <v>1941</v>
      </c>
      <c r="H913" s="55" t="str">
        <f>VLOOKUP(G913,'3. DB25 Alle koder'!B:C,2,FALSE)</f>
        <v>Administration af fast ejendom på kontraktbasis</v>
      </c>
      <c r="I913" s="56">
        <f>COUNTIF(G:G,G913)</f>
        <v>2</v>
      </c>
      <c r="J913" s="64" t="s">
        <v>3685</v>
      </c>
      <c r="K913" s="92"/>
      <c r="L913" s="92"/>
      <c r="M913" s="37" t="str">
        <f t="shared" si="14"/>
        <v>2:2</v>
      </c>
    </row>
    <row r="914" spans="1:13" ht="45" x14ac:dyDescent="0.25">
      <c r="A914" s="55" t="s">
        <v>1836</v>
      </c>
      <c r="B914" s="55" t="s">
        <v>1938</v>
      </c>
      <c r="C914" s="55" t="s">
        <v>2958</v>
      </c>
      <c r="D914" s="56">
        <f>COUNTIF(B:B,B914)</f>
        <v>2</v>
      </c>
      <c r="E914" s="64" t="s">
        <v>3686</v>
      </c>
      <c r="F914" s="55" t="s">
        <v>1702</v>
      </c>
      <c r="G914" s="55" t="s">
        <v>1718</v>
      </c>
      <c r="H914" s="55" t="str">
        <f>VLOOKUP(G914,'3. DB25 Alle koder'!B:C,2,FALSE)</f>
        <v>Formidlingsaktiviteter inden for overnatningsfaciliteter</v>
      </c>
      <c r="I914" s="56">
        <f>COUNTIF(G:G,G914)</f>
        <v>3</v>
      </c>
      <c r="J914" s="64" t="s">
        <v>3686</v>
      </c>
      <c r="K914" s="92"/>
      <c r="L914" s="92"/>
      <c r="M914" s="37" t="str">
        <f t="shared" si="14"/>
        <v>2:3</v>
      </c>
    </row>
    <row r="915" spans="1:13" ht="45" x14ac:dyDescent="0.25">
      <c r="A915" s="55" t="s">
        <v>1836</v>
      </c>
      <c r="B915" s="55" t="s">
        <v>1938</v>
      </c>
      <c r="C915" s="55" t="s">
        <v>2958</v>
      </c>
      <c r="D915" s="56">
        <f>COUNTIF(B:B,B915)</f>
        <v>2</v>
      </c>
      <c r="E915" s="64" t="s">
        <v>3687</v>
      </c>
      <c r="F915" s="55" t="s">
        <v>1915</v>
      </c>
      <c r="G915" s="55" t="s">
        <v>1938</v>
      </c>
      <c r="H915" s="55" t="str">
        <f>VLOOKUP(G915,'3. DB25 Alle koder'!B:C,2,FALSE)</f>
        <v>Boliganvisning</v>
      </c>
      <c r="I915" s="56">
        <f>COUNTIF(G:G,G915)</f>
        <v>1</v>
      </c>
      <c r="J915" s="64" t="s">
        <v>3687</v>
      </c>
      <c r="K915" s="92"/>
      <c r="L915" s="92"/>
      <c r="M915" s="37" t="str">
        <f t="shared" si="14"/>
        <v>2:1</v>
      </c>
    </row>
    <row r="916" spans="1:13" x14ac:dyDescent="0.25">
      <c r="A916" s="55" t="s">
        <v>1836</v>
      </c>
      <c r="B916" s="55" t="s">
        <v>1941</v>
      </c>
      <c r="C916" s="55" t="s">
        <v>1942</v>
      </c>
      <c r="D916" s="56">
        <f>COUNTIF(B:B,B916)</f>
        <v>1</v>
      </c>
      <c r="E916" s="60" t="s">
        <v>3523</v>
      </c>
      <c r="F916" s="55" t="s">
        <v>1915</v>
      </c>
      <c r="G916" s="55" t="s">
        <v>1941</v>
      </c>
      <c r="H916" s="55" t="str">
        <f>VLOOKUP(G916,'3. DB25 Alle koder'!B:C,2,FALSE)</f>
        <v>Administration af fast ejendom på kontraktbasis</v>
      </c>
      <c r="I916" s="56">
        <f>COUNTIF(G:G,G916)</f>
        <v>2</v>
      </c>
      <c r="J916" s="60" t="s">
        <v>3523</v>
      </c>
      <c r="K916" s="92"/>
      <c r="L916" s="92"/>
      <c r="M916" s="37" t="str">
        <f t="shared" si="14"/>
        <v>1:2</v>
      </c>
    </row>
    <row r="917" spans="1:13" x14ac:dyDescent="0.25">
      <c r="A917" s="55" t="s">
        <v>1836</v>
      </c>
      <c r="B917" s="55" t="s">
        <v>1943</v>
      </c>
      <c r="C917" s="55" t="s">
        <v>2960</v>
      </c>
      <c r="D917" s="56">
        <f>COUNTIF(B:B,B917)</f>
        <v>1</v>
      </c>
      <c r="E917" s="57" t="s">
        <v>3523</v>
      </c>
      <c r="F917" s="55" t="s">
        <v>1915</v>
      </c>
      <c r="G917" s="55" t="s">
        <v>1943</v>
      </c>
      <c r="H917" s="55" t="str">
        <f>VLOOKUP(G917,'3. DB25 Alle koder'!B:C,2,FALSE)</f>
        <v>Drift af ejerforeninger</v>
      </c>
      <c r="I917" s="56">
        <f>COUNTIF(G:G,G917)</f>
        <v>1</v>
      </c>
      <c r="J917" s="57" t="s">
        <v>3523</v>
      </c>
      <c r="K917" s="92"/>
      <c r="L917" s="92"/>
      <c r="M917" s="37" t="str">
        <f t="shared" si="14"/>
        <v>1:1</v>
      </c>
    </row>
    <row r="918" spans="1:13" x14ac:dyDescent="0.25">
      <c r="A918" s="55" t="s">
        <v>1915</v>
      </c>
      <c r="B918" s="55" t="s">
        <v>1948</v>
      </c>
      <c r="C918" s="55" t="s">
        <v>2962</v>
      </c>
      <c r="D918" s="56">
        <f>COUNTIF(B:B,B918)</f>
        <v>1</v>
      </c>
      <c r="E918" s="57" t="s">
        <v>3523</v>
      </c>
      <c r="F918" s="55" t="s">
        <v>1945</v>
      </c>
      <c r="G918" s="55" t="s">
        <v>1948</v>
      </c>
      <c r="H918" s="55" t="str">
        <f>VLOOKUP(G918,'3. DB25 Alle koder'!B:C,2,FALSE)</f>
        <v>Juridiske aktiviteter</v>
      </c>
      <c r="I918" s="56">
        <f>COUNTIF(G:G,G918)</f>
        <v>1</v>
      </c>
      <c r="J918" s="57" t="s">
        <v>3523</v>
      </c>
      <c r="K918" s="92"/>
      <c r="L918" s="92"/>
      <c r="M918" s="37" t="str">
        <f t="shared" si="14"/>
        <v>1:1</v>
      </c>
    </row>
    <row r="919" spans="1:13" x14ac:dyDescent="0.25">
      <c r="A919" s="55" t="s">
        <v>1915</v>
      </c>
      <c r="B919" s="55" t="s">
        <v>1952</v>
      </c>
      <c r="C919" s="55" t="s">
        <v>1950</v>
      </c>
      <c r="D919" s="56">
        <f>COUNTIF(B:B,B919)</f>
        <v>1</v>
      </c>
      <c r="E919" s="60" t="s">
        <v>3523</v>
      </c>
      <c r="F919" s="55" t="s">
        <v>1945</v>
      </c>
      <c r="G919" s="55" t="s">
        <v>1952</v>
      </c>
      <c r="H919" s="55" t="str">
        <f>VLOOKUP(G919,'3. DB25 Alle koder'!B:C,2,FALSE)</f>
        <v>Bogføring og revision; skatterådgivning</v>
      </c>
      <c r="I919" s="56">
        <f>COUNTIF(G:G,G919)</f>
        <v>1</v>
      </c>
      <c r="J919" s="60" t="s">
        <v>3523</v>
      </c>
      <c r="K919" s="92"/>
      <c r="L919" s="92"/>
      <c r="M919" s="37" t="str">
        <f t="shared" si="14"/>
        <v>1:1</v>
      </c>
    </row>
    <row r="920" spans="1:13" x14ac:dyDescent="0.25">
      <c r="A920" s="55" t="s">
        <v>1915</v>
      </c>
      <c r="B920" s="55" t="s">
        <v>1956</v>
      </c>
      <c r="C920" s="55" t="s">
        <v>1957</v>
      </c>
      <c r="D920" s="56">
        <f>COUNTIF(B:B,B920)</f>
        <v>1</v>
      </c>
      <c r="E920" s="60" t="s">
        <v>3523</v>
      </c>
      <c r="F920" s="55" t="s">
        <v>1945</v>
      </c>
      <c r="G920" s="55" t="s">
        <v>1956</v>
      </c>
      <c r="H920" s="55" t="str">
        <f>VLOOKUP(G920,'3. DB25 Alle koder'!B:C,2,FALSE)</f>
        <v>Ikke-finansielle hovedsæders aktiviteter</v>
      </c>
      <c r="I920" s="56">
        <f>COUNTIF(G:G,G920)</f>
        <v>1</v>
      </c>
      <c r="J920" s="60" t="s">
        <v>3523</v>
      </c>
      <c r="K920" s="92"/>
      <c r="L920" s="92"/>
      <c r="M920" s="37" t="str">
        <f t="shared" si="14"/>
        <v>1:1</v>
      </c>
    </row>
    <row r="921" spans="1:13" x14ac:dyDescent="0.25">
      <c r="A921" s="55" t="s">
        <v>1915</v>
      </c>
      <c r="B921" s="55" t="s">
        <v>1958</v>
      </c>
      <c r="C921" s="55" t="s">
        <v>1959</v>
      </c>
      <c r="D921" s="56">
        <f>COUNTIF(B:B,B921)</f>
        <v>1</v>
      </c>
      <c r="E921" s="57" t="s">
        <v>3523</v>
      </c>
      <c r="F921" s="55" t="s">
        <v>1945</v>
      </c>
      <c r="G921" s="55" t="s">
        <v>1958</v>
      </c>
      <c r="H921" s="55" t="str">
        <f>VLOOKUP(G921,'3. DB25 Alle koder'!B:C,2,FALSE)</f>
        <v>Finansielle hovedsæders aktiviteter</v>
      </c>
      <c r="I921" s="56">
        <f>COUNTIF(G:G,G921)</f>
        <v>1</v>
      </c>
      <c r="J921" s="57" t="s">
        <v>3523</v>
      </c>
      <c r="K921" s="92"/>
      <c r="L921" s="92"/>
      <c r="M921" s="37" t="str">
        <f t="shared" si="14"/>
        <v>1:1</v>
      </c>
    </row>
    <row r="922" spans="1:13" x14ac:dyDescent="0.25">
      <c r="A922" s="55" t="s">
        <v>1915</v>
      </c>
      <c r="B922" s="55" t="s">
        <v>3290</v>
      </c>
      <c r="C922" s="55" t="s">
        <v>2013</v>
      </c>
      <c r="D922" s="56">
        <f>COUNTIF(B:B,B922)</f>
        <v>1</v>
      </c>
      <c r="E922" s="57" t="s">
        <v>3523</v>
      </c>
      <c r="F922" s="55" t="s">
        <v>1945</v>
      </c>
      <c r="G922" s="55" t="s">
        <v>2015</v>
      </c>
      <c r="H922" s="55" t="str">
        <f>VLOOKUP(G922,'3. DB25 Alle koder'!B:C,2,FALSE)</f>
        <v>Public relations og kommunikation</v>
      </c>
      <c r="I922" s="56">
        <f>COUNTIF(G:G,G922)</f>
        <v>1</v>
      </c>
      <c r="J922" s="57" t="s">
        <v>3523</v>
      </c>
      <c r="K922" s="92"/>
      <c r="L922" s="92"/>
      <c r="M922" s="37" t="str">
        <f t="shared" si="14"/>
        <v>1:1</v>
      </c>
    </row>
    <row r="923" spans="1:13" x14ac:dyDescent="0.25">
      <c r="A923" s="55" t="s">
        <v>1915</v>
      </c>
      <c r="B923" s="55" t="s">
        <v>3288</v>
      </c>
      <c r="C923" s="55" t="s">
        <v>1961</v>
      </c>
      <c r="D923" s="56">
        <f>COUNTIF(B:B,B923)</f>
        <v>1</v>
      </c>
      <c r="E923" s="57" t="s">
        <v>3523</v>
      </c>
      <c r="F923" s="55" t="s">
        <v>1945</v>
      </c>
      <c r="G923" s="55" t="s">
        <v>1963</v>
      </c>
      <c r="H923" s="55" t="str">
        <f>VLOOKUP(G923,'3. DB25 Alle koder'!B:C,2,FALSE)</f>
        <v>Virksomhedsrådgivning og anden ledelsesrådgivning</v>
      </c>
      <c r="I923" s="56">
        <f>COUNTIF(G:G,G923)</f>
        <v>1</v>
      </c>
      <c r="J923" s="57" t="s">
        <v>3523</v>
      </c>
      <c r="K923" s="92"/>
      <c r="L923" s="92"/>
      <c r="M923" s="37" t="str">
        <f t="shared" si="14"/>
        <v>1:1</v>
      </c>
    </row>
    <row r="924" spans="1:13" x14ac:dyDescent="0.25">
      <c r="A924" s="55" t="s">
        <v>1915</v>
      </c>
      <c r="B924" s="55" t="s">
        <v>1969</v>
      </c>
      <c r="C924" s="55" t="s">
        <v>1968</v>
      </c>
      <c r="D924" s="56">
        <f>COUNTIF(B:B,B924)</f>
        <v>1</v>
      </c>
      <c r="E924" s="57" t="s">
        <v>3523</v>
      </c>
      <c r="F924" s="55" t="s">
        <v>1945</v>
      </c>
      <c r="G924" s="55" t="s">
        <v>1969</v>
      </c>
      <c r="H924" s="55" t="str">
        <f>VLOOKUP(G924,'3. DB25 Alle koder'!B:C,2,FALSE)</f>
        <v>Arkitektaktiviteter</v>
      </c>
      <c r="I924" s="56">
        <f>COUNTIF(G:G,G924)</f>
        <v>1</v>
      </c>
      <c r="J924" s="57" t="s">
        <v>3523</v>
      </c>
      <c r="K924" s="92"/>
      <c r="L924" s="92"/>
      <c r="M924" s="37" t="str">
        <f t="shared" si="14"/>
        <v>1:1</v>
      </c>
    </row>
    <row r="925" spans="1:13" ht="30" x14ac:dyDescent="0.25">
      <c r="A925" s="55" t="s">
        <v>1915</v>
      </c>
      <c r="B925" s="55" t="s">
        <v>1972</v>
      </c>
      <c r="C925" s="55" t="s">
        <v>1973</v>
      </c>
      <c r="D925" s="56">
        <f>COUNTIF(B:B,B925)</f>
        <v>1</v>
      </c>
      <c r="E925" s="60" t="s">
        <v>3523</v>
      </c>
      <c r="F925" s="55" t="s">
        <v>1945</v>
      </c>
      <c r="G925" s="55" t="s">
        <v>1972</v>
      </c>
      <c r="H925" s="55" t="str">
        <f>VLOOKUP(G925,'3. DB25 Alle koder'!B:C,2,FALSE)</f>
        <v>Rådgivende ingeniøraktiviteter inden for byggeri og anlægsarbejder</v>
      </c>
      <c r="I925" s="56">
        <f>COUNTIF(G:G,G925)</f>
        <v>1</v>
      </c>
      <c r="J925" s="60" t="s">
        <v>3523</v>
      </c>
      <c r="K925" s="92"/>
      <c r="L925" s="92"/>
      <c r="M925" s="37" t="str">
        <f t="shared" si="14"/>
        <v>1:1</v>
      </c>
    </row>
    <row r="926" spans="1:13" ht="30" x14ac:dyDescent="0.25">
      <c r="A926" s="55" t="s">
        <v>1915</v>
      </c>
      <c r="B926" s="55" t="s">
        <v>1974</v>
      </c>
      <c r="C926" s="55" t="s">
        <v>1975</v>
      </c>
      <c r="D926" s="56">
        <f>COUNTIF(B:B,B926)</f>
        <v>1</v>
      </c>
      <c r="E926" s="60" t="s">
        <v>3523</v>
      </c>
      <c r="F926" s="55" t="s">
        <v>1945</v>
      </c>
      <c r="G926" s="55" t="s">
        <v>1974</v>
      </c>
      <c r="H926" s="55" t="str">
        <f>VLOOKUP(G926,'3. DB25 Alle koder'!B:C,2,FALSE)</f>
        <v>Rådgivende ingeniøraktiviteter inden for produktions- og maskinteknik</v>
      </c>
      <c r="I926" s="56">
        <f>COUNTIF(G:G,G926)</f>
        <v>1</v>
      </c>
      <c r="J926" s="60" t="s">
        <v>3523</v>
      </c>
      <c r="K926" s="92"/>
      <c r="L926" s="92"/>
      <c r="M926" s="37" t="str">
        <f t="shared" si="14"/>
        <v>1:1</v>
      </c>
    </row>
    <row r="927" spans="1:13" x14ac:dyDescent="0.25">
      <c r="A927" s="55" t="s">
        <v>1915</v>
      </c>
      <c r="B927" s="55" t="s">
        <v>1976</v>
      </c>
      <c r="C927" s="55" t="s">
        <v>1977</v>
      </c>
      <c r="D927" s="56">
        <f>COUNTIF(B:B,B927)</f>
        <v>1</v>
      </c>
      <c r="E927" s="60" t="s">
        <v>3523</v>
      </c>
      <c r="F927" s="55" t="s">
        <v>1945</v>
      </c>
      <c r="G927" s="55" t="s">
        <v>1976</v>
      </c>
      <c r="H927" s="55" t="str">
        <f>VLOOKUP(G927,'3. DB25 Alle koder'!B:C,2,FALSE)</f>
        <v>Rådgivende ingeniøraktiviteter inden for færdige fabriksanlæg</v>
      </c>
      <c r="I927" s="56">
        <f>COUNTIF(G:G,G927)</f>
        <v>1</v>
      </c>
      <c r="J927" s="60" t="s">
        <v>3523</v>
      </c>
      <c r="K927" s="92"/>
      <c r="L927" s="92"/>
      <c r="M927" s="37" t="str">
        <f t="shared" si="14"/>
        <v>1:1</v>
      </c>
    </row>
    <row r="928" spans="1:13" x14ac:dyDescent="0.25">
      <c r="A928" s="55" t="s">
        <v>1915</v>
      </c>
      <c r="B928" s="55" t="s">
        <v>1978</v>
      </c>
      <c r="C928" s="55" t="s">
        <v>1979</v>
      </c>
      <c r="D928" s="56">
        <f>COUNTIF(B:B,B928)</f>
        <v>1</v>
      </c>
      <c r="E928" s="60" t="s">
        <v>3523</v>
      </c>
      <c r="F928" s="55" t="s">
        <v>1945</v>
      </c>
      <c r="G928" s="55" t="s">
        <v>1978</v>
      </c>
      <c r="H928" s="55" t="str">
        <f>VLOOKUP(G928,'3. DB25 Alle koder'!B:C,2,FALSE)</f>
        <v>Geologiske undersøgelser og prospektering, landinspektører mv.</v>
      </c>
      <c r="I928" s="56">
        <f>COUNTIF(G:G,G928)</f>
        <v>1</v>
      </c>
      <c r="J928" s="60" t="s">
        <v>3523</v>
      </c>
      <c r="K928" s="92"/>
      <c r="L928" s="92"/>
      <c r="M928" s="37" t="str">
        <f t="shared" si="14"/>
        <v>1:1</v>
      </c>
    </row>
    <row r="929" spans="1:13" x14ac:dyDescent="0.25">
      <c r="A929" s="55" t="s">
        <v>1915</v>
      </c>
      <c r="B929" s="55" t="s">
        <v>1980</v>
      </c>
      <c r="C929" s="55" t="s">
        <v>1981</v>
      </c>
      <c r="D929" s="56">
        <f>COUNTIF(B:B,B929)</f>
        <v>1</v>
      </c>
      <c r="E929" s="60" t="s">
        <v>3523</v>
      </c>
      <c r="F929" s="55" t="s">
        <v>1945</v>
      </c>
      <c r="G929" s="55" t="s">
        <v>1980</v>
      </c>
      <c r="H929" s="55" t="str">
        <f>VLOOKUP(G929,'3. DB25 Alle koder'!B:C,2,FALSE)</f>
        <v>Anden teknisk rådgivning</v>
      </c>
      <c r="I929" s="56">
        <f>COUNTIF(G:G,G929)</f>
        <v>1</v>
      </c>
      <c r="J929" s="60" t="s">
        <v>3523</v>
      </c>
      <c r="K929" s="92"/>
      <c r="L929" s="92"/>
      <c r="M929" s="37" t="str">
        <f t="shared" si="14"/>
        <v>1:1</v>
      </c>
    </row>
    <row r="930" spans="1:13" x14ac:dyDescent="0.25">
      <c r="A930" s="55" t="s">
        <v>1915</v>
      </c>
      <c r="B930" s="55" t="s">
        <v>1985</v>
      </c>
      <c r="C930" s="55" t="s">
        <v>1986</v>
      </c>
      <c r="D930" s="56">
        <f>COUNTIF(B:B,B930)</f>
        <v>1</v>
      </c>
      <c r="E930" s="60" t="s">
        <v>3523</v>
      </c>
      <c r="F930" s="55" t="s">
        <v>1945</v>
      </c>
      <c r="G930" s="55" t="s">
        <v>1985</v>
      </c>
      <c r="H930" s="55" t="str">
        <f>VLOOKUP(G930,'3. DB25 Alle koder'!B:C,2,FALSE)</f>
        <v>Kontrol af levnedsmidler</v>
      </c>
      <c r="I930" s="56">
        <f>COUNTIF(G:G,G930)</f>
        <v>1</v>
      </c>
      <c r="J930" s="60" t="s">
        <v>3523</v>
      </c>
      <c r="K930" s="92"/>
      <c r="L930" s="92"/>
      <c r="M930" s="37" t="str">
        <f t="shared" si="14"/>
        <v>1:1</v>
      </c>
    </row>
    <row r="931" spans="1:13" x14ac:dyDescent="0.25">
      <c r="A931" s="55" t="s">
        <v>1915</v>
      </c>
      <c r="B931" s="55" t="s">
        <v>1987</v>
      </c>
      <c r="C931" s="55" t="s">
        <v>1988</v>
      </c>
      <c r="D931" s="56">
        <f>COUNTIF(B:B,B931)</f>
        <v>1</v>
      </c>
      <c r="E931" s="60" t="s">
        <v>3523</v>
      </c>
      <c r="F931" s="55" t="s">
        <v>1945</v>
      </c>
      <c r="G931" s="55" t="s">
        <v>1987</v>
      </c>
      <c r="H931" s="55" t="str">
        <f>VLOOKUP(G931,'3. DB25 Alle koder'!B:C,2,FALSE)</f>
        <v>Teknisk afprøvning og kontrol</v>
      </c>
      <c r="I931" s="56">
        <f>COUNTIF(G:G,G931)</f>
        <v>1</v>
      </c>
      <c r="J931" s="60" t="s">
        <v>3523</v>
      </c>
      <c r="K931" s="92"/>
      <c r="L931" s="92"/>
      <c r="M931" s="37" t="str">
        <f t="shared" si="14"/>
        <v>1:1</v>
      </c>
    </row>
    <row r="932" spans="1:13" x14ac:dyDescent="0.25">
      <c r="A932" s="55" t="s">
        <v>1915</v>
      </c>
      <c r="B932" s="55" t="s">
        <v>1989</v>
      </c>
      <c r="C932" s="55" t="s">
        <v>1990</v>
      </c>
      <c r="D932" s="56">
        <f>COUNTIF(B:B,B932)</f>
        <v>1</v>
      </c>
      <c r="E932" s="60" t="s">
        <v>3523</v>
      </c>
      <c r="F932" s="55" t="s">
        <v>1945</v>
      </c>
      <c r="G932" s="55" t="s">
        <v>1989</v>
      </c>
      <c r="H932" s="55" t="str">
        <f>VLOOKUP(G932,'3. DB25 Alle koder'!B:C,2,FALSE)</f>
        <v>Anden måling og teknisk analyse</v>
      </c>
      <c r="I932" s="56">
        <f>COUNTIF(G:G,G932)</f>
        <v>1</v>
      </c>
      <c r="J932" s="60" t="s">
        <v>3523</v>
      </c>
      <c r="K932" s="92"/>
      <c r="L932" s="92"/>
      <c r="M932" s="37" t="str">
        <f t="shared" si="14"/>
        <v>1:1</v>
      </c>
    </row>
    <row r="933" spans="1:13" ht="30" x14ac:dyDescent="0.25">
      <c r="A933" s="55" t="s">
        <v>1915</v>
      </c>
      <c r="B933" s="55" t="s">
        <v>3476</v>
      </c>
      <c r="C933" s="55" t="s">
        <v>2969</v>
      </c>
      <c r="D933" s="56">
        <f>COUNTIF(B:B,B933)</f>
        <v>1</v>
      </c>
      <c r="E933" s="60" t="s">
        <v>3523</v>
      </c>
      <c r="F933" s="55" t="s">
        <v>1945</v>
      </c>
      <c r="G933" s="55" t="s">
        <v>1995</v>
      </c>
      <c r="H933" s="55" t="str">
        <f>VLOOKUP(G933,'3. DB25 Alle koder'!B:C,2,FALSE)</f>
        <v>Forskning og eksperimentel udvikling inden for naturvidenskab og teknik</v>
      </c>
      <c r="I933" s="56">
        <f>COUNTIF(G:G,G933)</f>
        <v>2</v>
      </c>
      <c r="J933" s="60" t="s">
        <v>3523</v>
      </c>
      <c r="K933" s="92"/>
      <c r="L933" s="92"/>
      <c r="M933" s="37" t="str">
        <f t="shared" si="14"/>
        <v>1:2</v>
      </c>
    </row>
    <row r="934" spans="1:13" ht="30" x14ac:dyDescent="0.25">
      <c r="A934" s="55" t="s">
        <v>1915</v>
      </c>
      <c r="B934" s="55" t="s">
        <v>3477</v>
      </c>
      <c r="C934" s="55" t="s">
        <v>2971</v>
      </c>
      <c r="D934" s="56">
        <f>COUNTIF(B:B,B934)</f>
        <v>1</v>
      </c>
      <c r="E934" s="60" t="s">
        <v>3523</v>
      </c>
      <c r="F934" s="55" t="s">
        <v>1945</v>
      </c>
      <c r="G934" s="55" t="s">
        <v>1995</v>
      </c>
      <c r="H934" s="55" t="str">
        <f>VLOOKUP(G934,'3. DB25 Alle koder'!B:C,2,FALSE)</f>
        <v>Forskning og eksperimentel udvikling inden for naturvidenskab og teknik</v>
      </c>
      <c r="I934" s="56">
        <f>COUNTIF(G:G,G934)</f>
        <v>2</v>
      </c>
      <c r="J934" s="60" t="s">
        <v>3523</v>
      </c>
      <c r="K934" s="92"/>
      <c r="L934" s="92"/>
      <c r="M934" s="37" t="str">
        <f t="shared" si="14"/>
        <v>1:2</v>
      </c>
    </row>
    <row r="935" spans="1:13" ht="30" x14ac:dyDescent="0.25">
      <c r="A935" s="55" t="s">
        <v>1915</v>
      </c>
      <c r="B935" s="55" t="s">
        <v>1999</v>
      </c>
      <c r="C935" s="55" t="s">
        <v>1997</v>
      </c>
      <c r="D935" s="56">
        <f>COUNTIF(B:B,B935)</f>
        <v>1</v>
      </c>
      <c r="E935" s="63" t="s">
        <v>3523</v>
      </c>
      <c r="F935" s="55" t="s">
        <v>1945</v>
      </c>
      <c r="G935" s="55" t="s">
        <v>1999</v>
      </c>
      <c r="H935" s="55" t="str">
        <f>VLOOKUP(G935,'3. DB25 Alle koder'!B:C,2,FALSE)</f>
        <v>Forskning og eksperimentel udvikling inden for samfundsvidenskab og humanistiske videnskaber</v>
      </c>
      <c r="I935" s="56">
        <f>COUNTIF(G:G,G935)</f>
        <v>1</v>
      </c>
      <c r="J935" s="63" t="s">
        <v>3523</v>
      </c>
      <c r="K935" s="92"/>
      <c r="L935" s="92"/>
      <c r="M935" s="37" t="str">
        <f t="shared" si="14"/>
        <v>1:1</v>
      </c>
    </row>
    <row r="936" spans="1:13" x14ac:dyDescent="0.25">
      <c r="A936" s="55" t="s">
        <v>1915</v>
      </c>
      <c r="B936" s="55" t="s">
        <v>2002</v>
      </c>
      <c r="C936" s="55" t="s">
        <v>2974</v>
      </c>
      <c r="D936" s="56">
        <f>COUNTIF(B:B,B936)</f>
        <v>1</v>
      </c>
      <c r="E936" s="60" t="s">
        <v>3523</v>
      </c>
      <c r="F936" s="55" t="s">
        <v>1945</v>
      </c>
      <c r="G936" s="55" t="s">
        <v>2002</v>
      </c>
      <c r="H936" s="55" t="str">
        <f>VLOOKUP(G936,'3. DB25 Alle koder'!B:C,2,FALSE)</f>
        <v>Planlægning og design af reklamekampagner</v>
      </c>
      <c r="I936" s="56">
        <f>COUNTIF(G:G,G936)</f>
        <v>1</v>
      </c>
      <c r="J936" s="60" t="s">
        <v>3523</v>
      </c>
      <c r="K936" s="92"/>
      <c r="L936" s="92"/>
      <c r="M936" s="37" t="str">
        <f t="shared" si="14"/>
        <v>1:1</v>
      </c>
    </row>
    <row r="937" spans="1:13" x14ac:dyDescent="0.25">
      <c r="A937" s="55" t="s">
        <v>1915</v>
      </c>
      <c r="B937" s="55" t="s">
        <v>2003</v>
      </c>
      <c r="C937" s="55" t="s">
        <v>2004</v>
      </c>
      <c r="D937" s="56">
        <f>COUNTIF(B:B,B937)</f>
        <v>1</v>
      </c>
      <c r="E937" s="60" t="s">
        <v>3523</v>
      </c>
      <c r="F937" s="55" t="s">
        <v>1945</v>
      </c>
      <c r="G937" s="55" t="s">
        <v>2003</v>
      </c>
      <c r="H937" s="55" t="str">
        <f>VLOOKUP(G937,'3. DB25 Alle koder'!B:C,2,FALSE)</f>
        <v>Andre reklameaktiviteter</v>
      </c>
      <c r="I937" s="56">
        <f>COUNTIF(G:G,G937)</f>
        <v>1</v>
      </c>
      <c r="J937" s="60" t="s">
        <v>3523</v>
      </c>
      <c r="K937" s="92"/>
      <c r="L937" s="92"/>
      <c r="M937" s="37" t="str">
        <f t="shared" si="14"/>
        <v>1:1</v>
      </c>
    </row>
    <row r="938" spans="1:13" x14ac:dyDescent="0.25">
      <c r="A938" s="55" t="s">
        <v>1915</v>
      </c>
      <c r="B938" s="55" t="s">
        <v>2007</v>
      </c>
      <c r="C938" s="55" t="s">
        <v>2975</v>
      </c>
      <c r="D938" s="56">
        <f>COUNTIF(B:B,B938)</f>
        <v>1</v>
      </c>
      <c r="E938" s="60" t="s">
        <v>3523</v>
      </c>
      <c r="F938" s="55" t="s">
        <v>1945</v>
      </c>
      <c r="G938" s="55" t="s">
        <v>2007</v>
      </c>
      <c r="H938" s="55" t="str">
        <f>VLOOKUP(G938,'3. DB25 Alle koder'!B:C,2,FALSE)</f>
        <v>Indrykning af reklamer i medier</v>
      </c>
      <c r="I938" s="56">
        <f>COUNTIF(G:G,G938)</f>
        <v>1</v>
      </c>
      <c r="J938" s="60" t="s">
        <v>3523</v>
      </c>
      <c r="K938" s="92"/>
      <c r="L938" s="92"/>
      <c r="M938" s="37" t="str">
        <f t="shared" si="14"/>
        <v>1:1</v>
      </c>
    </row>
    <row r="939" spans="1:13" x14ac:dyDescent="0.25">
      <c r="A939" s="55" t="s">
        <v>1915</v>
      </c>
      <c r="B939" s="55" t="s">
        <v>2011</v>
      </c>
      <c r="C939" s="55" t="s">
        <v>2009</v>
      </c>
      <c r="D939" s="56">
        <f>COUNTIF(B:B,B939)</f>
        <v>1</v>
      </c>
      <c r="E939" s="60" t="s">
        <v>3523</v>
      </c>
      <c r="F939" s="55" t="s">
        <v>1945</v>
      </c>
      <c r="G939" s="55" t="s">
        <v>2011</v>
      </c>
      <c r="H939" s="55" t="str">
        <f>VLOOKUP(G939,'3. DB25 Alle koder'!B:C,2,FALSE)</f>
        <v>Markedsanalyse og offentlig meningsmåling</v>
      </c>
      <c r="I939" s="56">
        <f>COUNTIF(G:G,G939)</f>
        <v>1</v>
      </c>
      <c r="J939" s="60" t="s">
        <v>3523</v>
      </c>
      <c r="K939" s="92"/>
      <c r="L939" s="92"/>
      <c r="M939" s="37" t="str">
        <f t="shared" si="14"/>
        <v>1:1</v>
      </c>
    </row>
    <row r="940" spans="1:13" ht="409.5" x14ac:dyDescent="0.25">
      <c r="A940" s="55" t="s">
        <v>1915</v>
      </c>
      <c r="B940" s="55" t="s">
        <v>3291</v>
      </c>
      <c r="C940" s="55" t="s">
        <v>2978</v>
      </c>
      <c r="D940" s="56">
        <f>COUNTIF(B:B,B940)</f>
        <v>2</v>
      </c>
      <c r="E940" s="64" t="s">
        <v>3688</v>
      </c>
      <c r="F940" s="55" t="s">
        <v>1945</v>
      </c>
      <c r="G940" s="55" t="s">
        <v>2021</v>
      </c>
      <c r="H940" s="55" t="str">
        <f>VLOOKUP(G940,'3. DB25 Alle koder'!B:C,2,FALSE)</f>
        <v>Industrielt design og modedesign</v>
      </c>
      <c r="I940" s="56">
        <f>COUNTIF(G:G,G940)</f>
        <v>1</v>
      </c>
      <c r="J940" s="64" t="s">
        <v>3688</v>
      </c>
      <c r="K940" s="92"/>
      <c r="L940" s="92"/>
      <c r="M940" s="37" t="str">
        <f t="shared" si="14"/>
        <v>2:1</v>
      </c>
    </row>
    <row r="941" spans="1:13" ht="45" x14ac:dyDescent="0.25">
      <c r="A941" s="55" t="s">
        <v>1915</v>
      </c>
      <c r="B941" s="55" t="s">
        <v>3291</v>
      </c>
      <c r="C941" s="55" t="s">
        <v>2978</v>
      </c>
      <c r="D941" s="56">
        <f>COUNTIF(B:B,B941)</f>
        <v>2</v>
      </c>
      <c r="E941" s="60" t="s">
        <v>3689</v>
      </c>
      <c r="F941" s="55" t="s">
        <v>1945</v>
      </c>
      <c r="G941" s="55" t="s">
        <v>2030</v>
      </c>
      <c r="H941" s="55" t="str">
        <f>VLOOKUP(G941,'3. DB25 Alle koder'!B:C,2,FALSE)</f>
        <v>Andet specialiseret designarbejde</v>
      </c>
      <c r="I941" s="56">
        <f>COUNTIF(G:G,G941)</f>
        <v>3</v>
      </c>
      <c r="J941" s="60" t="s">
        <v>3689</v>
      </c>
      <c r="K941" s="92"/>
      <c r="L941" s="92"/>
      <c r="M941" s="37" t="str">
        <f t="shared" si="14"/>
        <v>2:3</v>
      </c>
    </row>
    <row r="942" spans="1:13" ht="409.5" x14ac:dyDescent="0.25">
      <c r="A942" s="55" t="s">
        <v>1915</v>
      </c>
      <c r="B942" s="55" t="s">
        <v>3292</v>
      </c>
      <c r="C942" s="55" t="s">
        <v>2979</v>
      </c>
      <c r="D942" s="56">
        <f>COUNTIF(B:B,B942)</f>
        <v>2</v>
      </c>
      <c r="E942" s="64" t="s">
        <v>3690</v>
      </c>
      <c r="F942" s="55" t="s">
        <v>1945</v>
      </c>
      <c r="G942" s="55" t="s">
        <v>2024</v>
      </c>
      <c r="H942" s="55" t="str">
        <f>VLOOKUP(G942,'3. DB25 Alle koder'!B:C,2,FALSE)</f>
        <v>Grafisk design og visuel kommunikation</v>
      </c>
      <c r="I942" s="56">
        <f>COUNTIF(G:G,G942)</f>
        <v>1</v>
      </c>
      <c r="J942" s="64" t="s">
        <v>3690</v>
      </c>
      <c r="K942" s="92"/>
      <c r="L942" s="92"/>
      <c r="M942" s="37" t="str">
        <f t="shared" si="14"/>
        <v>2:1</v>
      </c>
    </row>
    <row r="943" spans="1:13" ht="45" x14ac:dyDescent="0.25">
      <c r="A943" s="55" t="s">
        <v>1915</v>
      </c>
      <c r="B943" s="55" t="s">
        <v>3292</v>
      </c>
      <c r="C943" s="55" t="s">
        <v>2979</v>
      </c>
      <c r="D943" s="56">
        <f>COUNTIF(B:B,B943)</f>
        <v>2</v>
      </c>
      <c r="E943" s="63" t="s">
        <v>3689</v>
      </c>
      <c r="F943" s="55" t="s">
        <v>1945</v>
      </c>
      <c r="G943" s="55" t="s">
        <v>2030</v>
      </c>
      <c r="H943" s="55" t="str">
        <f>VLOOKUP(G943,'3. DB25 Alle koder'!B:C,2,FALSE)</f>
        <v>Andet specialiseret designarbejde</v>
      </c>
      <c r="I943" s="56">
        <f>COUNTIF(G:G,G943)</f>
        <v>3</v>
      </c>
      <c r="J943" s="63" t="s">
        <v>3689</v>
      </c>
      <c r="K943" s="92"/>
      <c r="L943" s="92"/>
      <c r="M943" s="37" t="str">
        <f t="shared" si="14"/>
        <v>2:3</v>
      </c>
    </row>
    <row r="944" spans="1:13" ht="300" x14ac:dyDescent="0.25">
      <c r="A944" s="55" t="s">
        <v>1915</v>
      </c>
      <c r="B944" s="55" t="s">
        <v>3293</v>
      </c>
      <c r="C944" s="55" t="s">
        <v>2980</v>
      </c>
      <c r="D944" s="56">
        <f>COUNTIF(B:B,B944)</f>
        <v>2</v>
      </c>
      <c r="E944" s="65" t="s">
        <v>3691</v>
      </c>
      <c r="F944" s="55" t="s">
        <v>1945</v>
      </c>
      <c r="G944" s="55" t="s">
        <v>2027</v>
      </c>
      <c r="H944" s="55" t="str">
        <f>VLOOKUP(G944,'3. DB25 Alle koder'!B:C,2,FALSE)</f>
        <v>Indretningsaktiviteter</v>
      </c>
      <c r="I944" s="56">
        <f>COUNTIF(G:G,G944)</f>
        <v>1</v>
      </c>
      <c r="J944" s="65" t="s">
        <v>3691</v>
      </c>
      <c r="K944" s="92"/>
      <c r="L944" s="92"/>
      <c r="M944" s="37" t="str">
        <f t="shared" si="14"/>
        <v>2:1</v>
      </c>
    </row>
    <row r="945" spans="1:13" ht="45" x14ac:dyDescent="0.25">
      <c r="A945" s="55" t="s">
        <v>1915</v>
      </c>
      <c r="B945" s="55" t="s">
        <v>3293</v>
      </c>
      <c r="C945" s="55" t="s">
        <v>2980</v>
      </c>
      <c r="D945" s="56">
        <f>COUNTIF(B:B,B945)</f>
        <v>2</v>
      </c>
      <c r="E945" s="63" t="s">
        <v>3689</v>
      </c>
      <c r="F945" s="55" t="s">
        <v>1945</v>
      </c>
      <c r="G945" s="55" t="s">
        <v>2030</v>
      </c>
      <c r="H945" s="55" t="str">
        <f>VLOOKUP(G945,'3. DB25 Alle koder'!B:C,2,FALSE)</f>
        <v>Andet specialiseret designarbejde</v>
      </c>
      <c r="I945" s="56">
        <f>COUNTIF(G:G,G945)</f>
        <v>3</v>
      </c>
      <c r="J945" s="63" t="s">
        <v>3689</v>
      </c>
      <c r="K945" s="92"/>
      <c r="L945" s="92"/>
      <c r="M945" s="37" t="str">
        <f t="shared" si="14"/>
        <v>2:3</v>
      </c>
    </row>
    <row r="946" spans="1:13" ht="135" x14ac:dyDescent="0.25">
      <c r="A946" s="55" t="s">
        <v>1915</v>
      </c>
      <c r="B946" s="55" t="s">
        <v>2034</v>
      </c>
      <c r="C946" s="55" t="s">
        <v>2032</v>
      </c>
      <c r="D946" s="56">
        <f>COUNTIF(B:B,B946)</f>
        <v>2</v>
      </c>
      <c r="E946" s="64" t="s">
        <v>3692</v>
      </c>
      <c r="F946" s="55" t="s">
        <v>211</v>
      </c>
      <c r="G946" s="55" t="s">
        <v>475</v>
      </c>
      <c r="H946" s="55" t="str">
        <f>VLOOKUP(G946,'3. DB25 Alle koder'!B:C,2,FALSE)</f>
        <v>Anden trykning</v>
      </c>
      <c r="I946" s="56">
        <f>COUNTIF(G:G,G946)</f>
        <v>3</v>
      </c>
      <c r="J946" s="64" t="s">
        <v>3692</v>
      </c>
      <c r="K946" s="92"/>
      <c r="L946" s="92"/>
      <c r="M946" s="37" t="str">
        <f t="shared" si="14"/>
        <v>2:3</v>
      </c>
    </row>
    <row r="947" spans="1:13" x14ac:dyDescent="0.25">
      <c r="A947" s="55" t="s">
        <v>1915</v>
      </c>
      <c r="B947" s="55" t="s">
        <v>2034</v>
      </c>
      <c r="C947" s="55" t="s">
        <v>2032</v>
      </c>
      <c r="D947" s="56">
        <f>COUNTIF(B:B,B947)</f>
        <v>2</v>
      </c>
      <c r="E947" s="67"/>
      <c r="F947" s="55" t="s">
        <v>1945</v>
      </c>
      <c r="G947" s="55" t="s">
        <v>2034</v>
      </c>
      <c r="H947" s="55" t="str">
        <f>VLOOKUP(G947,'3. DB25 Alle koder'!B:C,2,FALSE)</f>
        <v>Fotografiske aktiviteter</v>
      </c>
      <c r="I947" s="56">
        <f>COUNTIF(G:G,G947)</f>
        <v>1</v>
      </c>
      <c r="J947" s="67"/>
      <c r="K947" s="92"/>
      <c r="L947" s="92"/>
      <c r="M947" s="37" t="str">
        <f t="shared" si="14"/>
        <v>2:1</v>
      </c>
    </row>
    <row r="948" spans="1:13" x14ac:dyDescent="0.25">
      <c r="A948" s="55" t="s">
        <v>1915</v>
      </c>
      <c r="B948" s="55" t="s">
        <v>2038</v>
      </c>
      <c r="C948" s="55" t="s">
        <v>2036</v>
      </c>
      <c r="D948" s="56">
        <f>COUNTIF(B:B,B948)</f>
        <v>1</v>
      </c>
      <c r="E948" s="60"/>
      <c r="F948" s="55" t="s">
        <v>1945</v>
      </c>
      <c r="G948" s="55" t="s">
        <v>2038</v>
      </c>
      <c r="H948" s="55" t="str">
        <f>VLOOKUP(G948,'3. DB25 Alle koder'!B:C,2,FALSE)</f>
        <v>Oversættelse og tolkning</v>
      </c>
      <c r="I948" s="56">
        <f>COUNTIF(G:G,G948)</f>
        <v>1</v>
      </c>
      <c r="J948" s="60"/>
      <c r="K948" s="92"/>
      <c r="L948" s="92"/>
      <c r="M948" s="37" t="str">
        <f t="shared" si="14"/>
        <v>1:1</v>
      </c>
    </row>
    <row r="949" spans="1:13" ht="45" x14ac:dyDescent="0.25">
      <c r="A949" s="55" t="s">
        <v>1915</v>
      </c>
      <c r="B949" s="55" t="s">
        <v>3296</v>
      </c>
      <c r="C949" s="55" t="s">
        <v>2982</v>
      </c>
      <c r="D949" s="56">
        <f>COUNTIF(B:B,B949)</f>
        <v>1</v>
      </c>
      <c r="E949" s="64" t="s">
        <v>3693</v>
      </c>
      <c r="F949" s="55" t="s">
        <v>1945</v>
      </c>
      <c r="G949" s="55" t="s">
        <v>2043</v>
      </c>
      <c r="H949" s="55" t="str">
        <f>VLOOKUP(G949,'3. DB25 Alle koder'!B:C,2,FALSE)</f>
        <v>Landbrugskonsulenters aktiviteter</v>
      </c>
      <c r="I949" s="56">
        <f>COUNTIF(G:G,G949)</f>
        <v>1</v>
      </c>
      <c r="J949" s="64" t="s">
        <v>3693</v>
      </c>
      <c r="K949" s="92"/>
      <c r="L949" s="92"/>
      <c r="M949" s="37" t="str">
        <f t="shared" si="14"/>
        <v>1:1</v>
      </c>
    </row>
    <row r="950" spans="1:13" ht="409.5" x14ac:dyDescent="0.25">
      <c r="A950" s="55" t="s">
        <v>1915</v>
      </c>
      <c r="B950" s="55" t="s">
        <v>3295</v>
      </c>
      <c r="C950" s="55" t="s">
        <v>2045</v>
      </c>
      <c r="D950" s="56">
        <f>COUNTIF(B:B,B950)</f>
        <v>3</v>
      </c>
      <c r="E950" s="64" t="s">
        <v>3785</v>
      </c>
      <c r="F950" s="55" t="s">
        <v>1945</v>
      </c>
      <c r="G950" s="55" t="s">
        <v>2041</v>
      </c>
      <c r="H950" s="55" t="str">
        <f>VLOOKUP(G950,'3. DB25 Alle koder'!B:C,2,FALSE)</f>
        <v>Patentbureauers aktiviteter og tjenesteydelser i forbindelse med markedsføring</v>
      </c>
      <c r="I950" s="56">
        <f>COUNTIF(G:G,G950)</f>
        <v>4</v>
      </c>
      <c r="J950" s="64" t="s">
        <v>3785</v>
      </c>
      <c r="K950" s="92"/>
      <c r="L950" s="92"/>
      <c r="M950" s="37" t="str">
        <f t="shared" si="14"/>
        <v>3:4</v>
      </c>
    </row>
    <row r="951" spans="1:13" x14ac:dyDescent="0.25">
      <c r="A951" s="55" t="s">
        <v>1915</v>
      </c>
      <c r="B951" s="55" t="s">
        <v>3295</v>
      </c>
      <c r="C951" s="55" t="s">
        <v>2045</v>
      </c>
      <c r="D951" s="56">
        <f>COUNTIF(B:B,B951)</f>
        <v>3</v>
      </c>
      <c r="E951" s="58"/>
      <c r="F951" s="55" t="s">
        <v>1945</v>
      </c>
      <c r="G951" s="55" t="s">
        <v>2044</v>
      </c>
      <c r="H951" s="55" t="str">
        <f>VLOOKUP(G951,'3. DB25 Alle koder'!B:C,2,FALSE)</f>
        <v>Andre liberale, videnskabelige og tekniske tjenesteydelser i.a.n.</v>
      </c>
      <c r="I951" s="56">
        <f>COUNTIF(G:G,G951)</f>
        <v>1</v>
      </c>
      <c r="J951" s="58"/>
      <c r="K951" s="92"/>
      <c r="L951" s="92"/>
      <c r="M951" s="37" t="str">
        <f t="shared" si="14"/>
        <v>3:1</v>
      </c>
    </row>
    <row r="952" spans="1:13" ht="45" x14ac:dyDescent="0.25">
      <c r="A952" s="55" t="s">
        <v>1915</v>
      </c>
      <c r="B952" s="55" t="s">
        <v>3295</v>
      </c>
      <c r="C952" s="55" t="s">
        <v>2045</v>
      </c>
      <c r="D952" s="56">
        <f>COUNTIF(B:B,B952)</f>
        <v>3</v>
      </c>
      <c r="E952" s="64" t="s">
        <v>3694</v>
      </c>
      <c r="F952" s="55" t="s">
        <v>2049</v>
      </c>
      <c r="G952" s="55" t="s">
        <v>2117</v>
      </c>
      <c r="H952" s="55" t="str">
        <f>VLOOKUP(G952,'3. DB25 Alle koder'!B:C,2,FALSE)</f>
        <v>Vagt- og sikkerhedsaktiviteter i.a.n.</v>
      </c>
      <c r="I952" s="56">
        <f>COUNTIF(G:G,G952)</f>
        <v>3</v>
      </c>
      <c r="J952" s="64" t="s">
        <v>3694</v>
      </c>
      <c r="K952" s="92"/>
      <c r="L952" s="92"/>
      <c r="M952" s="37" t="str">
        <f t="shared" si="14"/>
        <v>3:3</v>
      </c>
    </row>
    <row r="953" spans="1:13" x14ac:dyDescent="0.25">
      <c r="A953" s="55" t="s">
        <v>1915</v>
      </c>
      <c r="B953" s="55" t="s">
        <v>2048</v>
      </c>
      <c r="C953" s="55" t="s">
        <v>2983</v>
      </c>
      <c r="D953" s="56">
        <f>COUNTIF(B:B,B953)</f>
        <v>1</v>
      </c>
      <c r="E953" s="60" t="s">
        <v>3523</v>
      </c>
      <c r="F953" s="55" t="s">
        <v>1945</v>
      </c>
      <c r="G953" s="55" t="s">
        <v>2048</v>
      </c>
      <c r="H953" s="55" t="str">
        <f>VLOOKUP(G953,'3. DB25 Alle koder'!B:C,2,FALSE)</f>
        <v>Dyrlægeaktiviteter</v>
      </c>
      <c r="I953" s="56">
        <f>COUNTIF(G:G,G953)</f>
        <v>1</v>
      </c>
      <c r="J953" s="60" t="s">
        <v>3523</v>
      </c>
      <c r="K953" s="92"/>
      <c r="L953" s="92"/>
      <c r="M953" s="37" t="str">
        <f t="shared" si="14"/>
        <v>1:1</v>
      </c>
    </row>
    <row r="954" spans="1:13" x14ac:dyDescent="0.25">
      <c r="A954" s="55" t="s">
        <v>1945</v>
      </c>
      <c r="B954" s="55" t="s">
        <v>2055</v>
      </c>
      <c r="C954" s="55" t="s">
        <v>2054</v>
      </c>
      <c r="D954" s="56">
        <f>COUNTIF(B:B,B954)</f>
        <v>1</v>
      </c>
      <c r="E954" s="60" t="s">
        <v>3523</v>
      </c>
      <c r="F954" s="55" t="s">
        <v>2049</v>
      </c>
      <c r="G954" s="55" t="s">
        <v>2055</v>
      </c>
      <c r="H954" s="55" t="str">
        <f>VLOOKUP(G954,'3. DB25 Alle koder'!B:C,2,FALSE)</f>
        <v>Udlejning og leasing af biler og lette motorkøretøjer</v>
      </c>
      <c r="I954" s="56">
        <f>COUNTIF(G:G,G954)</f>
        <v>3</v>
      </c>
      <c r="J954" s="60" t="s">
        <v>3523</v>
      </c>
      <c r="K954" s="92"/>
      <c r="L954" s="92"/>
      <c r="M954" s="37" t="str">
        <f t="shared" si="14"/>
        <v>1:3</v>
      </c>
    </row>
    <row r="955" spans="1:13" ht="180" x14ac:dyDescent="0.25">
      <c r="A955" s="55" t="s">
        <v>1945</v>
      </c>
      <c r="B955" s="55" t="s">
        <v>2058</v>
      </c>
      <c r="C955" s="55" t="s">
        <v>2057</v>
      </c>
      <c r="D955" s="56">
        <f>COUNTIF(B:B,B955)</f>
        <v>2</v>
      </c>
      <c r="E955" s="64" t="s">
        <v>3695</v>
      </c>
      <c r="F955" s="55" t="s">
        <v>2049</v>
      </c>
      <c r="G955" s="55" t="s">
        <v>2055</v>
      </c>
      <c r="H955" s="55" t="str">
        <f>VLOOKUP(G955,'3. DB25 Alle koder'!B:C,2,FALSE)</f>
        <v>Udlejning og leasing af biler og lette motorkøretøjer</v>
      </c>
      <c r="I955" s="56">
        <f>COUNTIF(G:G,G955)</f>
        <v>3</v>
      </c>
      <c r="J955" s="64" t="s">
        <v>3695</v>
      </c>
      <c r="K955" s="92"/>
      <c r="L955" s="92"/>
      <c r="M955" s="37" t="str">
        <f t="shared" si="14"/>
        <v>2:3</v>
      </c>
    </row>
    <row r="956" spans="1:13" ht="300" x14ac:dyDescent="0.25">
      <c r="A956" s="55" t="s">
        <v>1945</v>
      </c>
      <c r="B956" s="55" t="s">
        <v>2058</v>
      </c>
      <c r="C956" s="55" t="s">
        <v>2057</v>
      </c>
      <c r="D956" s="56">
        <f>COUNTIF(B:B,B956)</f>
        <v>2</v>
      </c>
      <c r="E956" s="64" t="s">
        <v>3696</v>
      </c>
      <c r="F956" s="55" t="s">
        <v>2049</v>
      </c>
      <c r="G956" s="55" t="s">
        <v>2058</v>
      </c>
      <c r="H956" s="55" t="str">
        <f>VLOOKUP(G956,'3. DB25 Alle koder'!B:C,2,FALSE)</f>
        <v>Udlejning og leasing af lastbiler</v>
      </c>
      <c r="I956" s="56">
        <f>COUNTIF(G:G,G956)</f>
        <v>2</v>
      </c>
      <c r="J956" s="64" t="s">
        <v>3696</v>
      </c>
      <c r="K956" s="92"/>
      <c r="L956" s="92"/>
      <c r="M956" s="37" t="str">
        <f t="shared" si="14"/>
        <v>2:2</v>
      </c>
    </row>
    <row r="957" spans="1:13" x14ac:dyDescent="0.25">
      <c r="A957" s="55" t="s">
        <v>1945</v>
      </c>
      <c r="B957" s="55" t="s">
        <v>2063</v>
      </c>
      <c r="C957" s="55" t="s">
        <v>2062</v>
      </c>
      <c r="D957" s="56">
        <f>COUNTIF(B:B,B957)</f>
        <v>1</v>
      </c>
      <c r="E957" s="60" t="s">
        <v>3523</v>
      </c>
      <c r="F957" s="55" t="s">
        <v>2049</v>
      </c>
      <c r="G957" s="55" t="s">
        <v>2063</v>
      </c>
      <c r="H957" s="55" t="str">
        <f>VLOOKUP(G957,'3. DB25 Alle koder'!B:C,2,FALSE)</f>
        <v>Udlejning og leasing af varer til fritid og sport</v>
      </c>
      <c r="I957" s="56">
        <f>COUNTIF(G:G,G957)</f>
        <v>1</v>
      </c>
      <c r="J957" s="60" t="s">
        <v>3523</v>
      </c>
      <c r="K957" s="92"/>
      <c r="L957" s="92"/>
      <c r="M957" s="37" t="str">
        <f t="shared" si="14"/>
        <v>1:1</v>
      </c>
    </row>
    <row r="958" spans="1:13" ht="30" x14ac:dyDescent="0.25">
      <c r="A958" s="55" t="s">
        <v>1945</v>
      </c>
      <c r="B958" s="55" t="s">
        <v>2066</v>
      </c>
      <c r="C958" s="55" t="s">
        <v>2985</v>
      </c>
      <c r="D958" s="56">
        <f>COUNTIF(B:B,B958)</f>
        <v>1</v>
      </c>
      <c r="E958" s="60" t="s">
        <v>3523</v>
      </c>
      <c r="F958" s="55" t="s">
        <v>2049</v>
      </c>
      <c r="G958" s="55" t="s">
        <v>2066</v>
      </c>
      <c r="H958" s="55" t="str">
        <f>VLOOKUP(G958,'3. DB25 Alle koder'!B:C,2,FALSE)</f>
        <v>Udlejning og leasing af andre varer til personlig brug og husholdningsbrug</v>
      </c>
      <c r="I958" s="56">
        <f>COUNTIF(G:G,G958)</f>
        <v>2</v>
      </c>
      <c r="J958" s="60" t="s">
        <v>3523</v>
      </c>
      <c r="K958" s="92"/>
      <c r="L958" s="92"/>
      <c r="M958" s="37" t="str">
        <f t="shared" si="14"/>
        <v>1:2</v>
      </c>
    </row>
    <row r="959" spans="1:13" ht="30" x14ac:dyDescent="0.25">
      <c r="A959" s="55" t="s">
        <v>1945</v>
      </c>
      <c r="B959" s="55" t="s">
        <v>3478</v>
      </c>
      <c r="C959" s="55" t="s">
        <v>2987</v>
      </c>
      <c r="D959" s="56">
        <f>COUNTIF(B:B,B959)</f>
        <v>1</v>
      </c>
      <c r="E959" s="60" t="s">
        <v>3523</v>
      </c>
      <c r="F959" s="55" t="s">
        <v>2049</v>
      </c>
      <c r="G959" s="55" t="s">
        <v>2066</v>
      </c>
      <c r="H959" s="55" t="str">
        <f>VLOOKUP(G959,'3. DB25 Alle koder'!B:C,2,FALSE)</f>
        <v>Udlejning og leasing af andre varer til personlig brug og husholdningsbrug</v>
      </c>
      <c r="I959" s="56">
        <f>COUNTIF(G:G,G959)</f>
        <v>2</v>
      </c>
      <c r="J959" s="60" t="s">
        <v>3523</v>
      </c>
      <c r="K959" s="92"/>
      <c r="L959" s="92"/>
      <c r="M959" s="37" t="str">
        <f t="shared" si="14"/>
        <v>1:2</v>
      </c>
    </row>
    <row r="960" spans="1:13" x14ac:dyDescent="0.25">
      <c r="A960" s="55" t="s">
        <v>1945</v>
      </c>
      <c r="B960" s="55" t="s">
        <v>2071</v>
      </c>
      <c r="C960" s="55" t="s">
        <v>2070</v>
      </c>
      <c r="D960" s="56">
        <f>COUNTIF(B:B,B960)</f>
        <v>1</v>
      </c>
      <c r="E960" s="60" t="s">
        <v>3523</v>
      </c>
      <c r="F960" s="55" t="s">
        <v>2049</v>
      </c>
      <c r="G960" s="55" t="s">
        <v>2071</v>
      </c>
      <c r="H960" s="55" t="str">
        <f>VLOOKUP(G960,'3. DB25 Alle koder'!B:C,2,FALSE)</f>
        <v>Udlejning og leasing af landbrugsmaskiner og -udstyr</v>
      </c>
      <c r="I960" s="56">
        <f>COUNTIF(G:G,G960)</f>
        <v>1</v>
      </c>
      <c r="J960" s="60" t="s">
        <v>3523</v>
      </c>
      <c r="K960" s="92"/>
      <c r="L960" s="92"/>
      <c r="M960" s="37" t="str">
        <f t="shared" si="14"/>
        <v>1:1</v>
      </c>
    </row>
    <row r="961" spans="1:13" x14ac:dyDescent="0.25">
      <c r="A961" s="55" t="s">
        <v>1945</v>
      </c>
      <c r="B961" s="55" t="s">
        <v>2074</v>
      </c>
      <c r="C961" s="55" t="s">
        <v>2073</v>
      </c>
      <c r="D961" s="56">
        <f>COUNTIF(B:B,B961)</f>
        <v>1</v>
      </c>
      <c r="E961" s="60" t="s">
        <v>3523</v>
      </c>
      <c r="F961" s="55" t="s">
        <v>2049</v>
      </c>
      <c r="G961" s="55" t="s">
        <v>2074</v>
      </c>
      <c r="H961" s="55" t="str">
        <f>VLOOKUP(G961,'3. DB25 Alle koder'!B:C,2,FALSE)</f>
        <v>Udlejning og leasing af entreprenørmateriel</v>
      </c>
      <c r="I961" s="56">
        <f>COUNTIF(G:G,G961)</f>
        <v>1</v>
      </c>
      <c r="J961" s="60" t="s">
        <v>3523</v>
      </c>
      <c r="K961" s="92"/>
      <c r="L961" s="92"/>
      <c r="M961" s="37" t="str">
        <f t="shared" si="14"/>
        <v>1:1</v>
      </c>
    </row>
    <row r="962" spans="1:13" x14ac:dyDescent="0.25">
      <c r="A962" s="55" t="s">
        <v>1945</v>
      </c>
      <c r="B962" s="55" t="s">
        <v>2077</v>
      </c>
      <c r="C962" s="55" t="s">
        <v>2988</v>
      </c>
      <c r="D962" s="56">
        <f>COUNTIF(B:B,B962)</f>
        <v>1</v>
      </c>
      <c r="E962" s="60" t="s">
        <v>3523</v>
      </c>
      <c r="F962" s="55" t="s">
        <v>2049</v>
      </c>
      <c r="G962" s="55" t="s">
        <v>2077</v>
      </c>
      <c r="H962" s="55" t="str">
        <f>VLOOKUP(G962,'3. DB25 Alle koder'!B:C,2,FALSE)</f>
        <v>Udlejning og leasing af kontormaskiner og -udstyr og computere</v>
      </c>
      <c r="I962" s="56">
        <f>COUNTIF(G:G,G962)</f>
        <v>1</v>
      </c>
      <c r="J962" s="60" t="s">
        <v>3523</v>
      </c>
      <c r="K962" s="92"/>
      <c r="L962" s="92"/>
      <c r="M962" s="37" t="str">
        <f t="shared" si="14"/>
        <v>1:1</v>
      </c>
    </row>
    <row r="963" spans="1:13" x14ac:dyDescent="0.25">
      <c r="A963" s="55" t="s">
        <v>1945</v>
      </c>
      <c r="B963" s="55" t="s">
        <v>2080</v>
      </c>
      <c r="C963" s="55" t="s">
        <v>2079</v>
      </c>
      <c r="D963" s="56">
        <f>COUNTIF(B:B,B963)</f>
        <v>1</v>
      </c>
      <c r="E963" s="63" t="s">
        <v>3523</v>
      </c>
      <c r="F963" s="55" t="s">
        <v>2049</v>
      </c>
      <c r="G963" s="55" t="s">
        <v>2080</v>
      </c>
      <c r="H963" s="55" t="str">
        <f>VLOOKUP(G963,'3. DB25 Alle koder'!B:C,2,FALSE)</f>
        <v>Udlejning og leasing af skibe og både</v>
      </c>
      <c r="I963" s="56">
        <f>COUNTIF(G:G,G963)</f>
        <v>1</v>
      </c>
      <c r="J963" s="63" t="s">
        <v>3523</v>
      </c>
      <c r="K963" s="92"/>
      <c r="L963" s="92"/>
      <c r="M963" s="37" t="str">
        <f t="shared" ref="M963:M1026" si="15">CONCATENATE(D963,":",I963)</f>
        <v>1:1</v>
      </c>
    </row>
    <row r="964" spans="1:13" x14ac:dyDescent="0.25">
      <c r="A964" s="55" t="s">
        <v>1945</v>
      </c>
      <c r="B964" s="55" t="s">
        <v>2083</v>
      </c>
      <c r="C964" s="55" t="s">
        <v>2082</v>
      </c>
      <c r="D964" s="56">
        <f>COUNTIF(B:B,B964)</f>
        <v>1</v>
      </c>
      <c r="E964" s="63" t="s">
        <v>3523</v>
      </c>
      <c r="F964" s="55" t="s">
        <v>2049</v>
      </c>
      <c r="G964" s="55" t="s">
        <v>2083</v>
      </c>
      <c r="H964" s="55" t="str">
        <f>VLOOKUP(G964,'3. DB25 Alle koder'!B:C,2,FALSE)</f>
        <v>Udlejning og leasing af luftfartøjer</v>
      </c>
      <c r="I964" s="56">
        <f>COUNTIF(G:G,G964)</f>
        <v>1</v>
      </c>
      <c r="J964" s="63" t="s">
        <v>3523</v>
      </c>
      <c r="K964" s="92"/>
      <c r="L964" s="92"/>
      <c r="M964" s="37" t="str">
        <f t="shared" si="15"/>
        <v>1:1</v>
      </c>
    </row>
    <row r="965" spans="1:13" ht="240" x14ac:dyDescent="0.25">
      <c r="A965" s="55" t="s">
        <v>1945</v>
      </c>
      <c r="B965" s="55" t="s">
        <v>3297</v>
      </c>
      <c r="C965" s="55" t="s">
        <v>2989</v>
      </c>
      <c r="D965" s="56">
        <f>COUNTIF(B:B,B965)</f>
        <v>4</v>
      </c>
      <c r="E965" s="60" t="s">
        <v>3697</v>
      </c>
      <c r="F965" s="55" t="s">
        <v>2049</v>
      </c>
      <c r="G965" s="55" t="s">
        <v>2055</v>
      </c>
      <c r="H965" s="55" t="str">
        <f>VLOOKUP(G965,'3. DB25 Alle koder'!B:C,2,FALSE)</f>
        <v>Udlejning og leasing af biler og lette motorkøretøjer</v>
      </c>
      <c r="I965" s="56">
        <f>COUNTIF(G:G,G965)</f>
        <v>3</v>
      </c>
      <c r="J965" s="60" t="s">
        <v>3697</v>
      </c>
      <c r="K965" s="92"/>
      <c r="L965" s="92"/>
      <c r="M965" s="37" t="str">
        <f t="shared" si="15"/>
        <v>4:3</v>
      </c>
    </row>
    <row r="966" spans="1:13" ht="210" x14ac:dyDescent="0.25">
      <c r="A966" s="55" t="s">
        <v>1945</v>
      </c>
      <c r="B966" s="55" t="s">
        <v>3297</v>
      </c>
      <c r="C966" s="55" t="s">
        <v>2989</v>
      </c>
      <c r="D966" s="56">
        <f>COUNTIF(B:B,B966)</f>
        <v>4</v>
      </c>
      <c r="E966" s="60" t="s">
        <v>3698</v>
      </c>
      <c r="F966" s="55" t="s">
        <v>2049</v>
      </c>
      <c r="G966" s="55" t="s">
        <v>2058</v>
      </c>
      <c r="H966" s="55" t="str">
        <f>VLOOKUP(G966,'3. DB25 Alle koder'!B:C,2,FALSE)</f>
        <v>Udlejning og leasing af lastbiler</v>
      </c>
      <c r="I966" s="56">
        <f>COUNTIF(G:G,G966)</f>
        <v>2</v>
      </c>
      <c r="J966" s="60" t="s">
        <v>3698</v>
      </c>
      <c r="K966" s="92"/>
      <c r="L966" s="92"/>
      <c r="M966" s="37" t="str">
        <f t="shared" si="15"/>
        <v>4:2</v>
      </c>
    </row>
    <row r="967" spans="1:13" ht="30" x14ac:dyDescent="0.25">
      <c r="A967" s="55" t="s">
        <v>1945</v>
      </c>
      <c r="B967" s="55" t="s">
        <v>3297</v>
      </c>
      <c r="C967" s="55" t="s">
        <v>2989</v>
      </c>
      <c r="D967" s="56">
        <f>COUNTIF(B:B,B967)</f>
        <v>4</v>
      </c>
      <c r="E967" s="60"/>
      <c r="F967" s="55" t="s">
        <v>2049</v>
      </c>
      <c r="G967" s="55" t="s">
        <v>2085</v>
      </c>
      <c r="H967" s="55" t="str">
        <f>VLOOKUP(G967,'3. DB25 Alle koder'!B:C,2,FALSE)</f>
        <v>Udlejning og leasing af andet materiel, udstyr og andre materielle aktiver til events</v>
      </c>
      <c r="I967" s="56">
        <f>COUNTIF(G:G,G967)</f>
        <v>1</v>
      </c>
      <c r="J967" s="60"/>
      <c r="K967" s="92"/>
      <c r="L967" s="92"/>
      <c r="M967" s="37" t="str">
        <f t="shared" si="15"/>
        <v>4:1</v>
      </c>
    </row>
    <row r="968" spans="1:13" ht="30" x14ac:dyDescent="0.25">
      <c r="A968" s="55" t="s">
        <v>1945</v>
      </c>
      <c r="B968" s="55" t="s">
        <v>3297</v>
      </c>
      <c r="C968" s="55" t="s">
        <v>2989</v>
      </c>
      <c r="D968" s="56">
        <f>COUNTIF(B:B,B968)</f>
        <v>4</v>
      </c>
      <c r="E968" s="58"/>
      <c r="F968" s="55" t="s">
        <v>2049</v>
      </c>
      <c r="G968" s="55" t="s">
        <v>2087</v>
      </c>
      <c r="H968" s="55" t="str">
        <f>VLOOKUP(G968,'3. DB25 Alle koder'!B:C,2,FALSE)</f>
        <v>Udlejning og leasing af andet materiel, udstyr og andre materielle aktiver, bortset fra til events</v>
      </c>
      <c r="I968" s="56">
        <f>COUNTIF(G:G,G968)</f>
        <v>1</v>
      </c>
      <c r="J968" s="58"/>
      <c r="K968" s="92"/>
      <c r="L968" s="92"/>
      <c r="M968" s="37" t="str">
        <f t="shared" si="15"/>
        <v>4:1</v>
      </c>
    </row>
    <row r="969" spans="1:13" ht="30" x14ac:dyDescent="0.25">
      <c r="A969" s="55" t="s">
        <v>1945</v>
      </c>
      <c r="B969" s="55" t="s">
        <v>2091</v>
      </c>
      <c r="C969" s="55" t="s">
        <v>2990</v>
      </c>
      <c r="D969" s="56">
        <f>COUNTIF(B:B,B969)</f>
        <v>1</v>
      </c>
      <c r="E969" s="60" t="s">
        <v>3523</v>
      </c>
      <c r="F969" s="55" t="s">
        <v>2049</v>
      </c>
      <c r="G969" s="55" t="s">
        <v>2091</v>
      </c>
      <c r="H969" s="55" t="str">
        <f>VLOOKUP(G969,'3. DB25 Alle koder'!B:C,2,FALSE)</f>
        <v>Leasing af intellektuelle ejendomsrettigheder og lignende produkter, dog ikke ophavsretsbeskyttede værker</v>
      </c>
      <c r="I969" s="56">
        <f>COUNTIF(G:G,G969)</f>
        <v>1</v>
      </c>
      <c r="J969" s="60" t="s">
        <v>3523</v>
      </c>
      <c r="K969" s="92"/>
      <c r="L969" s="92"/>
      <c r="M969" s="37" t="str">
        <f t="shared" si="15"/>
        <v>1:1</v>
      </c>
    </row>
    <row r="970" spans="1:13" x14ac:dyDescent="0.25">
      <c r="A970" s="55" t="s">
        <v>1945</v>
      </c>
      <c r="B970" s="55" t="s">
        <v>2100</v>
      </c>
      <c r="C970" s="55" t="s">
        <v>2991</v>
      </c>
      <c r="D970" s="56">
        <f>COUNTIF(B:B,B970)</f>
        <v>1</v>
      </c>
      <c r="E970" s="60" t="s">
        <v>3523</v>
      </c>
      <c r="F970" s="55" t="s">
        <v>2049</v>
      </c>
      <c r="G970" s="55" t="s">
        <v>2100</v>
      </c>
      <c r="H970" s="55" t="str">
        <f>VLOOKUP(G970,'3. DB25 Alle koder'!B:C,2,FALSE)</f>
        <v>Arbejdsformidlingskontorers aktiviteter</v>
      </c>
      <c r="I970" s="56">
        <f>COUNTIF(G:G,G970)</f>
        <v>1</v>
      </c>
      <c r="J970" s="60" t="s">
        <v>3523</v>
      </c>
      <c r="K970" s="92"/>
      <c r="L970" s="92"/>
      <c r="M970" s="37" t="str">
        <f t="shared" si="15"/>
        <v>1:1</v>
      </c>
    </row>
    <row r="971" spans="1:13" x14ac:dyDescent="0.25">
      <c r="A971" s="55" t="s">
        <v>1945</v>
      </c>
      <c r="B971" s="55" t="s">
        <v>2103</v>
      </c>
      <c r="C971" s="55" t="s">
        <v>2992</v>
      </c>
      <c r="D971" s="56">
        <f>COUNTIF(B:B,B971)</f>
        <v>1</v>
      </c>
      <c r="E971" s="60" t="s">
        <v>3523</v>
      </c>
      <c r="F971" s="55" t="s">
        <v>2049</v>
      </c>
      <c r="G971" s="55" t="s">
        <v>2103</v>
      </c>
      <c r="H971" s="55" t="str">
        <f>VLOOKUP(G971,'3. DB25 Alle koder'!B:C,2,FALSE)</f>
        <v>Vikarbureauers aktiviteter og anden personaleformidling</v>
      </c>
      <c r="I971" s="56">
        <f>COUNTIF(G:G,G971)</f>
        <v>2</v>
      </c>
      <c r="J971" s="60" t="s">
        <v>3523</v>
      </c>
      <c r="K971" s="92"/>
      <c r="L971" s="92"/>
      <c r="M971" s="37" t="str">
        <f t="shared" si="15"/>
        <v>1:2</v>
      </c>
    </row>
    <row r="972" spans="1:13" x14ac:dyDescent="0.25">
      <c r="A972" s="55" t="s">
        <v>1945</v>
      </c>
      <c r="B972" s="55" t="s">
        <v>3479</v>
      </c>
      <c r="C972" s="55" t="s">
        <v>2994</v>
      </c>
      <c r="D972" s="56">
        <f>COUNTIF(B:B,B972)</f>
        <v>1</v>
      </c>
      <c r="E972" s="57" t="s">
        <v>3523</v>
      </c>
      <c r="F972" s="55" t="s">
        <v>2049</v>
      </c>
      <c r="G972" s="55" t="s">
        <v>2103</v>
      </c>
      <c r="H972" s="55" t="str">
        <f>VLOOKUP(G972,'3. DB25 Alle koder'!B:C,2,FALSE)</f>
        <v>Vikarbureauers aktiviteter og anden personaleformidling</v>
      </c>
      <c r="I972" s="56">
        <f>COUNTIF(G:G,G972)</f>
        <v>2</v>
      </c>
      <c r="J972" s="57" t="s">
        <v>3523</v>
      </c>
      <c r="K972" s="92"/>
      <c r="L972" s="92"/>
      <c r="M972" s="37" t="str">
        <f t="shared" si="15"/>
        <v>1:2</v>
      </c>
    </row>
    <row r="973" spans="1:13" x14ac:dyDescent="0.25">
      <c r="A973" s="55" t="s">
        <v>1945</v>
      </c>
      <c r="B973" s="55" t="s">
        <v>2106</v>
      </c>
      <c r="C973" s="55" t="s">
        <v>2998</v>
      </c>
      <c r="D973" s="56">
        <f>COUNTIF(B:B,B973)</f>
        <v>4</v>
      </c>
      <c r="E973" s="63" t="s">
        <v>3523</v>
      </c>
      <c r="F973" s="55" t="s">
        <v>1583</v>
      </c>
      <c r="G973" s="55" t="s">
        <v>1690</v>
      </c>
      <c r="H973" s="55" t="str">
        <f>VLOOKUP(G973,'3. DB25 Alle koder'!B:C,2,FALSE)</f>
        <v>Formidlingsaktiviteter inden for passagertransport</v>
      </c>
      <c r="I973" s="56">
        <f>COUNTIF(G:G,G973)</f>
        <v>4</v>
      </c>
      <c r="J973" s="63" t="s">
        <v>3523</v>
      </c>
      <c r="K973" s="92"/>
      <c r="L973" s="92"/>
      <c r="M973" s="37" t="str">
        <f t="shared" si="15"/>
        <v>4:4</v>
      </c>
    </row>
    <row r="974" spans="1:13" x14ac:dyDescent="0.25">
      <c r="A974" s="55" t="s">
        <v>1945</v>
      </c>
      <c r="B974" s="55" t="s">
        <v>2106</v>
      </c>
      <c r="C974" s="55" t="s">
        <v>2998</v>
      </c>
      <c r="D974" s="56">
        <f>COUNTIF(B:B,B974)</f>
        <v>4</v>
      </c>
      <c r="E974" s="60" t="s">
        <v>3523</v>
      </c>
      <c r="F974" s="55" t="s">
        <v>1702</v>
      </c>
      <c r="G974" s="55" t="s">
        <v>1718</v>
      </c>
      <c r="H974" s="55" t="str">
        <f>VLOOKUP(G974,'3. DB25 Alle koder'!B:C,2,FALSE)</f>
        <v>Formidlingsaktiviteter inden for overnatningsfaciliteter</v>
      </c>
      <c r="I974" s="56">
        <f>COUNTIF(G:G,G974)</f>
        <v>3</v>
      </c>
      <c r="J974" s="60" t="s">
        <v>3523</v>
      </c>
      <c r="K974" s="92"/>
      <c r="L974" s="92"/>
      <c r="M974" s="37" t="str">
        <f t="shared" si="15"/>
        <v>4:3</v>
      </c>
    </row>
    <row r="975" spans="1:13" ht="105" x14ac:dyDescent="0.25">
      <c r="A975" s="55" t="s">
        <v>1945</v>
      </c>
      <c r="B975" s="55" t="s">
        <v>2106</v>
      </c>
      <c r="C975" s="55" t="s">
        <v>2998</v>
      </c>
      <c r="D975" s="56">
        <f>COUNTIF(B:B,B975)</f>
        <v>4</v>
      </c>
      <c r="E975" s="64" t="s">
        <v>3699</v>
      </c>
      <c r="F975" s="55" t="s">
        <v>2049</v>
      </c>
      <c r="G975" s="55" t="s">
        <v>2094</v>
      </c>
      <c r="H975" s="55" t="str">
        <f>VLOOKUP(G975,'3. DB25 Alle koder'!B:C,2,FALSE)</f>
        <v>Formidlingsaktiviteter inden for udlejning og leasing af biler, autocampere og påhængsvogne</v>
      </c>
      <c r="I975" s="56">
        <f>COUNTIF(G:G,G975)</f>
        <v>3</v>
      </c>
      <c r="J975" s="64" t="s">
        <v>3699</v>
      </c>
      <c r="K975" s="92"/>
      <c r="L975" s="92"/>
      <c r="M975" s="37" t="str">
        <f t="shared" si="15"/>
        <v>4:3</v>
      </c>
    </row>
    <row r="976" spans="1:13" ht="240" x14ac:dyDescent="0.25">
      <c r="A976" s="55" t="s">
        <v>1945</v>
      </c>
      <c r="B976" s="55" t="s">
        <v>2106</v>
      </c>
      <c r="C976" s="55" t="s">
        <v>2998</v>
      </c>
      <c r="D976" s="56">
        <f>COUNTIF(B:B,B976)</f>
        <v>4</v>
      </c>
      <c r="E976" s="63" t="s">
        <v>3700</v>
      </c>
      <c r="F976" s="55" t="s">
        <v>2049</v>
      </c>
      <c r="G976" s="55" t="s">
        <v>2106</v>
      </c>
      <c r="H976" s="55" t="str">
        <f>VLOOKUP(G976,'3. DB25 Alle koder'!B:C,2,FALSE)</f>
        <v>Rejsebureauers aktiviteter</v>
      </c>
      <c r="I976" s="56">
        <f>COUNTIF(G:G,G976)</f>
        <v>1</v>
      </c>
      <c r="J976" s="63" t="s">
        <v>3700</v>
      </c>
      <c r="K976" s="92"/>
      <c r="L976" s="92"/>
      <c r="M976" s="37" t="str">
        <f t="shared" si="15"/>
        <v>4:1</v>
      </c>
    </row>
    <row r="977" spans="1:13" x14ac:dyDescent="0.25">
      <c r="A977" s="55" t="s">
        <v>1945</v>
      </c>
      <c r="B977" s="55" t="s">
        <v>2108</v>
      </c>
      <c r="C977" s="55" t="s">
        <v>2999</v>
      </c>
      <c r="D977" s="56">
        <f>COUNTIF(B:B,B977)</f>
        <v>1</v>
      </c>
      <c r="E977" s="60"/>
      <c r="F977" s="55" t="s">
        <v>2049</v>
      </c>
      <c r="G977" s="55" t="s">
        <v>2108</v>
      </c>
      <c r="H977" s="55" t="str">
        <f>VLOOKUP(G977,'3. DB25 Alle koder'!B:C,2,FALSE)</f>
        <v>Rejsearrangørers aktiviteter</v>
      </c>
      <c r="I977" s="56">
        <f>COUNTIF(G:G,G977)</f>
        <v>1</v>
      </c>
      <c r="J977" s="60"/>
      <c r="K977" s="92"/>
      <c r="L977" s="92"/>
      <c r="M977" s="37" t="str">
        <f t="shared" si="15"/>
        <v>1:1</v>
      </c>
    </row>
    <row r="978" spans="1:13" ht="120" x14ac:dyDescent="0.25">
      <c r="A978" s="55" t="s">
        <v>1945</v>
      </c>
      <c r="B978" s="71" t="s">
        <v>2112</v>
      </c>
      <c r="C978" s="71" t="s">
        <v>2110</v>
      </c>
      <c r="D978" s="56">
        <f>COUNTIF(B:B,B978)</f>
        <v>6</v>
      </c>
      <c r="E978" s="64" t="s">
        <v>3701</v>
      </c>
      <c r="F978" s="55" t="s">
        <v>1583</v>
      </c>
      <c r="G978" s="55" t="s">
        <v>1690</v>
      </c>
      <c r="H978" s="55" t="str">
        <f>VLOOKUP(G978,'3. DB25 Alle koder'!B:C,2,FALSE)</f>
        <v>Formidlingsaktiviteter inden for passagertransport</v>
      </c>
      <c r="I978" s="56">
        <f>COUNTIF(G:G,G978)</f>
        <v>4</v>
      </c>
      <c r="J978" s="64" t="s">
        <v>3701</v>
      </c>
      <c r="K978" s="92"/>
      <c r="L978" s="92"/>
      <c r="M978" s="37" t="str">
        <f t="shared" si="15"/>
        <v>6:4</v>
      </c>
    </row>
    <row r="979" spans="1:13" ht="150" x14ac:dyDescent="0.25">
      <c r="A979" s="55" t="s">
        <v>1945</v>
      </c>
      <c r="B979" s="55" t="s">
        <v>2112</v>
      </c>
      <c r="C979" s="55" t="s">
        <v>2110</v>
      </c>
      <c r="D979" s="56">
        <f>COUNTIF(B:B,B979)</f>
        <v>6</v>
      </c>
      <c r="E979" s="64" t="s">
        <v>3702</v>
      </c>
      <c r="F979" s="55" t="s">
        <v>1702</v>
      </c>
      <c r="G979" s="55" t="s">
        <v>1718</v>
      </c>
      <c r="H979" s="55" t="str">
        <f>VLOOKUP(G979,'3. DB25 Alle koder'!B:C,2,FALSE)</f>
        <v>Formidlingsaktiviteter inden for overnatningsfaciliteter</v>
      </c>
      <c r="I979" s="56">
        <f>COUNTIF(G:G,G979)</f>
        <v>3</v>
      </c>
      <c r="J979" s="64" t="s">
        <v>3702</v>
      </c>
      <c r="K979" s="92"/>
      <c r="L979" s="92"/>
      <c r="M979" s="37" t="str">
        <f t="shared" si="15"/>
        <v>6:3</v>
      </c>
    </row>
    <row r="980" spans="1:13" ht="105" x14ac:dyDescent="0.25">
      <c r="A980" s="55" t="s">
        <v>1945</v>
      </c>
      <c r="B980" s="55" t="s">
        <v>2112</v>
      </c>
      <c r="C980" s="55" t="s">
        <v>2110</v>
      </c>
      <c r="D980" s="56">
        <f>COUNTIF(B:B,B980)</f>
        <v>6</v>
      </c>
      <c r="E980" s="64" t="s">
        <v>3703</v>
      </c>
      <c r="F980" s="55" t="s">
        <v>1702</v>
      </c>
      <c r="G980" s="55" t="s">
        <v>1750</v>
      </c>
      <c r="H980" s="55" t="str">
        <f>VLOOKUP(G980,'3. DB25 Alle koder'!B:C,2,FALSE)</f>
        <v>Formidlingsaktiviteter i forbindelse med restaurationsaktiviteter</v>
      </c>
      <c r="I980" s="56">
        <f>COUNTIF(G:G,G980)</f>
        <v>1</v>
      </c>
      <c r="J980" s="64" t="s">
        <v>3703</v>
      </c>
      <c r="K980" s="92"/>
      <c r="L980" s="92"/>
      <c r="M980" s="37" t="str">
        <f t="shared" si="15"/>
        <v>6:1</v>
      </c>
    </row>
    <row r="981" spans="1:13" ht="105" x14ac:dyDescent="0.25">
      <c r="A981" s="55" t="s">
        <v>1945</v>
      </c>
      <c r="B981" s="55" t="s">
        <v>2112</v>
      </c>
      <c r="C981" s="55" t="s">
        <v>2110</v>
      </c>
      <c r="D981" s="56">
        <f>COUNTIF(B:B,B981)</f>
        <v>6</v>
      </c>
      <c r="E981" s="64" t="s">
        <v>3704</v>
      </c>
      <c r="F981" s="55" t="s">
        <v>2049</v>
      </c>
      <c r="G981" s="55" t="s">
        <v>2094</v>
      </c>
      <c r="H981" s="55" t="str">
        <f>VLOOKUP(G981,'3. DB25 Alle koder'!B:C,2,FALSE)</f>
        <v>Formidlingsaktiviteter inden for udlejning og leasing af biler, autocampere og påhængsvogne</v>
      </c>
      <c r="I981" s="56">
        <f>COUNTIF(G:G,G981)</f>
        <v>3</v>
      </c>
      <c r="J981" s="64" t="s">
        <v>3704</v>
      </c>
      <c r="K981" s="92"/>
      <c r="L981" s="92"/>
      <c r="M981" s="37" t="str">
        <f t="shared" si="15"/>
        <v>6:3</v>
      </c>
    </row>
    <row r="982" spans="1:13" ht="180" x14ac:dyDescent="0.25">
      <c r="A982" s="55" t="s">
        <v>1945</v>
      </c>
      <c r="B982" s="55" t="s">
        <v>2112</v>
      </c>
      <c r="C982" s="55" t="s">
        <v>2110</v>
      </c>
      <c r="D982" s="56">
        <f>COUNTIF(B:B,B982)</f>
        <v>6</v>
      </c>
      <c r="E982" s="64" t="s">
        <v>3705</v>
      </c>
      <c r="F982" s="55" t="s">
        <v>2049</v>
      </c>
      <c r="G982" s="55" t="s">
        <v>2112</v>
      </c>
      <c r="H982" s="55" t="str">
        <f>VLOOKUP(G982,'3. DB25 Alle koder'!B:C,2,FALSE)</f>
        <v>Andre reservationstjenesteydelser og tjenesteydelser i forbindelse hermed</v>
      </c>
      <c r="I982" s="56">
        <f>COUNTIF(G:G,G982)</f>
        <v>1</v>
      </c>
      <c r="J982" s="64" t="s">
        <v>3705</v>
      </c>
      <c r="K982" s="92"/>
      <c r="L982" s="92"/>
      <c r="M982" s="37" t="str">
        <f t="shared" si="15"/>
        <v>6:1</v>
      </c>
    </row>
    <row r="983" spans="1:13" ht="75" x14ac:dyDescent="0.25">
      <c r="A983" s="55" t="s">
        <v>1945</v>
      </c>
      <c r="B983" s="55" t="s">
        <v>2112</v>
      </c>
      <c r="C983" s="55" t="s">
        <v>2110</v>
      </c>
      <c r="D983" s="56">
        <f>COUNTIF(B:B,B983)</f>
        <v>6</v>
      </c>
      <c r="E983" s="64" t="s">
        <v>3706</v>
      </c>
      <c r="F983" s="55" t="s">
        <v>2049</v>
      </c>
      <c r="G983" s="55" t="s">
        <v>2155</v>
      </c>
      <c r="H983" s="55" t="str">
        <f>VLOOKUP(G983,'3. DB25 Alle koder'!B:C,2,FALSE)</f>
        <v>Formidlingsaktiviteter inden for forretningsservice i.a.n.</v>
      </c>
      <c r="I983" s="56">
        <f>COUNTIF(G:G,G983)</f>
        <v>2</v>
      </c>
      <c r="J983" s="64" t="s">
        <v>3706</v>
      </c>
      <c r="K983" s="92"/>
      <c r="L983" s="92"/>
      <c r="M983" s="37" t="str">
        <f t="shared" si="15"/>
        <v>6:2</v>
      </c>
    </row>
    <row r="984" spans="1:13" x14ac:dyDescent="0.25">
      <c r="A984" s="55" t="s">
        <v>1945</v>
      </c>
      <c r="B984" s="55" t="s">
        <v>3480</v>
      </c>
      <c r="C984" s="55" t="s">
        <v>3002</v>
      </c>
      <c r="D984" s="56">
        <f>COUNTIF(B:B,B984)</f>
        <v>1</v>
      </c>
      <c r="E984" s="60" t="s">
        <v>3523</v>
      </c>
      <c r="F984" s="55" t="s">
        <v>2049</v>
      </c>
      <c r="G984" s="55" t="s">
        <v>2115</v>
      </c>
      <c r="H984" s="55" t="str">
        <f>VLOOKUP(G984,'3. DB25 Alle koder'!B:C,2,FALSE)</f>
        <v>Efterforskning og private vagt- og sikkerhedsaktiviteter</v>
      </c>
      <c r="I984" s="56">
        <f>COUNTIF(G:G,G984)</f>
        <v>2</v>
      </c>
      <c r="J984" s="60" t="s">
        <v>3523</v>
      </c>
      <c r="K984" s="92"/>
      <c r="L984" s="92"/>
      <c r="M984" s="37" t="str">
        <f t="shared" si="15"/>
        <v>1:2</v>
      </c>
    </row>
    <row r="985" spans="1:13" x14ac:dyDescent="0.25">
      <c r="A985" s="55" t="s">
        <v>1945</v>
      </c>
      <c r="B985" s="55" t="s">
        <v>3481</v>
      </c>
      <c r="C985" s="55" t="s">
        <v>3005</v>
      </c>
      <c r="D985" s="56">
        <f>COUNTIF(B:B,B985)</f>
        <v>1</v>
      </c>
      <c r="E985" s="60" t="s">
        <v>3523</v>
      </c>
      <c r="F985" s="55" t="s">
        <v>2049</v>
      </c>
      <c r="G985" s="55" t="s">
        <v>2117</v>
      </c>
      <c r="H985" s="55" t="str">
        <f>VLOOKUP(G985,'3. DB25 Alle koder'!B:C,2,FALSE)</f>
        <v>Vagt- og sikkerhedsaktiviteter i.a.n.</v>
      </c>
      <c r="I985" s="56">
        <f>COUNTIF(G:G,G985)</f>
        <v>3</v>
      </c>
      <c r="J985" s="60" t="s">
        <v>3523</v>
      </c>
      <c r="K985" s="92"/>
      <c r="L985" s="92"/>
      <c r="M985" s="37" t="str">
        <f t="shared" si="15"/>
        <v>1:3</v>
      </c>
    </row>
    <row r="986" spans="1:13" x14ac:dyDescent="0.25">
      <c r="A986" s="55" t="s">
        <v>1945</v>
      </c>
      <c r="B986" s="55" t="s">
        <v>3482</v>
      </c>
      <c r="C986" s="55" t="s">
        <v>3008</v>
      </c>
      <c r="D986" s="56">
        <f>COUNTIF(B:B,B986)</f>
        <v>1</v>
      </c>
      <c r="E986" s="60" t="s">
        <v>3523</v>
      </c>
      <c r="F986" s="55" t="s">
        <v>2049</v>
      </c>
      <c r="G986" s="55" t="s">
        <v>2115</v>
      </c>
      <c r="H986" s="55" t="str">
        <f>VLOOKUP(G986,'3. DB25 Alle koder'!B:C,2,FALSE)</f>
        <v>Efterforskning og private vagt- og sikkerhedsaktiviteter</v>
      </c>
      <c r="I986" s="56">
        <f>COUNTIF(G:G,G986)</f>
        <v>2</v>
      </c>
      <c r="J986" s="60" t="s">
        <v>3523</v>
      </c>
      <c r="K986" s="92"/>
      <c r="L986" s="92"/>
      <c r="M986" s="37" t="str">
        <f t="shared" si="15"/>
        <v>1:2</v>
      </c>
    </row>
    <row r="987" spans="1:13" ht="30" x14ac:dyDescent="0.25">
      <c r="A987" s="55" t="s">
        <v>1945</v>
      </c>
      <c r="B987" s="55" t="s">
        <v>2122</v>
      </c>
      <c r="C987" s="55" t="s">
        <v>3010</v>
      </c>
      <c r="D987" s="56">
        <f>COUNTIF(B:B,B987)</f>
        <v>1</v>
      </c>
      <c r="E987" s="60" t="s">
        <v>3523</v>
      </c>
      <c r="F987" s="55" t="s">
        <v>2049</v>
      </c>
      <c r="G987" s="55" t="s">
        <v>2122</v>
      </c>
      <c r="H987" s="55" t="str">
        <f>VLOOKUP(G987,'3. DB25 Alle koder'!B:C,2,FALSE)</f>
        <v>Levering af kombinerede hjælpetjenester i forbindelse med drift af fast ejendom</v>
      </c>
      <c r="I987" s="56">
        <f>COUNTIF(G:G,G987)</f>
        <v>1</v>
      </c>
      <c r="J987" s="60" t="s">
        <v>3523</v>
      </c>
      <c r="K987" s="92"/>
      <c r="L987" s="92"/>
      <c r="M987" s="37" t="str">
        <f t="shared" si="15"/>
        <v>1:1</v>
      </c>
    </row>
    <row r="988" spans="1:13" ht="345" x14ac:dyDescent="0.25">
      <c r="A988" s="55" t="s">
        <v>1945</v>
      </c>
      <c r="B988" s="55" t="s">
        <v>2127</v>
      </c>
      <c r="C988" s="55" t="s">
        <v>2126</v>
      </c>
      <c r="D988" s="56">
        <f>COUNTIF(B:B,B988)</f>
        <v>2</v>
      </c>
      <c r="E988" s="64" t="s">
        <v>3707</v>
      </c>
      <c r="F988" s="55" t="s">
        <v>2049</v>
      </c>
      <c r="G988" s="55" t="s">
        <v>2127</v>
      </c>
      <c r="H988" s="55" t="str">
        <f>VLOOKUP(G988,'3. DB25 Alle koder'!B:C,2,FALSE)</f>
        <v>Almindelig rengøring i bygninger</v>
      </c>
      <c r="I988" s="56">
        <f>COUNTIF(G:G,G988)</f>
        <v>1</v>
      </c>
      <c r="J988" s="64" t="s">
        <v>3707</v>
      </c>
      <c r="K988" s="92"/>
      <c r="L988" s="92"/>
      <c r="M988" s="37" t="str">
        <f t="shared" si="15"/>
        <v>2:1</v>
      </c>
    </row>
    <row r="989" spans="1:13" ht="180" x14ac:dyDescent="0.25">
      <c r="A989" s="55" t="s">
        <v>1945</v>
      </c>
      <c r="B989" s="55" t="s">
        <v>2127</v>
      </c>
      <c r="C989" s="55" t="s">
        <v>2126</v>
      </c>
      <c r="D989" s="56">
        <f>COUNTIF(B:B,B989)</f>
        <v>2</v>
      </c>
      <c r="E989" s="64" t="s">
        <v>3708</v>
      </c>
      <c r="F989" s="55" t="s">
        <v>2421</v>
      </c>
      <c r="G989" s="55" t="s">
        <v>2513</v>
      </c>
      <c r="H989" s="55" t="str">
        <f>VLOOKUP(G989,'3. DB25 Alle koder'!B:C,2,FALSE)</f>
        <v>Levering af personlige serviceydelser i hjemmet</v>
      </c>
      <c r="I989" s="56">
        <f>COUNTIF(G:G,G989)</f>
        <v>3</v>
      </c>
      <c r="J989" s="64" t="s">
        <v>3708</v>
      </c>
      <c r="K989" s="92"/>
      <c r="L989" s="92"/>
      <c r="M989" s="37" t="str">
        <f t="shared" si="15"/>
        <v>2:3</v>
      </c>
    </row>
    <row r="990" spans="1:13" x14ac:dyDescent="0.25">
      <c r="A990" s="55" t="s">
        <v>1945</v>
      </c>
      <c r="B990" s="55" t="s">
        <v>2130</v>
      </c>
      <c r="C990" s="55" t="s">
        <v>2131</v>
      </c>
      <c r="D990" s="56">
        <f>COUNTIF(B:B,B990)</f>
        <v>1</v>
      </c>
      <c r="E990" s="60" t="s">
        <v>3523</v>
      </c>
      <c r="F990" s="55" t="s">
        <v>2049</v>
      </c>
      <c r="G990" s="55" t="s">
        <v>2130</v>
      </c>
      <c r="H990" s="55" t="str">
        <f>VLOOKUP(G990,'3. DB25 Alle koder'!B:C,2,FALSE)</f>
        <v>Vinduespolering</v>
      </c>
      <c r="I990" s="56">
        <f>COUNTIF(G:G,G990)</f>
        <v>1</v>
      </c>
      <c r="J990" s="60" t="s">
        <v>3523</v>
      </c>
      <c r="K990" s="92"/>
      <c r="L990" s="92"/>
      <c r="M990" s="37" t="str">
        <f t="shared" si="15"/>
        <v>1:1</v>
      </c>
    </row>
    <row r="991" spans="1:13" x14ac:dyDescent="0.25">
      <c r="A991" s="55" t="s">
        <v>1945</v>
      </c>
      <c r="B991" s="55" t="s">
        <v>2132</v>
      </c>
      <c r="C991" s="55" t="s">
        <v>2133</v>
      </c>
      <c r="D991" s="56">
        <f>COUNTIF(B:B,B991)</f>
        <v>1</v>
      </c>
      <c r="E991" s="60" t="s">
        <v>3523</v>
      </c>
      <c r="F991" s="55" t="s">
        <v>2049</v>
      </c>
      <c r="G991" s="55" t="s">
        <v>2132</v>
      </c>
      <c r="H991" s="55" t="str">
        <f>VLOOKUP(G991,'3. DB25 Alle koder'!B:C,2,FALSE)</f>
        <v>Skorstensfejning</v>
      </c>
      <c r="I991" s="56">
        <f>COUNTIF(G:G,G991)</f>
        <v>1</v>
      </c>
      <c r="J991" s="60" t="s">
        <v>3523</v>
      </c>
      <c r="K991" s="92"/>
      <c r="L991" s="92"/>
      <c r="M991" s="37" t="str">
        <f t="shared" si="15"/>
        <v>1:1</v>
      </c>
    </row>
    <row r="992" spans="1:13" x14ac:dyDescent="0.25">
      <c r="A992" s="55" t="s">
        <v>1945</v>
      </c>
      <c r="B992" s="55" t="s">
        <v>2134</v>
      </c>
      <c r="C992" s="55" t="s">
        <v>2129</v>
      </c>
      <c r="D992" s="56">
        <f>COUNTIF(B:B,B992)</f>
        <v>1</v>
      </c>
      <c r="E992" s="60" t="s">
        <v>3523</v>
      </c>
      <c r="F992" s="55" t="s">
        <v>2049</v>
      </c>
      <c r="G992" s="55" t="s">
        <v>2134</v>
      </c>
      <c r="H992" s="55" t="str">
        <f>VLOOKUP(G992,'3. DB25 Alle koder'!B:C,2,FALSE)</f>
        <v xml:space="preserve">Anden rengøring af bygninger og rengøring af erhvervslokaler i.a.n. </v>
      </c>
      <c r="I992" s="56">
        <f>COUNTIF(G:G,G992)</f>
        <v>3</v>
      </c>
      <c r="J992" s="60" t="s">
        <v>3523</v>
      </c>
      <c r="K992" s="92"/>
      <c r="L992" s="92"/>
      <c r="M992" s="37" t="str">
        <f t="shared" si="15"/>
        <v>1:3</v>
      </c>
    </row>
    <row r="993" spans="1:13" x14ac:dyDescent="0.25">
      <c r="A993" s="55" t="s">
        <v>1945</v>
      </c>
      <c r="B993" s="55" t="s">
        <v>3300</v>
      </c>
      <c r="C993" s="55" t="s">
        <v>3013</v>
      </c>
      <c r="D993" s="56">
        <f>COUNTIF(B:B,B993)</f>
        <v>1</v>
      </c>
      <c r="E993" s="60" t="s">
        <v>3523</v>
      </c>
      <c r="F993" s="55" t="s">
        <v>2049</v>
      </c>
      <c r="G993" s="55" t="s">
        <v>2137</v>
      </c>
      <c r="H993" s="55" t="str">
        <f>VLOOKUP(G993,'3. DB25 Alle koder'!B:C,2,FALSE)</f>
        <v>Anden rengøring</v>
      </c>
      <c r="I993" s="56">
        <f>COUNTIF(G:G,G993)</f>
        <v>1</v>
      </c>
      <c r="J993" s="60" t="s">
        <v>3523</v>
      </c>
      <c r="K993" s="92"/>
      <c r="L993" s="92"/>
      <c r="M993" s="37" t="str">
        <f t="shared" si="15"/>
        <v>1:1</v>
      </c>
    </row>
    <row r="994" spans="1:13" x14ac:dyDescent="0.25">
      <c r="A994" s="55" t="s">
        <v>1945</v>
      </c>
      <c r="B994" s="55" t="s">
        <v>2141</v>
      </c>
      <c r="C994" s="55" t="s">
        <v>2139</v>
      </c>
      <c r="D994" s="56">
        <f>COUNTIF(B:B,B994)</f>
        <v>1</v>
      </c>
      <c r="E994" s="63" t="s">
        <v>3523</v>
      </c>
      <c r="F994" s="55" t="s">
        <v>2049</v>
      </c>
      <c r="G994" s="55" t="s">
        <v>2141</v>
      </c>
      <c r="H994" s="55" t="str">
        <f>VLOOKUP(G994,'3. DB25 Alle koder'!B:C,2,FALSE)</f>
        <v>Landskabspleje</v>
      </c>
      <c r="I994" s="56">
        <f>COUNTIF(G:G,G994)</f>
        <v>1</v>
      </c>
      <c r="J994" s="63" t="s">
        <v>3523</v>
      </c>
      <c r="K994" s="92"/>
      <c r="L994" s="92"/>
      <c r="M994" s="37" t="str">
        <f t="shared" si="15"/>
        <v>1:1</v>
      </c>
    </row>
    <row r="995" spans="1:13" x14ac:dyDescent="0.25">
      <c r="A995" s="55" t="s">
        <v>1945</v>
      </c>
      <c r="B995" s="55" t="s">
        <v>3483</v>
      </c>
      <c r="C995" s="55" t="s">
        <v>3017</v>
      </c>
      <c r="D995" s="56">
        <f>COUNTIF(B:B,B995)</f>
        <v>1</v>
      </c>
      <c r="E995" s="60" t="s">
        <v>3523</v>
      </c>
      <c r="F995" s="55" t="s">
        <v>2049</v>
      </c>
      <c r="G995" s="55" t="s">
        <v>2144</v>
      </c>
      <c r="H995" s="55" t="str">
        <f>VLOOKUP(G995,'3. DB25 Alle koder'!B:C,2,FALSE)</f>
        <v>Administrations- og kontorserviceaktiviteter</v>
      </c>
      <c r="I995" s="56">
        <f>COUNTIF(G:G,G995)</f>
        <v>2</v>
      </c>
      <c r="J995" s="60" t="s">
        <v>3523</v>
      </c>
      <c r="K995" s="92"/>
      <c r="L995" s="92"/>
      <c r="M995" s="37" t="str">
        <f t="shared" si="15"/>
        <v>1:2</v>
      </c>
    </row>
    <row r="996" spans="1:13" ht="30" x14ac:dyDescent="0.25">
      <c r="A996" s="55" t="s">
        <v>1945</v>
      </c>
      <c r="B996" s="55" t="s">
        <v>3416</v>
      </c>
      <c r="C996" s="55" t="s">
        <v>3019</v>
      </c>
      <c r="D996" s="56">
        <f>COUNTIF(B:B,B996)</f>
        <v>2</v>
      </c>
      <c r="E996" s="64" t="s">
        <v>3709</v>
      </c>
      <c r="F996" s="55" t="s">
        <v>211</v>
      </c>
      <c r="G996" s="55" t="s">
        <v>475</v>
      </c>
      <c r="H996" s="55" t="str">
        <f>VLOOKUP(G996,'3. DB25 Alle koder'!B:C,2,FALSE)</f>
        <v>Anden trykning</v>
      </c>
      <c r="I996" s="56">
        <f>COUNTIF(G:G,G996)</f>
        <v>3</v>
      </c>
      <c r="J996" s="64" t="s">
        <v>3709</v>
      </c>
      <c r="K996" s="92"/>
      <c r="L996" s="92"/>
      <c r="M996" s="37" t="str">
        <f t="shared" si="15"/>
        <v>2:3</v>
      </c>
    </row>
    <row r="997" spans="1:13" ht="409.5" x14ac:dyDescent="0.25">
      <c r="A997" s="55" t="s">
        <v>1945</v>
      </c>
      <c r="B997" s="55" t="s">
        <v>3416</v>
      </c>
      <c r="C997" s="55" t="s">
        <v>3019</v>
      </c>
      <c r="D997" s="56">
        <f>COUNTIF(B:B,B997)</f>
        <v>2</v>
      </c>
      <c r="E997" s="64" t="s">
        <v>3710</v>
      </c>
      <c r="F997" s="55" t="s">
        <v>2049</v>
      </c>
      <c r="G997" s="55" t="s">
        <v>2144</v>
      </c>
      <c r="H997" s="55" t="str">
        <f>VLOOKUP(G997,'3. DB25 Alle koder'!B:C,2,FALSE)</f>
        <v>Administrations- og kontorserviceaktiviteter</v>
      </c>
      <c r="I997" s="56">
        <f>COUNTIF(G:G,G997)</f>
        <v>2</v>
      </c>
      <c r="J997" s="64" t="s">
        <v>3710</v>
      </c>
      <c r="K997" s="92"/>
      <c r="L997" s="92"/>
      <c r="M997" s="37" t="str">
        <f t="shared" si="15"/>
        <v>2:2</v>
      </c>
    </row>
    <row r="998" spans="1:13" x14ac:dyDescent="0.25">
      <c r="A998" s="55" t="s">
        <v>1945</v>
      </c>
      <c r="B998" s="55" t="s">
        <v>2148</v>
      </c>
      <c r="C998" s="55" t="s">
        <v>3020</v>
      </c>
      <c r="D998" s="56">
        <f>COUNTIF(B:B,B998)</f>
        <v>1</v>
      </c>
      <c r="E998" s="63"/>
      <c r="F998" s="55" t="s">
        <v>2049</v>
      </c>
      <c r="G998" s="55" t="s">
        <v>2148</v>
      </c>
      <c r="H998" s="55" t="str">
        <f>VLOOKUP(G998,'3. DB25 Alle koder'!B:C,2,FALSE)</f>
        <v>Drift af callcentre</v>
      </c>
      <c r="I998" s="56">
        <f>COUNTIF(G:G,G998)</f>
        <v>1</v>
      </c>
      <c r="J998" s="63"/>
      <c r="K998" s="92"/>
      <c r="L998" s="92"/>
      <c r="M998" s="37" t="str">
        <f t="shared" si="15"/>
        <v>1:1</v>
      </c>
    </row>
    <row r="999" spans="1:13" ht="409.5" x14ac:dyDescent="0.25">
      <c r="A999" s="55" t="s">
        <v>1945</v>
      </c>
      <c r="B999" s="55" t="s">
        <v>2152</v>
      </c>
      <c r="C999" s="55" t="s">
        <v>2150</v>
      </c>
      <c r="D999" s="56">
        <f>COUNTIF(B:B,B999)</f>
        <v>3</v>
      </c>
      <c r="E999" s="65" t="s">
        <v>3711</v>
      </c>
      <c r="F999" s="55" t="s">
        <v>2049</v>
      </c>
      <c r="G999" s="55" t="s">
        <v>2152</v>
      </c>
      <c r="H999" s="55" t="str">
        <f>VLOOKUP(G999,'3. DB25 Alle koder'!B:C,2,FALSE)</f>
        <v>Organisering af kongresser, messer og udstillinger</v>
      </c>
      <c r="I999" s="56">
        <f>COUNTIF(G:G,G999)</f>
        <v>1</v>
      </c>
      <c r="J999" s="65" t="s">
        <v>3711</v>
      </c>
      <c r="K999" s="92"/>
      <c r="L999" s="92"/>
      <c r="M999" s="37" t="str">
        <f t="shared" si="15"/>
        <v>3:1</v>
      </c>
    </row>
    <row r="1000" spans="1:13" x14ac:dyDescent="0.25">
      <c r="A1000" s="55" t="s">
        <v>1945</v>
      </c>
      <c r="B1000" s="55" t="s">
        <v>2152</v>
      </c>
      <c r="C1000" s="55" t="s">
        <v>2150</v>
      </c>
      <c r="D1000" s="56">
        <f>COUNTIF(B:B,B1000)</f>
        <v>3</v>
      </c>
      <c r="E1000" s="63" t="s">
        <v>3523</v>
      </c>
      <c r="F1000" s="55" t="s">
        <v>2340</v>
      </c>
      <c r="G1000" s="55" t="s">
        <v>2417</v>
      </c>
      <c r="H1000" s="55" t="str">
        <f>VLOOKUP(G1000,'3. DB25 Alle koder'!B:C,2,FALSE)</f>
        <v>Drift af lystbådehavne</v>
      </c>
      <c r="I1000" s="56">
        <f>COUNTIF(G:G,G1000)</f>
        <v>2</v>
      </c>
      <c r="J1000" s="63" t="s">
        <v>3523</v>
      </c>
      <c r="K1000" s="92"/>
      <c r="L1000" s="92"/>
      <c r="M1000" s="37" t="str">
        <f t="shared" si="15"/>
        <v>3:2</v>
      </c>
    </row>
    <row r="1001" spans="1:13" ht="180" x14ac:dyDescent="0.25">
      <c r="A1001" s="55" t="s">
        <v>1945</v>
      </c>
      <c r="B1001" s="55" t="s">
        <v>2152</v>
      </c>
      <c r="C1001" s="55" t="s">
        <v>2150</v>
      </c>
      <c r="D1001" s="56">
        <f>COUNTIF(B:B,B1001)</f>
        <v>3</v>
      </c>
      <c r="E1001" s="65" t="s">
        <v>3712</v>
      </c>
      <c r="F1001" s="55" t="s">
        <v>2340</v>
      </c>
      <c r="G1001" s="55" t="s">
        <v>2419</v>
      </c>
      <c r="H1001" s="55" t="str">
        <f>VLOOKUP(G1001,'3. DB25 Alle koder'!B:C,2,FALSE)</f>
        <v>Drift af andre forlystelser og fritidsaktiviteter</v>
      </c>
      <c r="I1001" s="56">
        <f>COUNTIF(G:G,G1001)</f>
        <v>5</v>
      </c>
      <c r="J1001" s="65" t="s">
        <v>3712</v>
      </c>
      <c r="K1001" s="92"/>
      <c r="L1001" s="92"/>
      <c r="M1001" s="37" t="str">
        <f t="shared" si="15"/>
        <v>3:5</v>
      </c>
    </row>
    <row r="1002" spans="1:13" x14ac:dyDescent="0.25">
      <c r="A1002" s="55" t="s">
        <v>1945</v>
      </c>
      <c r="B1002" s="55" t="s">
        <v>2159</v>
      </c>
      <c r="C1002" s="55" t="s">
        <v>2158</v>
      </c>
      <c r="D1002" s="56">
        <f>COUNTIF(B:B,B1002)</f>
        <v>1</v>
      </c>
      <c r="E1002" s="63"/>
      <c r="F1002" s="55" t="s">
        <v>2049</v>
      </c>
      <c r="G1002" s="55" t="s">
        <v>2159</v>
      </c>
      <c r="H1002" s="55" t="str">
        <f>VLOOKUP(G1002,'3. DB25 Alle koder'!B:C,2,FALSE)</f>
        <v>Inkassoaktiviteter og kreditoplysning</v>
      </c>
      <c r="I1002" s="56">
        <f>COUNTIF(G:G,G1002)</f>
        <v>2</v>
      </c>
      <c r="J1002" s="63"/>
      <c r="K1002" s="92"/>
      <c r="L1002" s="92"/>
      <c r="M1002" s="37" t="str">
        <f t="shared" si="15"/>
        <v>1:2</v>
      </c>
    </row>
    <row r="1003" spans="1:13" x14ac:dyDescent="0.25">
      <c r="A1003" s="55" t="s">
        <v>1945</v>
      </c>
      <c r="B1003" s="55" t="s">
        <v>2161</v>
      </c>
      <c r="C1003" s="55" t="s">
        <v>3022</v>
      </c>
      <c r="D1003" s="56">
        <f>COUNTIF(B:B,B1003)</f>
        <v>1</v>
      </c>
      <c r="E1003" s="63"/>
      <c r="F1003" s="55" t="s">
        <v>2049</v>
      </c>
      <c r="G1003" s="55" t="s">
        <v>2161</v>
      </c>
      <c r="H1003" s="55" t="str">
        <f>VLOOKUP(G1003,'3. DB25 Alle koder'!B:C,2,FALSE)</f>
        <v>Pakkeriaktiviteter</v>
      </c>
      <c r="I1003" s="56">
        <f>COUNTIF(G:G,G1003)</f>
        <v>1</v>
      </c>
      <c r="J1003" s="63"/>
      <c r="K1003" s="92"/>
      <c r="L1003" s="92"/>
      <c r="M1003" s="37" t="str">
        <f t="shared" si="15"/>
        <v>1:1</v>
      </c>
    </row>
    <row r="1004" spans="1:13" ht="30" x14ac:dyDescent="0.25">
      <c r="A1004" s="55" t="s">
        <v>1945</v>
      </c>
      <c r="B1004" s="55" t="s">
        <v>2163</v>
      </c>
      <c r="C1004" s="55" t="s">
        <v>3021</v>
      </c>
      <c r="D1004" s="56">
        <f>COUNTIF(B:B,B1004)</f>
        <v>26</v>
      </c>
      <c r="E1004" s="63"/>
      <c r="F1004" s="55" t="s">
        <v>1151</v>
      </c>
      <c r="G1004" s="55" t="s">
        <v>1237</v>
      </c>
      <c r="H1004" s="55" t="str">
        <f>VLOOKUP(G1004,'3. DB25 Alle koder'!B:C,2,FALSE)</f>
        <v>Formidlingsaktiviteter i forbindelse med specialiserede bygge- og anlægsarbejder</v>
      </c>
      <c r="I1004" s="56">
        <f>COUNTIF(G:G,G1004)</f>
        <v>1</v>
      </c>
      <c r="J1004" s="63"/>
      <c r="K1004" s="92"/>
      <c r="L1004" s="92"/>
      <c r="M1004" s="37" t="str">
        <f t="shared" si="15"/>
        <v>26:1</v>
      </c>
    </row>
    <row r="1005" spans="1:13" ht="45" x14ac:dyDescent="0.25">
      <c r="A1005" s="55" t="s">
        <v>1945</v>
      </c>
      <c r="B1005" s="55" t="s">
        <v>2163</v>
      </c>
      <c r="C1005" s="55" t="s">
        <v>3021</v>
      </c>
      <c r="D1005" s="56">
        <f>COUNTIF(B:B,B1005)</f>
        <v>26</v>
      </c>
      <c r="E1005" s="65" t="s">
        <v>3713</v>
      </c>
      <c r="F1005" s="55" t="s">
        <v>1244</v>
      </c>
      <c r="G1005" s="55" t="s">
        <v>1250</v>
      </c>
      <c r="H1005" s="55" t="str">
        <f>VLOOKUP(G1005,'3. DB25 Alle koder'!B:C,2,FALSE)</f>
        <v>Agenturhandel med landbrugsråvarer, levende dyr, tekstilråvarer og halvfabrikata</v>
      </c>
      <c r="I1005" s="56">
        <f>COUNTIF(G:G,G1005)</f>
        <v>2</v>
      </c>
      <c r="J1005" s="65" t="s">
        <v>3713</v>
      </c>
      <c r="K1005" s="92"/>
      <c r="L1005" s="92"/>
      <c r="M1005" s="37" t="str">
        <f t="shared" si="15"/>
        <v>26:2</v>
      </c>
    </row>
    <row r="1006" spans="1:13" ht="45" x14ac:dyDescent="0.25">
      <c r="A1006" s="55" t="s">
        <v>1945</v>
      </c>
      <c r="B1006" s="55" t="s">
        <v>2163</v>
      </c>
      <c r="C1006" s="55" t="s">
        <v>3021</v>
      </c>
      <c r="D1006" s="56">
        <f>COUNTIF(B:B,B1006)</f>
        <v>26</v>
      </c>
      <c r="E1006" s="65" t="s">
        <v>3713</v>
      </c>
      <c r="F1006" s="55" t="s">
        <v>1244</v>
      </c>
      <c r="G1006" s="55" t="s">
        <v>1253</v>
      </c>
      <c r="H1006" s="55" t="str">
        <f>VLOOKUP(G1006,'3. DB25 Alle koder'!B:C,2,FALSE)</f>
        <v>Agenturhandel med brændstoffer, malme, metaller og kemiske produkter til industrien</v>
      </c>
      <c r="I1006" s="56">
        <f>COUNTIF(G:G,G1006)</f>
        <v>2</v>
      </c>
      <c r="J1006" s="65" t="s">
        <v>3713</v>
      </c>
      <c r="K1006" s="92"/>
      <c r="L1006" s="92"/>
      <c r="M1006" s="37" t="str">
        <f t="shared" si="15"/>
        <v>26:2</v>
      </c>
    </row>
    <row r="1007" spans="1:13" ht="45" x14ac:dyDescent="0.25">
      <c r="A1007" s="55" t="s">
        <v>1945</v>
      </c>
      <c r="B1007" s="55" t="s">
        <v>2163</v>
      </c>
      <c r="C1007" s="55" t="s">
        <v>3021</v>
      </c>
      <c r="D1007" s="56">
        <f>COUNTIF(B:B,B1007)</f>
        <v>26</v>
      </c>
      <c r="E1007" s="65" t="s">
        <v>3713</v>
      </c>
      <c r="F1007" s="55" t="s">
        <v>1244</v>
      </c>
      <c r="G1007" s="55" t="s">
        <v>1256</v>
      </c>
      <c r="H1007" s="55" t="str">
        <f>VLOOKUP(G1007,'3. DB25 Alle koder'!B:C,2,FALSE)</f>
        <v>Agenturhandel med tømmer og andre byggematerialer</v>
      </c>
      <c r="I1007" s="56">
        <f>COUNTIF(G:G,G1007)</f>
        <v>2</v>
      </c>
      <c r="J1007" s="65" t="s">
        <v>3713</v>
      </c>
      <c r="K1007" s="92"/>
      <c r="L1007" s="92"/>
      <c r="M1007" s="37" t="str">
        <f t="shared" si="15"/>
        <v>26:2</v>
      </c>
    </row>
    <row r="1008" spans="1:13" ht="45" x14ac:dyDescent="0.25">
      <c r="A1008" s="55" t="s">
        <v>1945</v>
      </c>
      <c r="B1008" s="55" t="s">
        <v>2163</v>
      </c>
      <c r="C1008" s="55" t="s">
        <v>3021</v>
      </c>
      <c r="D1008" s="56">
        <f>COUNTIF(B:B,B1008)</f>
        <v>26</v>
      </c>
      <c r="E1008" s="65" t="s">
        <v>3713</v>
      </c>
      <c r="F1008" s="55" t="s">
        <v>1244</v>
      </c>
      <c r="G1008" s="55" t="s">
        <v>1259</v>
      </c>
      <c r="H1008" s="55" t="str">
        <f>VLOOKUP(G1008,'3. DB25 Alle koder'!B:C,2,FALSE)</f>
        <v>Agenturhandel med maskiner, teknisk udstyr, skibe og flyvemaskiner</v>
      </c>
      <c r="I1008" s="56">
        <f>COUNTIF(G:G,G1008)</f>
        <v>2</v>
      </c>
      <c r="J1008" s="65" t="s">
        <v>3713</v>
      </c>
      <c r="K1008" s="92"/>
      <c r="L1008" s="92"/>
      <c r="M1008" s="37" t="str">
        <f t="shared" si="15"/>
        <v>26:2</v>
      </c>
    </row>
    <row r="1009" spans="1:13" ht="45" x14ac:dyDescent="0.25">
      <c r="A1009" s="55" t="s">
        <v>1945</v>
      </c>
      <c r="B1009" s="55" t="s">
        <v>2163</v>
      </c>
      <c r="C1009" s="55" t="s">
        <v>3021</v>
      </c>
      <c r="D1009" s="56">
        <f>COUNTIF(B:B,B1009)</f>
        <v>26</v>
      </c>
      <c r="E1009" s="65" t="s">
        <v>3713</v>
      </c>
      <c r="F1009" s="55" t="s">
        <v>1244</v>
      </c>
      <c r="G1009" s="55" t="s">
        <v>1262</v>
      </c>
      <c r="H1009" s="55" t="str">
        <f>VLOOKUP(G1009,'3. DB25 Alle koder'!B:C,2,FALSE)</f>
        <v>Agenturhandel med møbler, husholdningsartikler og isenkram</v>
      </c>
      <c r="I1009" s="56">
        <f>COUNTIF(G:G,G1009)</f>
        <v>2</v>
      </c>
      <c r="J1009" s="65" t="s">
        <v>3713</v>
      </c>
      <c r="K1009" s="92"/>
      <c r="L1009" s="92"/>
      <c r="M1009" s="37" t="str">
        <f t="shared" si="15"/>
        <v>26:2</v>
      </c>
    </row>
    <row r="1010" spans="1:13" ht="45" x14ac:dyDescent="0.25">
      <c r="A1010" s="55" t="s">
        <v>1945</v>
      </c>
      <c r="B1010" s="71" t="s">
        <v>2163</v>
      </c>
      <c r="C1010" s="71" t="s">
        <v>3021</v>
      </c>
      <c r="D1010" s="56">
        <f>COUNTIF(B:B,B1010)</f>
        <v>26</v>
      </c>
      <c r="E1010" s="65" t="s">
        <v>3713</v>
      </c>
      <c r="F1010" s="55" t="s">
        <v>1244</v>
      </c>
      <c r="G1010" s="55" t="s">
        <v>1265</v>
      </c>
      <c r="H1010" s="55" t="str">
        <f>VLOOKUP(G1010,'3. DB25 Alle koder'!B:C,2,FALSE)</f>
        <v>Agenturhandel med tekstiler, beklædning, pelsværk, fodtøj og lædervarer</v>
      </c>
      <c r="I1010" s="56">
        <f>COUNTIF(G:G,G1010)</f>
        <v>2</v>
      </c>
      <c r="J1010" s="65" t="s">
        <v>3713</v>
      </c>
      <c r="K1010" s="92"/>
      <c r="L1010" s="92"/>
      <c r="M1010" s="37" t="str">
        <f t="shared" si="15"/>
        <v>26:2</v>
      </c>
    </row>
    <row r="1011" spans="1:13" ht="45" x14ac:dyDescent="0.25">
      <c r="A1011" s="55" t="s">
        <v>1945</v>
      </c>
      <c r="B1011" s="55" t="s">
        <v>2163</v>
      </c>
      <c r="C1011" s="55" t="s">
        <v>3021</v>
      </c>
      <c r="D1011" s="56">
        <f>COUNTIF(B:B,B1011)</f>
        <v>26</v>
      </c>
      <c r="E1011" s="65" t="s">
        <v>3713</v>
      </c>
      <c r="F1011" s="55" t="s">
        <v>1244</v>
      </c>
      <c r="G1011" s="55" t="s">
        <v>1268</v>
      </c>
      <c r="H1011" s="55" t="str">
        <f>VLOOKUP(G1011,'3. DB25 Alle koder'!B:C,2,FALSE)</f>
        <v>Fiskeauktioner</v>
      </c>
      <c r="I1011" s="56">
        <f>COUNTIF(G:G,G1011)</f>
        <v>2</v>
      </c>
      <c r="J1011" s="65" t="s">
        <v>3713</v>
      </c>
      <c r="K1011" s="92"/>
      <c r="L1011" s="92"/>
      <c r="M1011" s="37" t="str">
        <f t="shared" si="15"/>
        <v>26:2</v>
      </c>
    </row>
    <row r="1012" spans="1:13" ht="45" x14ac:dyDescent="0.25">
      <c r="A1012" s="55" t="s">
        <v>1945</v>
      </c>
      <c r="B1012" s="55" t="s">
        <v>2163</v>
      </c>
      <c r="C1012" s="55" t="s">
        <v>3021</v>
      </c>
      <c r="D1012" s="56">
        <f>COUNTIF(B:B,B1012)</f>
        <v>26</v>
      </c>
      <c r="E1012" s="64" t="s">
        <v>3713</v>
      </c>
      <c r="F1012" s="55" t="s">
        <v>1244</v>
      </c>
      <c r="G1012" s="55" t="s">
        <v>1270</v>
      </c>
      <c r="H1012" s="55" t="str">
        <f>VLOOKUP(G1012,'3. DB25 Alle koder'!B:C,2,FALSE)</f>
        <v>Anden agenturhandel med føde-, drikke- og tobaksvarer</v>
      </c>
      <c r="I1012" s="56">
        <f>COUNTIF(G:G,G1012)</f>
        <v>2</v>
      </c>
      <c r="J1012" s="64" t="s">
        <v>3713</v>
      </c>
      <c r="K1012" s="92" t="s">
        <v>4020</v>
      </c>
      <c r="L1012" s="92"/>
      <c r="M1012" s="37" t="str">
        <f t="shared" si="15"/>
        <v>26:2</v>
      </c>
    </row>
    <row r="1013" spans="1:13" ht="45" x14ac:dyDescent="0.25">
      <c r="A1013" s="55" t="s">
        <v>1945</v>
      </c>
      <c r="B1013" s="55" t="s">
        <v>2163</v>
      </c>
      <c r="C1013" s="55" t="s">
        <v>3021</v>
      </c>
      <c r="D1013" s="56">
        <f>COUNTIF(B:B,B1013)</f>
        <v>26</v>
      </c>
      <c r="E1013" s="64" t="s">
        <v>3713</v>
      </c>
      <c r="F1013" s="55" t="s">
        <v>1244</v>
      </c>
      <c r="G1013" s="55" t="s">
        <v>1273</v>
      </c>
      <c r="H1013" s="55" t="str">
        <f>VLOOKUP(G1013,'3. DB25 Alle koder'!B:C,2,FALSE)</f>
        <v>Agenturhandel med motorcykler, biler, busser og trailere mv.</v>
      </c>
      <c r="I1013" s="56">
        <f>COUNTIF(G:G,G1013)</f>
        <v>6</v>
      </c>
      <c r="J1013" s="64" t="s">
        <v>3713</v>
      </c>
      <c r="K1013" s="92" t="s">
        <v>4020</v>
      </c>
      <c r="L1013" s="92"/>
      <c r="M1013" s="37" t="str">
        <f t="shared" si="15"/>
        <v>26:6</v>
      </c>
    </row>
    <row r="1014" spans="1:13" ht="45" x14ac:dyDescent="0.25">
      <c r="A1014" s="55" t="s">
        <v>1945</v>
      </c>
      <c r="B1014" s="55" t="s">
        <v>2163</v>
      </c>
      <c r="C1014" s="55" t="s">
        <v>3021</v>
      </c>
      <c r="D1014" s="56">
        <f>COUNTIF(B:B,B1014)</f>
        <v>26</v>
      </c>
      <c r="E1014" s="64" t="s">
        <v>3713</v>
      </c>
      <c r="F1014" s="55" t="s">
        <v>1244</v>
      </c>
      <c r="G1014" s="55" t="s">
        <v>1275</v>
      </c>
      <c r="H1014" s="55" t="str">
        <f>VLOOKUP(G1014,'3. DB25 Alle koder'!B:C,2,FALSE)</f>
        <v>Agenturhandel med specialiseret varesortiment, bortset fra køretøjer</v>
      </c>
      <c r="I1014" s="56">
        <f>COUNTIF(G:G,G1014)</f>
        <v>2</v>
      </c>
      <c r="J1014" s="64" t="s">
        <v>3713</v>
      </c>
      <c r="K1014" s="92"/>
      <c r="L1014" s="92"/>
      <c r="M1014" s="37" t="str">
        <f t="shared" si="15"/>
        <v>26:2</v>
      </c>
    </row>
    <row r="1015" spans="1:13" ht="45" x14ac:dyDescent="0.25">
      <c r="A1015" s="55" t="s">
        <v>1945</v>
      </c>
      <c r="B1015" s="55" t="s">
        <v>2163</v>
      </c>
      <c r="C1015" s="55" t="s">
        <v>3021</v>
      </c>
      <c r="D1015" s="56">
        <f>COUNTIF(B:B,B1015)</f>
        <v>26</v>
      </c>
      <c r="E1015" s="64" t="s">
        <v>3713</v>
      </c>
      <c r="F1015" s="55" t="s">
        <v>1244</v>
      </c>
      <c r="G1015" s="55" t="s">
        <v>1279</v>
      </c>
      <c r="H1015" s="55" t="str">
        <f>VLOOKUP(G1015,'3. DB25 Alle koder'!B:C,2,FALSE)</f>
        <v>Agenturhandel med ikke-specialiseret varesortiment</v>
      </c>
      <c r="I1015" s="56">
        <f>COUNTIF(G:G,G1015)</f>
        <v>2</v>
      </c>
      <c r="J1015" s="64" t="s">
        <v>3713</v>
      </c>
      <c r="K1015" s="92"/>
      <c r="L1015" s="92"/>
      <c r="M1015" s="37" t="str">
        <f t="shared" si="15"/>
        <v>26:2</v>
      </c>
    </row>
    <row r="1016" spans="1:13" ht="45" x14ac:dyDescent="0.25">
      <c r="A1016" s="55" t="s">
        <v>1945</v>
      </c>
      <c r="B1016" s="71" t="s">
        <v>2163</v>
      </c>
      <c r="C1016" s="71" t="s">
        <v>3021</v>
      </c>
      <c r="D1016" s="56">
        <f>COUNTIF(B:B,B1016)</f>
        <v>26</v>
      </c>
      <c r="E1016" s="64" t="s">
        <v>3713</v>
      </c>
      <c r="F1016" s="55" t="s">
        <v>1244</v>
      </c>
      <c r="G1016" s="55" t="s">
        <v>1580</v>
      </c>
      <c r="H1016" s="55" t="str">
        <f>VLOOKUP(G1016,'3. DB25 Alle koder'!B:C,2,FALSE)</f>
        <v>Formidlingsaktiviteter inden for ikke-specialiseret detailhandel</v>
      </c>
      <c r="I1016" s="56">
        <f>COUNTIF(G:G,G1016)</f>
        <v>15</v>
      </c>
      <c r="J1016" s="60" t="s">
        <v>3624</v>
      </c>
      <c r="K1016" s="92"/>
      <c r="L1016" s="94"/>
      <c r="M1016" s="37" t="str">
        <f t="shared" si="15"/>
        <v>26:15</v>
      </c>
    </row>
    <row r="1017" spans="1:13" ht="45" x14ac:dyDescent="0.25">
      <c r="A1017" s="55" t="s">
        <v>1945</v>
      </c>
      <c r="B1017" s="71" t="s">
        <v>2163</v>
      </c>
      <c r="C1017" s="71" t="s">
        <v>3021</v>
      </c>
      <c r="D1017" s="56">
        <f>COUNTIF(B:B,B1017)</f>
        <v>26</v>
      </c>
      <c r="E1017" s="64" t="s">
        <v>3713</v>
      </c>
      <c r="F1017" s="55" t="s">
        <v>1244</v>
      </c>
      <c r="G1017" s="55" t="s">
        <v>1582</v>
      </c>
      <c r="H1017" s="55" t="str">
        <f>VLOOKUP(G1017,'3. DB25 Alle koder'!B:C,2,FALSE)</f>
        <v>Formidlingsaktiviteter inden for specialiseret detailhandel</v>
      </c>
      <c r="I1017" s="56">
        <f>COUNTIF(G:G,G1017)</f>
        <v>17</v>
      </c>
      <c r="J1017" s="60"/>
      <c r="K1017" s="92"/>
      <c r="L1017" s="94"/>
      <c r="M1017" s="37" t="str">
        <f t="shared" si="15"/>
        <v>26:17</v>
      </c>
    </row>
    <row r="1018" spans="1:13" ht="30" x14ac:dyDescent="0.25">
      <c r="A1018" s="55" t="s">
        <v>1945</v>
      </c>
      <c r="B1018" s="55" t="s">
        <v>2163</v>
      </c>
      <c r="C1018" s="55" t="s">
        <v>3021</v>
      </c>
      <c r="D1018" s="56">
        <f>COUNTIF(B:B,B1018)</f>
        <v>26</v>
      </c>
      <c r="E1018" s="60" t="s">
        <v>3523</v>
      </c>
      <c r="F1018" s="55" t="s">
        <v>1583</v>
      </c>
      <c r="G1018" s="55" t="s">
        <v>1701</v>
      </c>
      <c r="H1018" s="55" t="str">
        <f>VLOOKUP(G1018,'3. DB25 Alle koder'!B:C,2,FALSE)</f>
        <v>Formidlingsaktiviteter inden for post- og kuréraktiviteter</v>
      </c>
      <c r="I1018" s="56">
        <f>COUNTIF(G:G,G1018)</f>
        <v>1</v>
      </c>
      <c r="J1018" s="60" t="s">
        <v>3624</v>
      </c>
      <c r="K1018" s="92"/>
      <c r="L1018" s="92"/>
      <c r="M1018" s="37" t="str">
        <f t="shared" si="15"/>
        <v>26:1</v>
      </c>
    </row>
    <row r="1019" spans="1:13" ht="30" x14ac:dyDescent="0.25">
      <c r="A1019" s="55" t="s">
        <v>1945</v>
      </c>
      <c r="B1019" s="55" t="s">
        <v>2163</v>
      </c>
      <c r="C1019" s="55" t="s">
        <v>3021</v>
      </c>
      <c r="D1019" s="56">
        <f>COUNTIF(B:B,B1019)</f>
        <v>26</v>
      </c>
      <c r="E1019" s="60" t="s">
        <v>3523</v>
      </c>
      <c r="F1019" s="55" t="s">
        <v>1802</v>
      </c>
      <c r="G1019" s="55" t="s">
        <v>1810</v>
      </c>
      <c r="H1019" s="55" t="str">
        <f>VLOOKUP(G1019,'3. DB25 Alle koder'!B:C,2,FALSE)</f>
        <v>Videresalg af telekommunikation og formidlingsaktiviteter inden for telekommunikation</v>
      </c>
      <c r="I1019" s="56">
        <f>COUNTIF(G:G,G1019)</f>
        <v>2</v>
      </c>
      <c r="J1019" s="60" t="s">
        <v>3624</v>
      </c>
      <c r="K1019" s="92"/>
      <c r="L1019" s="92"/>
      <c r="M1019" s="37" t="str">
        <f t="shared" si="15"/>
        <v>26:2</v>
      </c>
    </row>
    <row r="1020" spans="1:13" ht="30" x14ac:dyDescent="0.25">
      <c r="A1020" s="55" t="s">
        <v>1945</v>
      </c>
      <c r="B1020" s="55" t="s">
        <v>2163</v>
      </c>
      <c r="C1020" s="55" t="s">
        <v>3021</v>
      </c>
      <c r="D1020" s="56">
        <f>COUNTIF(B:B,B1020)</f>
        <v>26</v>
      </c>
      <c r="E1020" s="60" t="s">
        <v>3523</v>
      </c>
      <c r="F1020" s="55" t="s">
        <v>2049</v>
      </c>
      <c r="G1020" s="55" t="s">
        <v>2094</v>
      </c>
      <c r="H1020" s="55" t="str">
        <f>VLOOKUP(G1020,'3. DB25 Alle koder'!B:C,2,FALSE)</f>
        <v>Formidlingsaktiviteter inden for udlejning og leasing af biler, autocampere og påhængsvogne</v>
      </c>
      <c r="I1020" s="56">
        <f>COUNTIF(G:G,G1020)</f>
        <v>3</v>
      </c>
      <c r="J1020" s="60" t="s">
        <v>3624</v>
      </c>
      <c r="K1020" s="92"/>
      <c r="L1020" s="92"/>
      <c r="M1020" s="37" t="str">
        <f t="shared" si="15"/>
        <v>26:3</v>
      </c>
    </row>
    <row r="1021" spans="1:13" ht="30" x14ac:dyDescent="0.25">
      <c r="A1021" s="55" t="s">
        <v>1945</v>
      </c>
      <c r="B1021" s="55" t="s">
        <v>2163</v>
      </c>
      <c r="C1021" s="55" t="s">
        <v>3021</v>
      </c>
      <c r="D1021" s="56">
        <f>COUNTIF(B:B,B1021)</f>
        <v>26</v>
      </c>
      <c r="E1021" s="60" t="s">
        <v>3523</v>
      </c>
      <c r="F1021" s="55" t="s">
        <v>2049</v>
      </c>
      <c r="G1021" s="55" t="s">
        <v>2096</v>
      </c>
      <c r="H1021" s="55" t="str">
        <f>VLOOKUP(G1021,'3. DB25 Alle koder'!B:C,2,FALSE)</f>
        <v>Formidlingsaktiviteter inden for udlejning og leasing af andre materielle aktiver og ikke-finansielle immaterielle aktiver</v>
      </c>
      <c r="I1021" s="56">
        <f>COUNTIF(G:G,G1021)</f>
        <v>1</v>
      </c>
      <c r="J1021" s="60" t="s">
        <v>3624</v>
      </c>
      <c r="K1021" s="92"/>
      <c r="L1021" s="92"/>
      <c r="M1021" s="37" t="str">
        <f t="shared" si="15"/>
        <v>26:1</v>
      </c>
    </row>
    <row r="1022" spans="1:13" ht="30" x14ac:dyDescent="0.25">
      <c r="A1022" s="55" t="s">
        <v>1945</v>
      </c>
      <c r="B1022" s="55" t="s">
        <v>2163</v>
      </c>
      <c r="C1022" s="55" t="s">
        <v>3021</v>
      </c>
      <c r="D1022" s="56">
        <f>COUNTIF(B:B,B1022)</f>
        <v>26</v>
      </c>
      <c r="E1022" s="60" t="s">
        <v>3523</v>
      </c>
      <c r="F1022" s="55" t="s">
        <v>2049</v>
      </c>
      <c r="G1022" s="55" t="s">
        <v>2155</v>
      </c>
      <c r="H1022" s="55" t="str">
        <f>VLOOKUP(G1022,'3. DB25 Alle koder'!B:C,2,FALSE)</f>
        <v>Formidlingsaktiviteter inden for forretningsservice i.a.n.</v>
      </c>
      <c r="I1022" s="56">
        <f>COUNTIF(G:G,G1022)</f>
        <v>2</v>
      </c>
      <c r="J1022" s="60" t="s">
        <v>3624</v>
      </c>
      <c r="K1022" s="92"/>
      <c r="L1022" s="92"/>
      <c r="M1022" s="37" t="str">
        <f t="shared" si="15"/>
        <v>26:2</v>
      </c>
    </row>
    <row r="1023" spans="1:13" ht="30" x14ac:dyDescent="0.25">
      <c r="A1023" s="55" t="s">
        <v>1945</v>
      </c>
      <c r="B1023" s="55" t="s">
        <v>2163</v>
      </c>
      <c r="C1023" s="55" t="s">
        <v>3021</v>
      </c>
      <c r="D1023" s="56">
        <f>COUNTIF(B:B,B1023)</f>
        <v>26</v>
      </c>
      <c r="E1023" s="64" t="s">
        <v>3714</v>
      </c>
      <c r="F1023" s="55" t="s">
        <v>2049</v>
      </c>
      <c r="G1023" s="55" t="s">
        <v>2159</v>
      </c>
      <c r="H1023" s="55" t="str">
        <f>VLOOKUP(G1023,'3. DB25 Alle koder'!B:C,2,FALSE)</f>
        <v>Inkassoaktiviteter og kreditoplysning</v>
      </c>
      <c r="I1023" s="56">
        <f>COUNTIF(G:G,G1023)</f>
        <v>2</v>
      </c>
      <c r="J1023" s="64" t="s">
        <v>3714</v>
      </c>
      <c r="K1023" s="92"/>
      <c r="L1023" s="92"/>
      <c r="M1023" s="37" t="str">
        <f t="shared" si="15"/>
        <v>26:2</v>
      </c>
    </row>
    <row r="1024" spans="1:13" ht="409.5" x14ac:dyDescent="0.25">
      <c r="A1024" s="55" t="s">
        <v>1945</v>
      </c>
      <c r="B1024" s="55" t="s">
        <v>2163</v>
      </c>
      <c r="C1024" s="55" t="s">
        <v>3021</v>
      </c>
      <c r="D1024" s="56">
        <f>COUNTIF(B:B,B1024)</f>
        <v>26</v>
      </c>
      <c r="E1024" s="109" t="s">
        <v>4172</v>
      </c>
      <c r="F1024" s="55" t="s">
        <v>2049</v>
      </c>
      <c r="G1024" s="55" t="s">
        <v>2163</v>
      </c>
      <c r="H1024" s="55" t="str">
        <f>VLOOKUP(G1024,'3. DB25 Alle koder'!B:C,2,FALSE)</f>
        <v>Andre forretningsserviceaktiviteter i.a.n.</v>
      </c>
      <c r="I1024" s="56">
        <f>COUNTIF(G:G,G1024)</f>
        <v>1</v>
      </c>
      <c r="J1024" s="109" t="s">
        <v>4172</v>
      </c>
      <c r="K1024" s="92"/>
      <c r="L1024" s="92"/>
      <c r="M1024" s="37" t="str">
        <f t="shared" si="15"/>
        <v>26:1</v>
      </c>
    </row>
    <row r="1025" spans="1:13" ht="30" x14ac:dyDescent="0.25">
      <c r="A1025" s="55" t="s">
        <v>1945</v>
      </c>
      <c r="B1025" s="55" t="s">
        <v>2163</v>
      </c>
      <c r="C1025" s="55" t="s">
        <v>3021</v>
      </c>
      <c r="D1025" s="56">
        <f>COUNTIF(B:B,B1025)</f>
        <v>26</v>
      </c>
      <c r="E1025" s="60" t="s">
        <v>3523</v>
      </c>
      <c r="F1025" s="55" t="s">
        <v>2194</v>
      </c>
      <c r="G1025" s="55" t="s">
        <v>2241</v>
      </c>
      <c r="H1025" s="55" t="str">
        <f>VLOOKUP(G1025,'3. DB25 Alle koder'!B:C,2,FALSE)</f>
        <v>Formidlingsaktiviteter i forbindelse med kurser og undervisere</v>
      </c>
      <c r="I1025" s="56">
        <f>COUNTIF(G:G,G1025)</f>
        <v>1</v>
      </c>
      <c r="J1025" s="60" t="s">
        <v>3624</v>
      </c>
      <c r="K1025" s="92"/>
      <c r="L1025" s="92"/>
      <c r="M1025" s="37" t="str">
        <f t="shared" si="15"/>
        <v>26:1</v>
      </c>
    </row>
    <row r="1026" spans="1:13" ht="30" x14ac:dyDescent="0.25">
      <c r="A1026" s="55" t="s">
        <v>1945</v>
      </c>
      <c r="B1026" s="55" t="s">
        <v>2163</v>
      </c>
      <c r="C1026" s="55" t="s">
        <v>3021</v>
      </c>
      <c r="D1026" s="56">
        <f>COUNTIF(B:B,B1026)</f>
        <v>26</v>
      </c>
      <c r="E1026" s="60" t="s">
        <v>3523</v>
      </c>
      <c r="F1026" s="55" t="s">
        <v>2244</v>
      </c>
      <c r="G1026" s="55" t="s">
        <v>2273</v>
      </c>
      <c r="H1026" s="55" t="str">
        <f>VLOOKUP(G1026,'3. DB25 Alle koder'!B:C,2,FALSE)</f>
        <v>Formidlingsaktiviteter inden for læge- og tandlægeaktiviteter samt sundhedsvæsen i øvrigt</v>
      </c>
      <c r="I1026" s="56">
        <f>COUNTIF(G:G,G1026)</f>
        <v>1</v>
      </c>
      <c r="J1026" s="60" t="s">
        <v>3624</v>
      </c>
      <c r="K1026" s="92"/>
      <c r="L1026" s="92"/>
      <c r="M1026" s="37" t="str">
        <f t="shared" si="15"/>
        <v>26:1</v>
      </c>
    </row>
    <row r="1027" spans="1:13" ht="30" x14ac:dyDescent="0.25">
      <c r="A1027" s="55" t="s">
        <v>1945</v>
      </c>
      <c r="B1027" s="55" t="s">
        <v>2163</v>
      </c>
      <c r="C1027" s="55" t="s">
        <v>3021</v>
      </c>
      <c r="D1027" s="56">
        <f>COUNTIF(B:B,B1027)</f>
        <v>26</v>
      </c>
      <c r="E1027" s="60" t="s">
        <v>3523</v>
      </c>
      <c r="F1027" s="55" t="s">
        <v>2244</v>
      </c>
      <c r="G1027" s="55" t="s">
        <v>2301</v>
      </c>
      <c r="H1027" s="55" t="str">
        <f>VLOOKUP(G1027,'3. DB25 Alle koder'!B:C,2,FALSE)</f>
        <v>Formidlingsaktiviteter i forbindelse med institutionsophold</v>
      </c>
      <c r="I1027" s="56">
        <f>COUNTIF(G:G,G1027)</f>
        <v>1</v>
      </c>
      <c r="J1027" s="60" t="s">
        <v>3624</v>
      </c>
      <c r="K1027" s="92"/>
      <c r="L1027" s="92"/>
      <c r="M1027" s="37" t="str">
        <f t="shared" ref="M1027:M1090" si="16">CONCATENATE(D1027,":",I1027)</f>
        <v>26:1</v>
      </c>
    </row>
    <row r="1028" spans="1:13" ht="45" x14ac:dyDescent="0.25">
      <c r="A1028" s="55" t="s">
        <v>1945</v>
      </c>
      <c r="B1028" s="55" t="s">
        <v>2163</v>
      </c>
      <c r="C1028" s="55" t="s">
        <v>3021</v>
      </c>
      <c r="D1028" s="56">
        <f>COUNTIF(B:B,B1028)</f>
        <v>26</v>
      </c>
      <c r="E1028" s="60" t="s">
        <v>3523</v>
      </c>
      <c r="F1028" s="55" t="s">
        <v>2421</v>
      </c>
      <c r="G1028" s="55" t="s">
        <v>2482</v>
      </c>
      <c r="H1028" s="55" t="str">
        <f>VLOOKUP(G1028,'3. DB25 Alle koder'!B:C,2,FALSE)</f>
        <v>Formidlingsaktiviteter i forbindelse med reparation og vedligeholdelse af computere, varer til personlig brug og husholdningsbrug samt motorkøretøjer og motorcykler</v>
      </c>
      <c r="I1028" s="56">
        <f>COUNTIF(G:G,G1028)</f>
        <v>1</v>
      </c>
      <c r="J1028" s="60" t="s">
        <v>3624</v>
      </c>
      <c r="K1028" s="92"/>
      <c r="L1028" s="92"/>
      <c r="M1028" s="37" t="str">
        <f t="shared" si="16"/>
        <v>26:1</v>
      </c>
    </row>
    <row r="1029" spans="1:13" ht="30" x14ac:dyDescent="0.25">
      <c r="A1029" s="55" t="s">
        <v>1945</v>
      </c>
      <c r="B1029" s="55" t="s">
        <v>2163</v>
      </c>
      <c r="C1029" s="55" t="s">
        <v>3021</v>
      </c>
      <c r="D1029" s="56">
        <f>COUNTIF(B:B,B1029)</f>
        <v>26</v>
      </c>
      <c r="E1029" s="60" t="s">
        <v>3523</v>
      </c>
      <c r="F1029" s="55" t="s">
        <v>2421</v>
      </c>
      <c r="G1029" s="55" t="s">
        <v>2508</v>
      </c>
      <c r="H1029" s="55" t="str">
        <f>VLOOKUP(G1029,'3. DB25 Alle koder'!B:C,2,FALSE)</f>
        <v>Formidlingsaktiviteter inden for personlige serviceydelser</v>
      </c>
      <c r="I1029" s="56">
        <f>COUNTIF(G:G,G1029)</f>
        <v>2</v>
      </c>
      <c r="J1029" s="60" t="s">
        <v>3624</v>
      </c>
      <c r="K1029" s="92"/>
      <c r="L1029" s="92"/>
      <c r="M1029" s="37" t="str">
        <f t="shared" si="16"/>
        <v>26:2</v>
      </c>
    </row>
    <row r="1030" spans="1:13" x14ac:dyDescent="0.25">
      <c r="A1030" s="55" t="s">
        <v>2049</v>
      </c>
      <c r="B1030" s="55" t="s">
        <v>2170</v>
      </c>
      <c r="C1030" s="55" t="s">
        <v>3025</v>
      </c>
      <c r="D1030" s="56">
        <f>COUNTIF(B:B,B1030)</f>
        <v>1</v>
      </c>
      <c r="E1030" s="57" t="s">
        <v>3523</v>
      </c>
      <c r="F1030" s="55" t="s">
        <v>2164</v>
      </c>
      <c r="G1030" s="55" t="s">
        <v>2170</v>
      </c>
      <c r="H1030" s="55" t="str">
        <f>VLOOKUP(G1030,'3. DB25 Alle koder'!B:C,2,FALSE)</f>
        <v>Generelle offentlige forvaltningsaktiviteter</v>
      </c>
      <c r="I1030" s="56">
        <f>COUNTIF(G:G,G1030)</f>
        <v>1</v>
      </c>
      <c r="J1030" s="57" t="s">
        <v>3523</v>
      </c>
      <c r="K1030" s="92"/>
      <c r="L1030" s="92"/>
      <c r="M1030" s="37" t="str">
        <f t="shared" si="16"/>
        <v>1:1</v>
      </c>
    </row>
    <row r="1031" spans="1:13" ht="30" x14ac:dyDescent="0.25">
      <c r="A1031" s="55" t="s">
        <v>2049</v>
      </c>
      <c r="B1031" s="55" t="s">
        <v>2173</v>
      </c>
      <c r="C1031" s="55" t="s">
        <v>3026</v>
      </c>
      <c r="D1031" s="56">
        <f>COUNTIF(B:B,B1031)</f>
        <v>1</v>
      </c>
      <c r="E1031" s="57" t="s">
        <v>3523</v>
      </c>
      <c r="F1031" s="55" t="s">
        <v>2164</v>
      </c>
      <c r="G1031" s="55" t="s">
        <v>2173</v>
      </c>
      <c r="H1031" s="55" t="str">
        <f>VLOOKUP(G1031,'3. DB25 Alle koder'!B:C,2,FALSE)</f>
        <v>Administration af sundhedsvæsen, undervisning, kultur og sociale forhold</v>
      </c>
      <c r="I1031" s="56">
        <f>COUNTIF(G:G,G1031)</f>
        <v>1</v>
      </c>
      <c r="J1031" s="57" t="s">
        <v>3523</v>
      </c>
      <c r="K1031" s="92"/>
      <c r="L1031" s="92"/>
      <c r="M1031" s="37" t="str">
        <f t="shared" si="16"/>
        <v>1:1</v>
      </c>
    </row>
    <row r="1032" spans="1:13" x14ac:dyDescent="0.25">
      <c r="A1032" s="55" t="s">
        <v>2049</v>
      </c>
      <c r="B1032" s="55" t="s">
        <v>2176</v>
      </c>
      <c r="C1032" s="55" t="s">
        <v>2175</v>
      </c>
      <c r="D1032" s="56">
        <f>COUNTIF(B:B,B1032)</f>
        <v>1</v>
      </c>
      <c r="E1032" s="57" t="s">
        <v>3523</v>
      </c>
      <c r="F1032" s="55" t="s">
        <v>2164</v>
      </c>
      <c r="G1032" s="55" t="s">
        <v>2176</v>
      </c>
      <c r="H1032" s="55" t="str">
        <f>VLOOKUP(G1032,'3. DB25 Alle koder'!B:C,2,FALSE)</f>
        <v>Administration af og bidrag til erhvervsfremme</v>
      </c>
      <c r="I1032" s="56">
        <f>COUNTIF(G:G,G1032)</f>
        <v>1</v>
      </c>
      <c r="J1032" s="57" t="s">
        <v>3523</v>
      </c>
      <c r="K1032" s="92"/>
      <c r="L1032" s="92"/>
      <c r="M1032" s="37" t="str">
        <f t="shared" si="16"/>
        <v>1:1</v>
      </c>
    </row>
    <row r="1033" spans="1:13" x14ac:dyDescent="0.25">
      <c r="A1033" s="55" t="s">
        <v>2049</v>
      </c>
      <c r="B1033" s="55" t="s">
        <v>2181</v>
      </c>
      <c r="C1033" s="55" t="s">
        <v>2180</v>
      </c>
      <c r="D1033" s="56">
        <f>COUNTIF(B:B,B1033)</f>
        <v>1</v>
      </c>
      <c r="E1033" s="57" t="s">
        <v>3523</v>
      </c>
      <c r="F1033" s="55" t="s">
        <v>2164</v>
      </c>
      <c r="G1033" s="55" t="s">
        <v>2181</v>
      </c>
      <c r="H1033" s="55" t="str">
        <f>VLOOKUP(G1033,'3. DB25 Alle koder'!B:C,2,FALSE)</f>
        <v>Udenrigsanliggender</v>
      </c>
      <c r="I1033" s="56">
        <f>COUNTIF(G:G,G1033)</f>
        <v>1</v>
      </c>
      <c r="J1033" s="57" t="s">
        <v>3523</v>
      </c>
      <c r="K1033" s="92"/>
      <c r="L1033" s="92"/>
      <c r="M1033" s="37" t="str">
        <f t="shared" si="16"/>
        <v>1:1</v>
      </c>
    </row>
    <row r="1034" spans="1:13" x14ac:dyDescent="0.25">
      <c r="A1034" s="55" t="s">
        <v>2049</v>
      </c>
      <c r="B1034" s="55" t="s">
        <v>2184</v>
      </c>
      <c r="C1034" s="55" t="s">
        <v>2183</v>
      </c>
      <c r="D1034" s="56">
        <f>COUNTIF(B:B,B1034)</f>
        <v>1</v>
      </c>
      <c r="E1034" s="60" t="s">
        <v>3523</v>
      </c>
      <c r="F1034" s="55" t="s">
        <v>2164</v>
      </c>
      <c r="G1034" s="55" t="s">
        <v>2184</v>
      </c>
      <c r="H1034" s="55" t="str">
        <f>VLOOKUP(G1034,'3. DB25 Alle koder'!B:C,2,FALSE)</f>
        <v>Aktiviteter inden for forsvar</v>
      </c>
      <c r="I1034" s="56">
        <f>COUNTIF(G:G,G1034)</f>
        <v>1</v>
      </c>
      <c r="J1034" s="60" t="s">
        <v>3523</v>
      </c>
      <c r="K1034" s="92"/>
      <c r="L1034" s="92"/>
      <c r="M1034" s="37" t="str">
        <f t="shared" si="16"/>
        <v>1:1</v>
      </c>
    </row>
    <row r="1035" spans="1:13" x14ac:dyDescent="0.25">
      <c r="A1035" s="55" t="s">
        <v>2049</v>
      </c>
      <c r="B1035" s="55" t="s">
        <v>2186</v>
      </c>
      <c r="C1035" s="55" t="s">
        <v>3028</v>
      </c>
      <c r="D1035" s="56">
        <f>COUNTIF(B:B,B1035)</f>
        <v>1</v>
      </c>
      <c r="E1035" s="57" t="s">
        <v>3523</v>
      </c>
      <c r="F1035" s="55" t="s">
        <v>2164</v>
      </c>
      <c r="G1035" s="55" t="s">
        <v>2186</v>
      </c>
      <c r="H1035" s="55" t="str">
        <f>VLOOKUP(G1035,'3. DB25 Alle koder'!B:C,2,FALSE)</f>
        <v>Aktiviteter inden for retsvæsen</v>
      </c>
      <c r="I1035" s="56">
        <f>COUNTIF(G:G,G1035)</f>
        <v>1</v>
      </c>
      <c r="J1035" s="57" t="s">
        <v>3523</v>
      </c>
      <c r="K1035" s="92"/>
      <c r="L1035" s="92"/>
      <c r="M1035" s="37" t="str">
        <f t="shared" si="16"/>
        <v>1:1</v>
      </c>
    </row>
    <row r="1036" spans="1:13" x14ac:dyDescent="0.25">
      <c r="A1036" s="55" t="s">
        <v>2049</v>
      </c>
      <c r="B1036" s="55" t="s">
        <v>2188</v>
      </c>
      <c r="C1036" s="55" t="s">
        <v>3029</v>
      </c>
      <c r="D1036" s="56">
        <f>COUNTIF(B:B,B1036)</f>
        <v>1</v>
      </c>
      <c r="E1036" s="57" t="s">
        <v>3523</v>
      </c>
      <c r="F1036" s="55" t="s">
        <v>2164</v>
      </c>
      <c r="G1036" s="55" t="s">
        <v>2188</v>
      </c>
      <c r="H1036" s="55" t="str">
        <f>VLOOKUP(G1036,'3. DB25 Alle koder'!B:C,2,FALSE)</f>
        <v>Aktiviteter inden for offentlig sikkerhed og orden</v>
      </c>
      <c r="I1036" s="56">
        <f>COUNTIF(G:G,G1036)</f>
        <v>1</v>
      </c>
      <c r="J1036" s="57" t="s">
        <v>3523</v>
      </c>
      <c r="K1036" s="92"/>
      <c r="L1036" s="92"/>
      <c r="M1036" s="37" t="str">
        <f t="shared" si="16"/>
        <v>1:1</v>
      </c>
    </row>
    <row r="1037" spans="1:13" x14ac:dyDescent="0.25">
      <c r="A1037" s="55" t="s">
        <v>2049</v>
      </c>
      <c r="B1037" s="55" t="s">
        <v>2190</v>
      </c>
      <c r="C1037" s="55" t="s">
        <v>3030</v>
      </c>
      <c r="D1037" s="56">
        <f>COUNTIF(B:B,B1037)</f>
        <v>1</v>
      </c>
      <c r="E1037" s="60" t="s">
        <v>3523</v>
      </c>
      <c r="F1037" s="55" t="s">
        <v>2164</v>
      </c>
      <c r="G1037" s="55" t="s">
        <v>2190</v>
      </c>
      <c r="H1037" s="55" t="str">
        <f>VLOOKUP(G1037,'3. DB25 Alle koder'!B:C,2,FALSE)</f>
        <v>Aktiviteter inden for brandvæsen</v>
      </c>
      <c r="I1037" s="56">
        <f>COUNTIF(G:G,G1037)</f>
        <v>2</v>
      </c>
      <c r="J1037" s="60" t="s">
        <v>3523</v>
      </c>
      <c r="K1037" s="92"/>
      <c r="L1037" s="92"/>
      <c r="M1037" s="37" t="str">
        <f t="shared" si="16"/>
        <v>1:2</v>
      </c>
    </row>
    <row r="1038" spans="1:13" x14ac:dyDescent="0.25">
      <c r="A1038" s="55" t="s">
        <v>2049</v>
      </c>
      <c r="B1038" s="55" t="s">
        <v>2193</v>
      </c>
      <c r="C1038" s="55" t="s">
        <v>3031</v>
      </c>
      <c r="D1038" s="56">
        <f>COUNTIF(B:B,B1038)</f>
        <v>1</v>
      </c>
      <c r="E1038" s="60" t="s">
        <v>3523</v>
      </c>
      <c r="F1038" s="55" t="s">
        <v>2164</v>
      </c>
      <c r="G1038" s="55" t="s">
        <v>2193</v>
      </c>
      <c r="H1038" s="55" t="str">
        <f>VLOOKUP(G1038,'3. DB25 Alle koder'!B:C,2,FALSE)</f>
        <v>Aktiviteter inden for lovpligtig socialsikring</v>
      </c>
      <c r="I1038" s="56">
        <f>COUNTIF(G:G,G1038)</f>
        <v>1</v>
      </c>
      <c r="J1038" s="60" t="s">
        <v>3523</v>
      </c>
      <c r="K1038" s="92"/>
      <c r="L1038" s="92"/>
      <c r="M1038" s="37" t="str">
        <f t="shared" si="16"/>
        <v>1:1</v>
      </c>
    </row>
    <row r="1039" spans="1:13" ht="315" x14ac:dyDescent="0.25">
      <c r="A1039" s="55" t="s">
        <v>2164</v>
      </c>
      <c r="B1039" s="55" t="s">
        <v>2199</v>
      </c>
      <c r="C1039" s="55" t="s">
        <v>2197</v>
      </c>
      <c r="D1039" s="56">
        <f>COUNTIF(B:B,B1039)</f>
        <v>1</v>
      </c>
      <c r="E1039" s="64" t="s">
        <v>3715</v>
      </c>
      <c r="F1039" s="55" t="s">
        <v>2194</v>
      </c>
      <c r="G1039" s="55" t="s">
        <v>2199</v>
      </c>
      <c r="H1039" s="55" t="str">
        <f>VLOOKUP(G1039,'3. DB25 Alle koder'!B:C,2,FALSE)</f>
        <v>Førskoleundervisning</v>
      </c>
      <c r="I1039" s="56">
        <f>COUNTIF(G:G,G1039)</f>
        <v>1</v>
      </c>
      <c r="J1039" s="64" t="s">
        <v>3715</v>
      </c>
      <c r="K1039" s="92"/>
      <c r="L1039" s="92"/>
      <c r="M1039" s="37" t="str">
        <f t="shared" si="16"/>
        <v>1:1</v>
      </c>
    </row>
    <row r="1040" spans="1:13" x14ac:dyDescent="0.25">
      <c r="A1040" s="55" t="s">
        <v>2164</v>
      </c>
      <c r="B1040" s="55" t="s">
        <v>2203</v>
      </c>
      <c r="C1040" s="55" t="s">
        <v>3033</v>
      </c>
      <c r="D1040" s="56">
        <f>COUNTIF(B:B,B1040)</f>
        <v>1</v>
      </c>
      <c r="E1040" s="60"/>
      <c r="F1040" s="55" t="s">
        <v>2194</v>
      </c>
      <c r="G1040" s="55" t="s">
        <v>2203</v>
      </c>
      <c r="H1040" s="55" t="str">
        <f>VLOOKUP(G1040,'3. DB25 Alle koder'!B:C,2,FALSE)</f>
        <v>Undervisning på almene grundskoler</v>
      </c>
      <c r="I1040" s="56">
        <f>COUNTIF(G:G,G1040)</f>
        <v>1</v>
      </c>
      <c r="J1040" s="60"/>
      <c r="K1040" s="92"/>
      <c r="L1040" s="92"/>
      <c r="M1040" s="37" t="str">
        <f t="shared" si="16"/>
        <v>1:1</v>
      </c>
    </row>
    <row r="1041" spans="1:13" x14ac:dyDescent="0.25">
      <c r="A1041" s="55" t="s">
        <v>2164</v>
      </c>
      <c r="B1041" s="55" t="s">
        <v>2205</v>
      </c>
      <c r="C1041" s="55" t="s">
        <v>3034</v>
      </c>
      <c r="D1041" s="56">
        <f>COUNTIF(B:B,B1041)</f>
        <v>1</v>
      </c>
      <c r="E1041" s="60"/>
      <c r="F1041" s="55" t="s">
        <v>2194</v>
      </c>
      <c r="G1041" s="55" t="s">
        <v>2205</v>
      </c>
      <c r="H1041" s="55" t="str">
        <f>VLOOKUP(G1041,'3. DB25 Alle koder'!B:C,2,FALSE)</f>
        <v>Undervisning på specialskoler for børn med funktionsnedsættelser</v>
      </c>
      <c r="I1041" s="56">
        <f>COUNTIF(G:G,G1041)</f>
        <v>1</v>
      </c>
      <c r="J1041" s="60"/>
      <c r="K1041" s="92"/>
      <c r="L1041" s="92"/>
      <c r="M1041" s="37" t="str">
        <f t="shared" si="16"/>
        <v>1:1</v>
      </c>
    </row>
    <row r="1042" spans="1:13" x14ac:dyDescent="0.25">
      <c r="A1042" s="55" t="s">
        <v>2164</v>
      </c>
      <c r="B1042" s="55" t="s">
        <v>2211</v>
      </c>
      <c r="C1042" s="55" t="s">
        <v>3037</v>
      </c>
      <c r="D1042" s="56">
        <f>COUNTIF(B:B,B1042)</f>
        <v>1</v>
      </c>
      <c r="E1042" s="63"/>
      <c r="F1042" s="55" t="s">
        <v>2194</v>
      </c>
      <c r="G1042" s="55" t="s">
        <v>2211</v>
      </c>
      <c r="H1042" s="55" t="str">
        <f>VLOOKUP(G1042,'3. DB25 Alle koder'!B:C,2,FALSE)</f>
        <v>Undervisning på ungdoms- og efterskoler</v>
      </c>
      <c r="I1042" s="56">
        <f>COUNTIF(G:G,G1042)</f>
        <v>1</v>
      </c>
      <c r="J1042" s="63"/>
      <c r="K1042" s="92"/>
      <c r="L1042" s="92"/>
      <c r="M1042" s="37" t="str">
        <f t="shared" si="16"/>
        <v>1:1</v>
      </c>
    </row>
    <row r="1043" spans="1:13" x14ac:dyDescent="0.25">
      <c r="A1043" s="55" t="s">
        <v>2164</v>
      </c>
      <c r="B1043" s="55" t="s">
        <v>2213</v>
      </c>
      <c r="C1043" s="55" t="s">
        <v>3038</v>
      </c>
      <c r="D1043" s="56">
        <f>COUNTIF(B:B,B1043)</f>
        <v>1</v>
      </c>
      <c r="E1043" s="63"/>
      <c r="F1043" s="55" t="s">
        <v>2194</v>
      </c>
      <c r="G1043" s="55" t="s">
        <v>2213</v>
      </c>
      <c r="H1043" s="55" t="str">
        <f>VLOOKUP(G1043,'3. DB25 Alle koder'!B:C,2,FALSE)</f>
        <v>Undervisning på gymnasier, studenter- og HF-kurser</v>
      </c>
      <c r="I1043" s="56">
        <f>COUNTIF(G:G,G1043)</f>
        <v>1</v>
      </c>
      <c r="J1043" s="63"/>
      <c r="K1043" s="92"/>
      <c r="L1043" s="92"/>
      <c r="M1043" s="37" t="str">
        <f t="shared" si="16"/>
        <v>1:1</v>
      </c>
    </row>
    <row r="1044" spans="1:13" x14ac:dyDescent="0.25">
      <c r="A1044" s="55" t="s">
        <v>2164</v>
      </c>
      <c r="B1044" s="55" t="s">
        <v>2217</v>
      </c>
      <c r="C1044" s="55" t="s">
        <v>3039</v>
      </c>
      <c r="D1044" s="56">
        <f>COUNTIF(B:B,B1044)</f>
        <v>1</v>
      </c>
      <c r="E1044" s="63"/>
      <c r="F1044" s="55" t="s">
        <v>2194</v>
      </c>
      <c r="G1044" s="55" t="s">
        <v>2217</v>
      </c>
      <c r="H1044" s="55" t="str">
        <f>VLOOKUP(G1044,'3. DB25 Alle koder'!B:C,2,FALSE)</f>
        <v>Undervisning på erhvervsfaglige skoler</v>
      </c>
      <c r="I1044" s="56">
        <f>COUNTIF(G:G,G1044)</f>
        <v>1</v>
      </c>
      <c r="J1044" s="63"/>
      <c r="K1044" s="92"/>
      <c r="L1044" s="92"/>
      <c r="M1044" s="37" t="str">
        <f t="shared" si="16"/>
        <v>1:1</v>
      </c>
    </row>
    <row r="1045" spans="1:13" x14ac:dyDescent="0.25">
      <c r="A1045" s="55" t="s">
        <v>2164</v>
      </c>
      <c r="B1045" s="55" t="s">
        <v>3302</v>
      </c>
      <c r="C1045" s="55" t="s">
        <v>3042</v>
      </c>
      <c r="D1045" s="56">
        <f>COUNTIF(B:B,B1045)</f>
        <v>1</v>
      </c>
      <c r="E1045" s="63"/>
      <c r="F1045" s="55" t="s">
        <v>2194</v>
      </c>
      <c r="G1045" s="55" t="s">
        <v>2220</v>
      </c>
      <c r="H1045" s="55" t="str">
        <f>VLOOKUP(G1045,'3. DB25 Alle koder'!B:C,2,FALSE)</f>
        <v>Videregående uddannelse, ikke på universitetsniveau</v>
      </c>
      <c r="I1045" s="56">
        <f>COUNTIF(G:G,G1045)</f>
        <v>1</v>
      </c>
      <c r="J1045" s="63"/>
      <c r="K1045" s="92"/>
      <c r="L1045" s="92"/>
      <c r="M1045" s="37" t="str">
        <f t="shared" si="16"/>
        <v>1:1</v>
      </c>
    </row>
    <row r="1046" spans="1:13" x14ac:dyDescent="0.25">
      <c r="A1046" s="55" t="s">
        <v>2164</v>
      </c>
      <c r="B1046" s="55" t="s">
        <v>3303</v>
      </c>
      <c r="C1046" s="55" t="s">
        <v>3044</v>
      </c>
      <c r="D1046" s="56">
        <f>COUNTIF(B:B,B1046)</f>
        <v>1</v>
      </c>
      <c r="E1046" s="63"/>
      <c r="F1046" s="55" t="s">
        <v>2194</v>
      </c>
      <c r="G1046" s="55" t="s">
        <v>2224</v>
      </c>
      <c r="H1046" s="55" t="str">
        <f>VLOOKUP(G1046,'3. DB25 Alle koder'!B:C,2,FALSE)</f>
        <v>Videregående uddannelse på universitetsniveau</v>
      </c>
      <c r="I1046" s="56">
        <f>COUNTIF(G:G,G1046)</f>
        <v>1</v>
      </c>
      <c r="J1046" s="63"/>
      <c r="K1046" s="92"/>
      <c r="L1046" s="92"/>
      <c r="M1046" s="37" t="str">
        <f t="shared" si="16"/>
        <v>1:1</v>
      </c>
    </row>
    <row r="1047" spans="1:13" x14ac:dyDescent="0.25">
      <c r="A1047" s="55" t="s">
        <v>2164</v>
      </c>
      <c r="B1047" s="55" t="s">
        <v>2229</v>
      </c>
      <c r="C1047" s="55" t="s">
        <v>2228</v>
      </c>
      <c r="D1047" s="56">
        <f>COUNTIF(B:B,B1047)</f>
        <v>2</v>
      </c>
      <c r="E1047" s="63"/>
      <c r="F1047" s="55" t="s">
        <v>2194</v>
      </c>
      <c r="G1047" s="55" t="s">
        <v>2229</v>
      </c>
      <c r="H1047" s="55" t="str">
        <f>VLOOKUP(G1047,'3. DB25 Alle koder'!B:C,2,FALSE)</f>
        <v>Undervisning inden for sport og fritid</v>
      </c>
      <c r="I1047" s="56">
        <f>COUNTIF(G:G,G1047)</f>
        <v>1</v>
      </c>
      <c r="J1047" s="63"/>
      <c r="K1047" s="92"/>
      <c r="L1047" s="92"/>
      <c r="M1047" s="37" t="str">
        <f t="shared" si="16"/>
        <v>2:1</v>
      </c>
    </row>
    <row r="1048" spans="1:13" ht="90" x14ac:dyDescent="0.25">
      <c r="A1048" s="55" t="s">
        <v>2164</v>
      </c>
      <c r="B1048" s="55" t="s">
        <v>2229</v>
      </c>
      <c r="C1048" s="55" t="s">
        <v>2228</v>
      </c>
      <c r="D1048" s="56">
        <f>COUNTIF(B:B,B1048)</f>
        <v>2</v>
      </c>
      <c r="E1048" s="65" t="s">
        <v>3716</v>
      </c>
      <c r="F1048" s="55" t="s">
        <v>2340</v>
      </c>
      <c r="G1048" s="55" t="s">
        <v>2408</v>
      </c>
      <c r="H1048" s="55" t="str">
        <f>VLOOKUP(G1048,'3. DB25 Alle koder'!B:C,2,FALSE)</f>
        <v>Drift af fitnesscentre</v>
      </c>
      <c r="I1048" s="56">
        <f>COUNTIF(G:G,G1048)</f>
        <v>2</v>
      </c>
      <c r="J1048" s="65" t="s">
        <v>3716</v>
      </c>
      <c r="K1048" s="92"/>
      <c r="L1048" s="92"/>
      <c r="M1048" s="37" t="str">
        <f t="shared" si="16"/>
        <v>2:2</v>
      </c>
    </row>
    <row r="1049" spans="1:13" x14ac:dyDescent="0.25">
      <c r="A1049" s="55" t="s">
        <v>2164</v>
      </c>
      <c r="B1049" s="55" t="s">
        <v>2232</v>
      </c>
      <c r="C1049" s="55" t="s">
        <v>2231</v>
      </c>
      <c r="D1049" s="56">
        <f>COUNTIF(B:B,B1049)</f>
        <v>1</v>
      </c>
      <c r="E1049" s="63" t="s">
        <v>3523</v>
      </c>
      <c r="F1049" s="55" t="s">
        <v>2194</v>
      </c>
      <c r="G1049" s="55" t="s">
        <v>2232</v>
      </c>
      <c r="H1049" s="55" t="str">
        <f>VLOOKUP(G1049,'3. DB25 Alle koder'!B:C,2,FALSE)</f>
        <v>Undervisning i kulturelle discipliner</v>
      </c>
      <c r="I1049" s="56">
        <f>COUNTIF(G:G,G1049)</f>
        <v>1</v>
      </c>
      <c r="J1049" s="63" t="s">
        <v>3523</v>
      </c>
      <c r="K1049" s="92"/>
      <c r="L1049" s="92"/>
      <c r="M1049" s="37" t="str">
        <f t="shared" si="16"/>
        <v>1:1</v>
      </c>
    </row>
    <row r="1050" spans="1:13" x14ac:dyDescent="0.25">
      <c r="A1050" s="55" t="s">
        <v>2164</v>
      </c>
      <c r="B1050" s="55" t="s">
        <v>2235</v>
      </c>
      <c r="C1050" s="55" t="s">
        <v>3045</v>
      </c>
      <c r="D1050" s="56">
        <f>COUNTIF(B:B,B1050)</f>
        <v>1</v>
      </c>
      <c r="E1050" s="60" t="s">
        <v>3523</v>
      </c>
      <c r="F1050" s="55" t="s">
        <v>2194</v>
      </c>
      <c r="G1050" s="55" t="s">
        <v>2235</v>
      </c>
      <c r="H1050" s="55" t="str">
        <f>VLOOKUP(G1050,'3. DB25 Alle koder'!B:C,2,FALSE)</f>
        <v>Drift af køreskoler</v>
      </c>
      <c r="I1050" s="56">
        <f>COUNTIF(G:G,G1050)</f>
        <v>1</v>
      </c>
      <c r="J1050" s="60" t="s">
        <v>3523</v>
      </c>
      <c r="K1050" s="92"/>
      <c r="L1050" s="92"/>
      <c r="M1050" s="37" t="str">
        <f t="shared" si="16"/>
        <v>1:1</v>
      </c>
    </row>
    <row r="1051" spans="1:13" x14ac:dyDescent="0.25">
      <c r="A1051" s="55" t="s">
        <v>2164</v>
      </c>
      <c r="B1051" s="55" t="s">
        <v>2237</v>
      </c>
      <c r="C1051" s="55" t="s">
        <v>3046</v>
      </c>
      <c r="D1051" s="56">
        <f>COUNTIF(B:B,B1051)</f>
        <v>1</v>
      </c>
      <c r="E1051" s="57" t="s">
        <v>3523</v>
      </c>
      <c r="F1051" s="55" t="s">
        <v>2194</v>
      </c>
      <c r="G1051" s="55" t="s">
        <v>2237</v>
      </c>
      <c r="H1051" s="55" t="str">
        <f>VLOOKUP(G1051,'3. DB25 Alle koder'!B:C,2,FALSE)</f>
        <v>Anden undervisning i.a.n.</v>
      </c>
      <c r="I1051" s="56">
        <f>COUNTIF(G:G,G1051)</f>
        <v>1</v>
      </c>
      <c r="J1051" s="57" t="s">
        <v>3523</v>
      </c>
      <c r="K1051" s="92"/>
      <c r="L1051" s="92"/>
      <c r="M1051" s="37" t="str">
        <f t="shared" si="16"/>
        <v>1:1</v>
      </c>
    </row>
    <row r="1052" spans="1:13" x14ac:dyDescent="0.25">
      <c r="A1052" s="55" t="s">
        <v>2164</v>
      </c>
      <c r="B1052" s="55" t="s">
        <v>3304</v>
      </c>
      <c r="C1052" s="55" t="s">
        <v>3047</v>
      </c>
      <c r="D1052" s="56">
        <f>COUNTIF(B:B,B1052)</f>
        <v>1</v>
      </c>
      <c r="E1052" s="60" t="s">
        <v>3523</v>
      </c>
      <c r="F1052" s="55" t="s">
        <v>2194</v>
      </c>
      <c r="G1052" s="55" t="s">
        <v>2243</v>
      </c>
      <c r="H1052" s="55" t="str">
        <f>VLOOKUP(G1052,'3. DB25 Alle koder'!B:C,2,FALSE)</f>
        <v>Levering af hjælpeydelser i forbindelse med undervisning i.a.n.</v>
      </c>
      <c r="I1052" s="56">
        <f>COUNTIF(G:G,G1052)</f>
        <v>1</v>
      </c>
      <c r="J1052" s="60" t="s">
        <v>3523</v>
      </c>
      <c r="K1052" s="92"/>
      <c r="L1052" s="92"/>
      <c r="M1052" s="37" t="str">
        <f t="shared" si="16"/>
        <v>1:1</v>
      </c>
    </row>
    <row r="1053" spans="1:13" x14ac:dyDescent="0.25">
      <c r="A1053" s="55" t="s">
        <v>2194</v>
      </c>
      <c r="B1053" s="55" t="s">
        <v>2247</v>
      </c>
      <c r="C1053" s="55" t="s">
        <v>3050</v>
      </c>
      <c r="D1053" s="56">
        <f>COUNTIF(B:B,B1053)</f>
        <v>1</v>
      </c>
      <c r="E1053" s="60" t="s">
        <v>3523</v>
      </c>
      <c r="F1053" s="55" t="s">
        <v>2244</v>
      </c>
      <c r="G1053" s="55" t="s">
        <v>2247</v>
      </c>
      <c r="H1053" s="55" t="str">
        <f>VLOOKUP(G1053,'3. DB25 Alle koder'!B:C,2,FALSE)</f>
        <v>Aktiviteter inden for hospitalsvæsen</v>
      </c>
      <c r="I1053" s="56">
        <f>COUNTIF(G:G,G1053)</f>
        <v>1</v>
      </c>
      <c r="J1053" s="60" t="s">
        <v>3523</v>
      </c>
      <c r="K1053" s="92"/>
      <c r="L1053" s="92"/>
      <c r="M1053" s="37" t="str">
        <f t="shared" si="16"/>
        <v>1:1</v>
      </c>
    </row>
    <row r="1054" spans="1:13" x14ac:dyDescent="0.25">
      <c r="A1054" s="55" t="s">
        <v>2194</v>
      </c>
      <c r="B1054" s="55" t="s">
        <v>2250</v>
      </c>
      <c r="C1054" s="55" t="s">
        <v>3052</v>
      </c>
      <c r="D1054" s="56">
        <f>COUNTIF(B:B,B1054)</f>
        <v>1</v>
      </c>
      <c r="E1054" s="60" t="s">
        <v>3523</v>
      </c>
      <c r="F1054" s="55" t="s">
        <v>2244</v>
      </c>
      <c r="G1054" s="55" t="s">
        <v>2250</v>
      </c>
      <c r="H1054" s="55" t="str">
        <f>VLOOKUP(G1054,'3. DB25 Alle koder'!B:C,2,FALSE)</f>
        <v>Alment praktiserende lægers aktiviteter</v>
      </c>
      <c r="I1054" s="56">
        <f>COUNTIF(G:G,G1054)</f>
        <v>1</v>
      </c>
      <c r="J1054" s="60" t="s">
        <v>3523</v>
      </c>
      <c r="K1054" s="92"/>
      <c r="L1054" s="92"/>
      <c r="M1054" s="37" t="str">
        <f t="shared" si="16"/>
        <v>1:1</v>
      </c>
    </row>
    <row r="1055" spans="1:13" x14ac:dyDescent="0.25">
      <c r="A1055" s="55" t="s">
        <v>2194</v>
      </c>
      <c r="B1055" s="55" t="s">
        <v>2252</v>
      </c>
      <c r="C1055" s="55" t="s">
        <v>3053</v>
      </c>
      <c r="D1055" s="56">
        <f>COUNTIF(B:B,B1055)</f>
        <v>1</v>
      </c>
      <c r="E1055" s="60" t="s">
        <v>3523</v>
      </c>
      <c r="F1055" s="55" t="s">
        <v>2244</v>
      </c>
      <c r="G1055" s="55" t="s">
        <v>2252</v>
      </c>
      <c r="H1055" s="55" t="str">
        <f>VLOOKUP(G1055,'3. DB25 Alle koder'!B:C,2,FALSE)</f>
        <v>Speciallægers aktiviteter</v>
      </c>
      <c r="I1055" s="56">
        <f>COUNTIF(G:G,G1055)</f>
        <v>1</v>
      </c>
      <c r="J1055" s="60" t="s">
        <v>3523</v>
      </c>
      <c r="K1055" s="92"/>
      <c r="L1055" s="92"/>
      <c r="M1055" s="37" t="str">
        <f t="shared" si="16"/>
        <v>1:1</v>
      </c>
    </row>
    <row r="1056" spans="1:13" x14ac:dyDescent="0.25">
      <c r="A1056" s="55" t="s">
        <v>2194</v>
      </c>
      <c r="B1056" s="55" t="s">
        <v>2254</v>
      </c>
      <c r="C1056" s="55" t="s">
        <v>3054</v>
      </c>
      <c r="D1056" s="56">
        <f>COUNTIF(B:B,B1056)</f>
        <v>1</v>
      </c>
      <c r="E1056" s="60" t="s">
        <v>3523</v>
      </c>
      <c r="F1056" s="55" t="s">
        <v>2244</v>
      </c>
      <c r="G1056" s="55" t="s">
        <v>2254</v>
      </c>
      <c r="H1056" s="55" t="str">
        <f>VLOOKUP(G1056,'3. DB25 Alle koder'!B:C,2,FALSE)</f>
        <v>Tandlægers aktiviteter</v>
      </c>
      <c r="I1056" s="56">
        <f>COUNTIF(G:G,G1056)</f>
        <v>1</v>
      </c>
      <c r="J1056" s="60" t="s">
        <v>3523</v>
      </c>
      <c r="K1056" s="92"/>
      <c r="L1056" s="92"/>
      <c r="M1056" s="37" t="str">
        <f t="shared" si="16"/>
        <v>1:1</v>
      </c>
    </row>
    <row r="1057" spans="1:13" x14ac:dyDescent="0.25">
      <c r="A1057" s="55" t="s">
        <v>2194</v>
      </c>
      <c r="B1057" s="55" t="s">
        <v>3307</v>
      </c>
      <c r="C1057" s="55" t="s">
        <v>3057</v>
      </c>
      <c r="D1057" s="56">
        <f>COUNTIF(B:B,B1057)</f>
        <v>1</v>
      </c>
      <c r="E1057" s="60" t="s">
        <v>3523</v>
      </c>
      <c r="F1057" s="55" t="s">
        <v>2244</v>
      </c>
      <c r="G1057" s="55" t="s">
        <v>2265</v>
      </c>
      <c r="H1057" s="55" t="str">
        <f>VLOOKUP(G1057,'3. DB25 Alle koder'!B:C,2,FALSE)</f>
        <v>Sundhedspleje, hjemmesygepleje, jordemoderaktiviteter mv.</v>
      </c>
      <c r="I1057" s="56">
        <f>COUNTIF(G:G,G1057)</f>
        <v>1</v>
      </c>
      <c r="J1057" s="60" t="s">
        <v>3523</v>
      </c>
      <c r="K1057" s="92"/>
      <c r="L1057" s="92"/>
      <c r="M1057" s="37" t="str">
        <f t="shared" si="16"/>
        <v>1:1</v>
      </c>
    </row>
    <row r="1058" spans="1:13" x14ac:dyDescent="0.25">
      <c r="A1058" s="55" t="s">
        <v>2194</v>
      </c>
      <c r="B1058" s="55" t="s">
        <v>3308</v>
      </c>
      <c r="C1058" s="55" t="s">
        <v>3058</v>
      </c>
      <c r="D1058" s="56">
        <f>COUNTIF(B:B,B1058)</f>
        <v>1</v>
      </c>
      <c r="E1058" s="60" t="s">
        <v>3523</v>
      </c>
      <c r="F1058" s="55" t="s">
        <v>2244</v>
      </c>
      <c r="G1058" s="55" t="s">
        <v>2268</v>
      </c>
      <c r="H1058" s="55" t="str">
        <f>VLOOKUP(G1058,'3. DB25 Alle koder'!B:C,2,FALSE)</f>
        <v>Fysio- og ergoterapi</v>
      </c>
      <c r="I1058" s="56">
        <f>COUNTIF(G:G,G1058)</f>
        <v>1</v>
      </c>
      <c r="J1058" s="60" t="s">
        <v>3523</v>
      </c>
      <c r="K1058" s="92"/>
      <c r="L1058" s="92"/>
      <c r="M1058" s="37" t="str">
        <f t="shared" si="16"/>
        <v>1:1</v>
      </c>
    </row>
    <row r="1059" spans="1:13" x14ac:dyDescent="0.25">
      <c r="A1059" s="55" t="s">
        <v>2194</v>
      </c>
      <c r="B1059" s="55" t="s">
        <v>3306</v>
      </c>
      <c r="C1059" s="55" t="s">
        <v>3059</v>
      </c>
      <c r="D1059" s="56">
        <f>COUNTIF(B:B,B1059)</f>
        <v>1</v>
      </c>
      <c r="E1059" s="60" t="s">
        <v>3523</v>
      </c>
      <c r="F1059" s="55" t="s">
        <v>2244</v>
      </c>
      <c r="G1059" s="55" t="s">
        <v>2263</v>
      </c>
      <c r="H1059" s="55" t="str">
        <f>VLOOKUP(G1059,'3. DB25 Alle koder'!B:C,2,FALSE)</f>
        <v>Psykologisk og psykoterapeutisk rådgivning</v>
      </c>
      <c r="I1059" s="56">
        <f>COUNTIF(G:G,G1059)</f>
        <v>1</v>
      </c>
      <c r="J1059" s="60" t="s">
        <v>3523</v>
      </c>
      <c r="K1059" s="92"/>
      <c r="L1059" s="92"/>
      <c r="M1059" s="37" t="str">
        <f t="shared" si="16"/>
        <v>1:1</v>
      </c>
    </row>
    <row r="1060" spans="1:13" x14ac:dyDescent="0.25">
      <c r="A1060" s="55" t="s">
        <v>2194</v>
      </c>
      <c r="B1060" s="55" t="s">
        <v>3484</v>
      </c>
      <c r="C1060" s="55" t="s">
        <v>3060</v>
      </c>
      <c r="D1060" s="56">
        <f>COUNTIF(B:B,B1060)</f>
        <v>1</v>
      </c>
      <c r="E1060" s="60" t="s">
        <v>3523</v>
      </c>
      <c r="F1060" s="55" t="s">
        <v>2244</v>
      </c>
      <c r="G1060" s="55" t="s">
        <v>2271</v>
      </c>
      <c r="H1060" s="55" t="str">
        <f>VLOOKUP(G1060,'3. DB25 Alle koder'!B:C,2,FALSE)</f>
        <v>Traditionelle, komplementære og alternative behandlingsformer</v>
      </c>
      <c r="I1060" s="56">
        <f>COUNTIF(G:G,G1060)</f>
        <v>3</v>
      </c>
      <c r="J1060" s="60" t="s">
        <v>3523</v>
      </c>
      <c r="K1060" s="92"/>
      <c r="L1060" s="92"/>
      <c r="M1060" s="37" t="str">
        <f t="shared" si="16"/>
        <v>1:3</v>
      </c>
    </row>
    <row r="1061" spans="1:13" ht="30" x14ac:dyDescent="0.25">
      <c r="A1061" s="55" t="s">
        <v>2194</v>
      </c>
      <c r="B1061" s="55" t="s">
        <v>3305</v>
      </c>
      <c r="C1061" s="55" t="s">
        <v>3061</v>
      </c>
      <c r="D1061" s="56">
        <f>COUNTIF(B:B,B1061)</f>
        <v>4</v>
      </c>
      <c r="E1061" s="60" t="s">
        <v>3523</v>
      </c>
      <c r="F1061" s="55" t="s">
        <v>2244</v>
      </c>
      <c r="G1061" s="55" t="s">
        <v>2257</v>
      </c>
      <c r="H1061" s="55" t="str">
        <f>VLOOKUP(G1061,'3. DB25 Alle koder'!B:C,2,FALSE)</f>
        <v>Billeddiagnostiske undersøgelser og medicinske laboratorieaktiviteter</v>
      </c>
      <c r="I1061" s="56">
        <f>COUNTIF(G:G,G1061)</f>
        <v>1</v>
      </c>
      <c r="J1061" s="60" t="s">
        <v>3523</v>
      </c>
      <c r="K1061" s="92"/>
      <c r="L1061" s="92"/>
      <c r="M1061" s="37" t="str">
        <f t="shared" si="16"/>
        <v>4:1</v>
      </c>
    </row>
    <row r="1062" spans="1:13" x14ac:dyDescent="0.25">
      <c r="A1062" s="55" t="s">
        <v>2194</v>
      </c>
      <c r="B1062" s="55" t="s">
        <v>3305</v>
      </c>
      <c r="C1062" s="55" t="s">
        <v>3061</v>
      </c>
      <c r="D1062" s="56">
        <f>COUNTIF(B:B,B1062)</f>
        <v>4</v>
      </c>
      <c r="E1062" s="60" t="s">
        <v>3523</v>
      </c>
      <c r="F1062" s="55" t="s">
        <v>2244</v>
      </c>
      <c r="G1062" s="55" t="s">
        <v>2260</v>
      </c>
      <c r="H1062" s="55" t="str">
        <f>VLOOKUP(G1062,'3. DB25 Alle koder'!B:C,2,FALSE)</f>
        <v>Patienttransport med ambulance</v>
      </c>
      <c r="I1062" s="56">
        <f>COUNTIF(G:G,G1062)</f>
        <v>1</v>
      </c>
      <c r="J1062" s="60" t="s">
        <v>3523</v>
      </c>
      <c r="K1062" s="92"/>
      <c r="L1062" s="92"/>
      <c r="M1062" s="37" t="str">
        <f t="shared" si="16"/>
        <v>4:1</v>
      </c>
    </row>
    <row r="1063" spans="1:13" x14ac:dyDescent="0.25">
      <c r="A1063" s="55" t="s">
        <v>2194</v>
      </c>
      <c r="B1063" s="55" t="s">
        <v>3305</v>
      </c>
      <c r="C1063" s="55" t="s">
        <v>3061</v>
      </c>
      <c r="D1063" s="56">
        <f>COUNTIF(B:B,B1063)</f>
        <v>4</v>
      </c>
      <c r="E1063" s="60" t="s">
        <v>3523</v>
      </c>
      <c r="F1063" s="55" t="s">
        <v>2244</v>
      </c>
      <c r="G1063" s="55" t="s">
        <v>2271</v>
      </c>
      <c r="H1063" s="55" t="str">
        <f>VLOOKUP(G1063,'3. DB25 Alle koder'!B:C,2,FALSE)</f>
        <v>Traditionelle, komplementære og alternative behandlingsformer</v>
      </c>
      <c r="I1063" s="56">
        <f>COUNTIF(G:G,G1063)</f>
        <v>3</v>
      </c>
      <c r="J1063" s="60" t="s">
        <v>3523</v>
      </c>
      <c r="K1063" s="92"/>
      <c r="L1063" s="92"/>
      <c r="M1063" s="37" t="str">
        <f t="shared" si="16"/>
        <v>4:3</v>
      </c>
    </row>
    <row r="1064" spans="1:13" x14ac:dyDescent="0.25">
      <c r="A1064" s="55" t="s">
        <v>2194</v>
      </c>
      <c r="B1064" s="55" t="s">
        <v>3305</v>
      </c>
      <c r="C1064" s="55" t="s">
        <v>3061</v>
      </c>
      <c r="D1064" s="56">
        <f>COUNTIF(B:B,B1064)</f>
        <v>4</v>
      </c>
      <c r="E1064" s="60" t="s">
        <v>3523</v>
      </c>
      <c r="F1064" s="55" t="s">
        <v>2244</v>
      </c>
      <c r="G1064" s="55" t="s">
        <v>2275</v>
      </c>
      <c r="H1064" s="55" t="str">
        <f>VLOOKUP(G1064,'3. DB25 Alle koder'!B:C,2,FALSE)</f>
        <v>Drift af sundhedsvæsen i øvrigt i.a.n.</v>
      </c>
      <c r="I1064" s="56">
        <f>COUNTIF(G:G,G1064)</f>
        <v>1</v>
      </c>
      <c r="J1064" s="60" t="s">
        <v>3523</v>
      </c>
      <c r="K1064" s="92"/>
      <c r="L1064" s="92"/>
      <c r="M1064" s="37" t="str">
        <f t="shared" si="16"/>
        <v>4:1</v>
      </c>
    </row>
    <row r="1065" spans="1:13" x14ac:dyDescent="0.25">
      <c r="A1065" s="55" t="s">
        <v>2194</v>
      </c>
      <c r="B1065" s="55" t="s">
        <v>2280</v>
      </c>
      <c r="C1065" s="55" t="s">
        <v>3064</v>
      </c>
      <c r="D1065" s="56">
        <f>COUNTIF(B:B,B1065)</f>
        <v>1</v>
      </c>
      <c r="E1065" s="60" t="s">
        <v>3523</v>
      </c>
      <c r="F1065" s="55" t="s">
        <v>2244</v>
      </c>
      <c r="G1065" s="55" t="s">
        <v>2280</v>
      </c>
      <c r="H1065" s="55" t="str">
        <f>VLOOKUP(G1065,'3. DB25 Alle koder'!B:C,2,FALSE)</f>
        <v>Drift af plejehjem</v>
      </c>
      <c r="I1065" s="56">
        <f>COUNTIF(G:G,G1065)</f>
        <v>1</v>
      </c>
      <c r="J1065" s="60" t="s">
        <v>3523</v>
      </c>
      <c r="K1065" s="92"/>
      <c r="L1065" s="92"/>
      <c r="M1065" s="37" t="str">
        <f t="shared" si="16"/>
        <v>1:1</v>
      </c>
    </row>
    <row r="1066" spans="1:13" x14ac:dyDescent="0.25">
      <c r="A1066" s="55" t="s">
        <v>2194</v>
      </c>
      <c r="B1066" s="55" t="s">
        <v>2282</v>
      </c>
      <c r="C1066" s="55" t="s">
        <v>2283</v>
      </c>
      <c r="D1066" s="56">
        <f>COUNTIF(B:B,B1066)</f>
        <v>1</v>
      </c>
      <c r="E1066" s="57" t="s">
        <v>3523</v>
      </c>
      <c r="F1066" s="55" t="s">
        <v>2244</v>
      </c>
      <c r="G1066" s="55" t="s">
        <v>2282</v>
      </c>
      <c r="H1066" s="55" t="str">
        <f>VLOOKUP(G1066,'3. DB25 Alle koder'!B:C,2,FALSE)</f>
        <v>Institutionsophold med sygepleje i.a.n.</v>
      </c>
      <c r="I1066" s="56">
        <f>COUNTIF(G:G,G1066)</f>
        <v>1</v>
      </c>
      <c r="J1066" s="57" t="s">
        <v>3523</v>
      </c>
      <c r="K1066" s="92"/>
      <c r="L1066" s="92"/>
      <c r="M1066" s="37" t="str">
        <f t="shared" si="16"/>
        <v>1:1</v>
      </c>
    </row>
    <row r="1067" spans="1:13" x14ac:dyDescent="0.25">
      <c r="A1067" s="55" t="s">
        <v>2194</v>
      </c>
      <c r="B1067" s="55" t="s">
        <v>2287</v>
      </c>
      <c r="C1067" s="55" t="s">
        <v>3066</v>
      </c>
      <c r="D1067" s="56">
        <f>COUNTIF(B:B,B1067)</f>
        <v>1</v>
      </c>
      <c r="E1067" s="57" t="s">
        <v>3523</v>
      </c>
      <c r="F1067" s="55" t="s">
        <v>2244</v>
      </c>
      <c r="G1067" s="55" t="s">
        <v>2287</v>
      </c>
      <c r="H1067" s="55" t="str">
        <f>VLOOKUP(G1067,'3. DB25 Alle koder'!B:C,2,FALSE)</f>
        <v>Drift af døgninstitutioner for personer med psykiske handicap</v>
      </c>
      <c r="I1067" s="56">
        <f>COUNTIF(G:G,G1067)</f>
        <v>1</v>
      </c>
      <c r="J1067" s="57" t="s">
        <v>3523</v>
      </c>
      <c r="K1067" s="92"/>
      <c r="L1067" s="92"/>
      <c r="M1067" s="37" t="str">
        <f t="shared" si="16"/>
        <v>1:1</v>
      </c>
    </row>
    <row r="1068" spans="1:13" x14ac:dyDescent="0.25">
      <c r="A1068" s="55" t="s">
        <v>2194</v>
      </c>
      <c r="B1068" s="55" t="s">
        <v>2289</v>
      </c>
      <c r="C1068" s="55" t="s">
        <v>3067</v>
      </c>
      <c r="D1068" s="56">
        <f>COUNTIF(B:B,B1068)</f>
        <v>1</v>
      </c>
      <c r="E1068" s="57" t="s">
        <v>3523</v>
      </c>
      <c r="F1068" s="55" t="s">
        <v>2244</v>
      </c>
      <c r="G1068" s="55" t="s">
        <v>2289</v>
      </c>
      <c r="H1068" s="55" t="str">
        <f>VLOOKUP(G1068,'3. DB25 Alle koder'!B:C,2,FALSE)</f>
        <v>Drift af behandlingshjem for stofmisbrugere og alkoholskadede</v>
      </c>
      <c r="I1068" s="56">
        <f>COUNTIF(G:G,G1068)</f>
        <v>1</v>
      </c>
      <c r="J1068" s="57" t="s">
        <v>3523</v>
      </c>
      <c r="K1068" s="92"/>
      <c r="L1068" s="92"/>
      <c r="M1068" s="37" t="str">
        <f t="shared" si="16"/>
        <v>1:1</v>
      </c>
    </row>
    <row r="1069" spans="1:13" x14ac:dyDescent="0.25">
      <c r="A1069" s="55" t="s">
        <v>2194</v>
      </c>
      <c r="B1069" s="55" t="s">
        <v>2294</v>
      </c>
      <c r="C1069" s="55" t="s">
        <v>3069</v>
      </c>
      <c r="D1069" s="56">
        <f>COUNTIF(B:B,B1069)</f>
        <v>1</v>
      </c>
      <c r="E1069" s="57" t="s">
        <v>3523</v>
      </c>
      <c r="F1069" s="55" t="s">
        <v>2244</v>
      </c>
      <c r="G1069" s="55" t="s">
        <v>2294</v>
      </c>
      <c r="H1069" s="55" t="str">
        <f>VLOOKUP(G1069,'3. DB25 Alle koder'!B:C,2,FALSE)</f>
        <v>Drift af døgninstitutioner for personer med fysisk handicap</v>
      </c>
      <c r="I1069" s="56">
        <f>COUNTIF(G:G,G1069)</f>
        <v>1</v>
      </c>
      <c r="J1069" s="57" t="s">
        <v>3523</v>
      </c>
      <c r="K1069" s="92"/>
      <c r="L1069" s="92"/>
      <c r="M1069" s="37" t="str">
        <f t="shared" si="16"/>
        <v>1:1</v>
      </c>
    </row>
    <row r="1070" spans="1:13" x14ac:dyDescent="0.25">
      <c r="A1070" s="55" t="s">
        <v>2194</v>
      </c>
      <c r="B1070" s="55" t="s">
        <v>2296</v>
      </c>
      <c r="C1070" s="55" t="s">
        <v>3070</v>
      </c>
      <c r="D1070" s="56">
        <f>COUNTIF(B:B,B1070)</f>
        <v>1</v>
      </c>
      <c r="E1070" s="57" t="s">
        <v>3523</v>
      </c>
      <c r="F1070" s="55" t="s">
        <v>2244</v>
      </c>
      <c r="G1070" s="55" t="s">
        <v>2296</v>
      </c>
      <c r="H1070" s="55" t="str">
        <f>VLOOKUP(G1070,'3. DB25 Alle koder'!B:C,2,FALSE)</f>
        <v>Drift af beskyttede boliger o. lign.</v>
      </c>
      <c r="I1070" s="56">
        <f>COUNTIF(G:G,G1070)</f>
        <v>1</v>
      </c>
      <c r="J1070" s="57" t="s">
        <v>3523</v>
      </c>
      <c r="K1070" s="92"/>
      <c r="L1070" s="92"/>
      <c r="M1070" s="37" t="str">
        <f t="shared" si="16"/>
        <v>1:1</v>
      </c>
    </row>
    <row r="1071" spans="1:13" x14ac:dyDescent="0.25">
      <c r="A1071" s="55" t="s">
        <v>2194</v>
      </c>
      <c r="B1071" s="55" t="s">
        <v>3310</v>
      </c>
      <c r="C1071" s="55" t="s">
        <v>3073</v>
      </c>
      <c r="D1071" s="56">
        <f>COUNTIF(B:B,B1071)</f>
        <v>1</v>
      </c>
      <c r="E1071" s="57" t="s">
        <v>3523</v>
      </c>
      <c r="F1071" s="55" t="s">
        <v>2244</v>
      </c>
      <c r="G1071" s="55" t="s">
        <v>2303</v>
      </c>
      <c r="H1071" s="55" t="str">
        <f>VLOOKUP(G1071,'3. DB25 Alle koder'!B:C,2,FALSE)</f>
        <v>Drift af døgninstitutioner for børn og unge</v>
      </c>
      <c r="I1071" s="56">
        <f>COUNTIF(G:G,G1071)</f>
        <v>1</v>
      </c>
      <c r="J1071" s="57" t="s">
        <v>3523</v>
      </c>
      <c r="K1071" s="92"/>
      <c r="L1071" s="92"/>
      <c r="M1071" s="37" t="str">
        <f t="shared" si="16"/>
        <v>1:1</v>
      </c>
    </row>
    <row r="1072" spans="1:13" x14ac:dyDescent="0.25">
      <c r="A1072" s="55" t="s">
        <v>2194</v>
      </c>
      <c r="B1072" s="55" t="s">
        <v>3311</v>
      </c>
      <c r="C1072" s="55" t="s">
        <v>2306</v>
      </c>
      <c r="D1072" s="56">
        <f>COUNTIF(B:B,B1072)</f>
        <v>1</v>
      </c>
      <c r="E1072" s="57" t="s">
        <v>3523</v>
      </c>
      <c r="F1072" s="55" t="s">
        <v>2244</v>
      </c>
      <c r="G1072" s="55" t="s">
        <v>2305</v>
      </c>
      <c r="H1072" s="55" t="str">
        <f>VLOOKUP(G1072,'3. DB25 Alle koder'!B:C,2,FALSE)</f>
        <v>Familiepleje</v>
      </c>
      <c r="I1072" s="56">
        <f>COUNTIF(G:G,G1072)</f>
        <v>1</v>
      </c>
      <c r="J1072" s="57" t="s">
        <v>3523</v>
      </c>
      <c r="K1072" s="92"/>
      <c r="L1072" s="92"/>
      <c r="M1072" s="37" t="str">
        <f t="shared" si="16"/>
        <v>1:1</v>
      </c>
    </row>
    <row r="1073" spans="1:13" x14ac:dyDescent="0.25">
      <c r="A1073" s="55" t="s">
        <v>2194</v>
      </c>
      <c r="B1073" s="55" t="s">
        <v>3312</v>
      </c>
      <c r="C1073" s="55" t="s">
        <v>3071</v>
      </c>
      <c r="D1073" s="56">
        <f>COUNTIF(B:B,B1073)</f>
        <v>1</v>
      </c>
      <c r="E1073" s="60" t="s">
        <v>3523</v>
      </c>
      <c r="F1073" s="55" t="s">
        <v>2244</v>
      </c>
      <c r="G1073" s="55" t="s">
        <v>2309</v>
      </c>
      <c r="H1073" s="55" t="str">
        <f>VLOOKUP(G1073,'3. DB25 Alle koder'!B:C,2,FALSE)</f>
        <v>Drift af andre former for institutionsophold</v>
      </c>
      <c r="I1073" s="56">
        <f>COUNTIF(G:G,G1073)</f>
        <v>1</v>
      </c>
      <c r="J1073" s="60" t="s">
        <v>3523</v>
      </c>
      <c r="K1073" s="92"/>
      <c r="L1073" s="92"/>
      <c r="M1073" s="37" t="str">
        <f t="shared" si="16"/>
        <v>1:1</v>
      </c>
    </row>
    <row r="1074" spans="1:13" x14ac:dyDescent="0.25">
      <c r="A1074" s="55" t="s">
        <v>2194</v>
      </c>
      <c r="B1074" s="55" t="s">
        <v>2313</v>
      </c>
      <c r="C1074" s="55" t="s">
        <v>3076</v>
      </c>
      <c r="D1074" s="56">
        <f>COUNTIF(B:B,B1074)</f>
        <v>1</v>
      </c>
      <c r="E1074" s="57" t="s">
        <v>3523</v>
      </c>
      <c r="F1074" s="55" t="s">
        <v>2244</v>
      </c>
      <c r="G1074" s="55" t="s">
        <v>2313</v>
      </c>
      <c r="H1074" s="55" t="str">
        <f>VLOOKUP(G1074,'3. DB25 Alle koder'!B:C,2,FALSE)</f>
        <v>Drift af hjemmehjælp</v>
      </c>
      <c r="I1074" s="56">
        <f>COUNTIF(G:G,G1074)</f>
        <v>1</v>
      </c>
      <c r="J1074" s="57" t="s">
        <v>3523</v>
      </c>
      <c r="K1074" s="92"/>
      <c r="L1074" s="92"/>
      <c r="M1074" s="37" t="str">
        <f t="shared" si="16"/>
        <v>1:1</v>
      </c>
    </row>
    <row r="1075" spans="1:13" x14ac:dyDescent="0.25">
      <c r="A1075" s="55" t="s">
        <v>2194</v>
      </c>
      <c r="B1075" s="55" t="s">
        <v>2315</v>
      </c>
      <c r="C1075" s="55" t="s">
        <v>3077</v>
      </c>
      <c r="D1075" s="56">
        <f>COUNTIF(B:B,B1075)</f>
        <v>1</v>
      </c>
      <c r="E1075" s="57" t="s">
        <v>3523</v>
      </c>
      <c r="F1075" s="55" t="s">
        <v>2244</v>
      </c>
      <c r="G1075" s="55" t="s">
        <v>2315</v>
      </c>
      <c r="H1075" s="55" t="str">
        <f>VLOOKUP(G1075,'3. DB25 Alle koder'!B:C,2,FALSE)</f>
        <v>Drift af dagcentre mv.</v>
      </c>
      <c r="I1075" s="56">
        <f>COUNTIF(G:G,G1075)</f>
        <v>1</v>
      </c>
      <c r="J1075" s="57" t="s">
        <v>3523</v>
      </c>
      <c r="K1075" s="92"/>
      <c r="L1075" s="92"/>
      <c r="M1075" s="37" t="str">
        <f t="shared" si="16"/>
        <v>1:1</v>
      </c>
    </row>
    <row r="1076" spans="1:13" x14ac:dyDescent="0.25">
      <c r="A1076" s="55" t="s">
        <v>2194</v>
      </c>
      <c r="B1076" s="55" t="s">
        <v>2317</v>
      </c>
      <c r="C1076" s="55" t="s">
        <v>3078</v>
      </c>
      <c r="D1076" s="56">
        <f>COUNTIF(B:B,B1076)</f>
        <v>1</v>
      </c>
      <c r="E1076" s="57" t="s">
        <v>3523</v>
      </c>
      <c r="F1076" s="55" t="s">
        <v>2244</v>
      </c>
      <c r="G1076" s="55" t="s">
        <v>2317</v>
      </c>
      <c r="H1076" s="55" t="str">
        <f>VLOOKUP(G1076,'3. DB25 Alle koder'!B:C,2,FALSE)</f>
        <v>Drift af revalideringsinstitutioner</v>
      </c>
      <c r="I1076" s="56">
        <f>COUNTIF(G:G,G1076)</f>
        <v>1</v>
      </c>
      <c r="J1076" s="57" t="s">
        <v>3523</v>
      </c>
      <c r="K1076" s="92"/>
      <c r="L1076" s="92"/>
      <c r="M1076" s="37" t="str">
        <f t="shared" si="16"/>
        <v>1:1</v>
      </c>
    </row>
    <row r="1077" spans="1:13" x14ac:dyDescent="0.25">
      <c r="A1077" s="55" t="s">
        <v>2194</v>
      </c>
      <c r="B1077" s="55" t="s">
        <v>2322</v>
      </c>
      <c r="C1077" s="55" t="s">
        <v>3080</v>
      </c>
      <c r="D1077" s="56">
        <f>COUNTIF(B:B,B1077)</f>
        <v>1</v>
      </c>
      <c r="E1077" s="57" t="s">
        <v>3523</v>
      </c>
      <c r="F1077" s="55" t="s">
        <v>2244</v>
      </c>
      <c r="G1077" s="55" t="s">
        <v>2322</v>
      </c>
      <c r="H1077" s="55" t="str">
        <f>VLOOKUP(G1077,'3. DB25 Alle koder'!B:C,2,FALSE)</f>
        <v>Drift af dagpleje</v>
      </c>
      <c r="I1077" s="56">
        <f>COUNTIF(G:G,G1077)</f>
        <v>1</v>
      </c>
      <c r="J1077" s="57" t="s">
        <v>3523</v>
      </c>
      <c r="K1077" s="92"/>
      <c r="L1077" s="92"/>
      <c r="M1077" s="37" t="str">
        <f t="shared" si="16"/>
        <v>1:1</v>
      </c>
    </row>
    <row r="1078" spans="1:13" x14ac:dyDescent="0.25">
      <c r="A1078" s="55" t="s">
        <v>2194</v>
      </c>
      <c r="B1078" s="55" t="s">
        <v>2324</v>
      </c>
      <c r="C1078" s="55" t="s">
        <v>3081</v>
      </c>
      <c r="D1078" s="56">
        <f>COUNTIF(B:B,B1078)</f>
        <v>1</v>
      </c>
      <c r="E1078" s="57" t="s">
        <v>3523</v>
      </c>
      <c r="F1078" s="55" t="s">
        <v>2244</v>
      </c>
      <c r="G1078" s="55" t="s">
        <v>2324</v>
      </c>
      <c r="H1078" s="55" t="str">
        <f>VLOOKUP(G1078,'3. DB25 Alle koder'!B:C,2,FALSE)</f>
        <v>Drift af vuggestuer</v>
      </c>
      <c r="I1078" s="56">
        <f>COUNTIF(G:G,G1078)</f>
        <v>1</v>
      </c>
      <c r="J1078" s="57" t="s">
        <v>3523</v>
      </c>
      <c r="K1078" s="92"/>
      <c r="L1078" s="92"/>
      <c r="M1078" s="37" t="str">
        <f t="shared" si="16"/>
        <v>1:1</v>
      </c>
    </row>
    <row r="1079" spans="1:13" x14ac:dyDescent="0.25">
      <c r="A1079" s="55" t="s">
        <v>2194</v>
      </c>
      <c r="B1079" s="55" t="s">
        <v>2326</v>
      </c>
      <c r="C1079" s="55" t="s">
        <v>3082</v>
      </c>
      <c r="D1079" s="56">
        <f>COUNTIF(B:B,B1079)</f>
        <v>1</v>
      </c>
      <c r="E1079" s="57" t="s">
        <v>3523</v>
      </c>
      <c r="F1079" s="55" t="s">
        <v>2244</v>
      </c>
      <c r="G1079" s="55" t="s">
        <v>2326</v>
      </c>
      <c r="H1079" s="55" t="str">
        <f>VLOOKUP(G1079,'3. DB25 Alle koder'!B:C,2,FALSE)</f>
        <v>Drift af børnehaver</v>
      </c>
      <c r="I1079" s="56">
        <f>COUNTIF(G:G,G1079)</f>
        <v>1</v>
      </c>
      <c r="J1079" s="57" t="s">
        <v>3523</v>
      </c>
      <c r="K1079" s="92"/>
      <c r="L1079" s="92"/>
      <c r="M1079" s="37" t="str">
        <f t="shared" si="16"/>
        <v>1:1</v>
      </c>
    </row>
    <row r="1080" spans="1:13" x14ac:dyDescent="0.25">
      <c r="A1080" s="55" t="s">
        <v>2194</v>
      </c>
      <c r="B1080" s="55" t="s">
        <v>2328</v>
      </c>
      <c r="C1080" s="55" t="s">
        <v>3083</v>
      </c>
      <c r="D1080" s="56">
        <f>COUNTIF(B:B,B1080)</f>
        <v>1</v>
      </c>
      <c r="E1080" s="57" t="s">
        <v>3523</v>
      </c>
      <c r="F1080" s="55" t="s">
        <v>2244</v>
      </c>
      <c r="G1080" s="55" t="s">
        <v>2328</v>
      </c>
      <c r="H1080" s="55" t="str">
        <f>VLOOKUP(G1080,'3. DB25 Alle koder'!B:C,2,FALSE)</f>
        <v>Drift af skolefritidsordninger og fritidshjem</v>
      </c>
      <c r="I1080" s="56">
        <f>COUNTIF(G:G,G1080)</f>
        <v>1</v>
      </c>
      <c r="J1080" s="57" t="s">
        <v>3523</v>
      </c>
      <c r="K1080" s="92"/>
      <c r="L1080" s="92"/>
      <c r="M1080" s="37" t="str">
        <f t="shared" si="16"/>
        <v>1:1</v>
      </c>
    </row>
    <row r="1081" spans="1:13" x14ac:dyDescent="0.25">
      <c r="A1081" s="55" t="s">
        <v>2194</v>
      </c>
      <c r="B1081" s="55" t="s">
        <v>2330</v>
      </c>
      <c r="C1081" s="55" t="s">
        <v>3084</v>
      </c>
      <c r="D1081" s="56">
        <f>COUNTIF(B:B,B1081)</f>
        <v>1</v>
      </c>
      <c r="E1081" s="57" t="s">
        <v>3523</v>
      </c>
      <c r="F1081" s="55" t="s">
        <v>2244</v>
      </c>
      <c r="G1081" s="55" t="s">
        <v>2330</v>
      </c>
      <c r="H1081" s="55" t="str">
        <f>VLOOKUP(G1081,'3. DB25 Alle koder'!B:C,2,FALSE)</f>
        <v>Drift af aldersintegrerede institutioner</v>
      </c>
      <c r="I1081" s="56">
        <f>COUNTIF(G:G,G1081)</f>
        <v>1</v>
      </c>
      <c r="J1081" s="57" t="s">
        <v>3523</v>
      </c>
      <c r="K1081" s="92"/>
      <c r="L1081" s="92"/>
      <c r="M1081" s="37" t="str">
        <f t="shared" si="16"/>
        <v>1:1</v>
      </c>
    </row>
    <row r="1082" spans="1:13" x14ac:dyDescent="0.25">
      <c r="A1082" s="55" t="s">
        <v>2194</v>
      </c>
      <c r="B1082" s="55" t="s">
        <v>2332</v>
      </c>
      <c r="C1082" s="55" t="s">
        <v>3085</v>
      </c>
      <c r="D1082" s="56">
        <f>COUNTIF(B:B,B1082)</f>
        <v>1</v>
      </c>
      <c r="E1082" s="57" t="s">
        <v>3523</v>
      </c>
      <c r="F1082" s="55" t="s">
        <v>2244</v>
      </c>
      <c r="G1082" s="55" t="s">
        <v>2332</v>
      </c>
      <c r="H1082" s="55" t="str">
        <f>VLOOKUP(G1082,'3. DB25 Alle koder'!B:C,2,FALSE)</f>
        <v>Drift af fritids- og ungdomsklubber</v>
      </c>
      <c r="I1082" s="56">
        <f>COUNTIF(G:G,G1082)</f>
        <v>1</v>
      </c>
      <c r="J1082" s="57" t="s">
        <v>3523</v>
      </c>
      <c r="K1082" s="92"/>
      <c r="L1082" s="92"/>
      <c r="M1082" s="37" t="str">
        <f t="shared" si="16"/>
        <v>1:1</v>
      </c>
    </row>
    <row r="1083" spans="1:13" ht="30" x14ac:dyDescent="0.25">
      <c r="A1083" s="55" t="s">
        <v>2194</v>
      </c>
      <c r="B1083" s="55" t="s">
        <v>2335</v>
      </c>
      <c r="C1083" s="55" t="s">
        <v>3086</v>
      </c>
      <c r="D1083" s="56">
        <f>COUNTIF(B:B,B1083)</f>
        <v>1</v>
      </c>
      <c r="E1083" s="57" t="s">
        <v>3523</v>
      </c>
      <c r="F1083" s="55" t="s">
        <v>2244</v>
      </c>
      <c r="G1083" s="55" t="s">
        <v>2335</v>
      </c>
      <c r="H1083" s="55" t="str">
        <f>VLOOKUP(G1083,'3. DB25 Alle koder'!B:C,2,FALSE)</f>
        <v>Støtteaktiviteter relateret til sygdomsbekæmpende, sociale og velgørende formål</v>
      </c>
      <c r="I1083" s="56">
        <f>COUNTIF(G:G,G1083)</f>
        <v>1</v>
      </c>
      <c r="J1083" s="57" t="s">
        <v>3523</v>
      </c>
      <c r="K1083" s="92"/>
      <c r="L1083" s="92"/>
      <c r="M1083" s="37" t="str">
        <f t="shared" si="16"/>
        <v>1:1</v>
      </c>
    </row>
    <row r="1084" spans="1:13" x14ac:dyDescent="0.25">
      <c r="A1084" s="55" t="s">
        <v>2194</v>
      </c>
      <c r="B1084" s="55" t="s">
        <v>2336</v>
      </c>
      <c r="C1084" s="55" t="s">
        <v>3087</v>
      </c>
      <c r="D1084" s="56">
        <f>COUNTIF(B:B,B1084)</f>
        <v>2</v>
      </c>
      <c r="E1084" s="57" t="s">
        <v>3523</v>
      </c>
      <c r="F1084" s="55" t="s">
        <v>2244</v>
      </c>
      <c r="G1084" s="55" t="s">
        <v>2307</v>
      </c>
      <c r="H1084" s="55" t="str">
        <f>VLOOKUP(G1084,'3. DB25 Alle koder'!B:C,2,FALSE)</f>
        <v>Drift af flygtninge- og asylcentre</v>
      </c>
      <c r="I1084" s="56">
        <f>COUNTIF(G:G,G1084)</f>
        <v>1</v>
      </c>
      <c r="J1084" s="57" t="s">
        <v>3523</v>
      </c>
      <c r="K1084" s="92"/>
      <c r="L1084" s="92"/>
      <c r="M1084" s="37" t="str">
        <f t="shared" si="16"/>
        <v>2:1</v>
      </c>
    </row>
    <row r="1085" spans="1:13" x14ac:dyDescent="0.25">
      <c r="A1085" s="55" t="s">
        <v>2194</v>
      </c>
      <c r="B1085" s="55" t="s">
        <v>2336</v>
      </c>
      <c r="C1085" s="55" t="s">
        <v>3087</v>
      </c>
      <c r="D1085" s="56">
        <f>COUNTIF(B:B,B1085)</f>
        <v>2</v>
      </c>
      <c r="E1085" s="57" t="s">
        <v>3523</v>
      </c>
      <c r="F1085" s="55" t="s">
        <v>2244</v>
      </c>
      <c r="G1085" s="55" t="s">
        <v>2336</v>
      </c>
      <c r="H1085" s="55" t="str">
        <f>VLOOKUP(G1085,'3. DB25 Alle koder'!B:C,2,FALSE)</f>
        <v>Aktiviteter til støtte for flygtninge- og katastrofeofre mv.</v>
      </c>
      <c r="I1085" s="56">
        <f>COUNTIF(G:G,G1085)</f>
        <v>1</v>
      </c>
      <c r="J1085" s="57" t="s">
        <v>3523</v>
      </c>
      <c r="K1085" s="92"/>
      <c r="L1085" s="92"/>
      <c r="M1085" s="37" t="str">
        <f t="shared" si="16"/>
        <v>2:1</v>
      </c>
    </row>
    <row r="1086" spans="1:13" ht="30" x14ac:dyDescent="0.25">
      <c r="A1086" s="55" t="s">
        <v>2194</v>
      </c>
      <c r="B1086" s="55" t="s">
        <v>2338</v>
      </c>
      <c r="C1086" s="55" t="s">
        <v>2339</v>
      </c>
      <c r="D1086" s="56">
        <f>COUNTIF(B:B,B1086)</f>
        <v>1</v>
      </c>
      <c r="E1086" s="57" t="s">
        <v>3523</v>
      </c>
      <c r="F1086" s="55" t="s">
        <v>2244</v>
      </c>
      <c r="G1086" s="55" t="s">
        <v>2338</v>
      </c>
      <c r="H1086" s="55" t="str">
        <f>VLOOKUP(G1086,'3. DB25 Alle koder'!B:C,2,FALSE)</f>
        <v>Andre sociale støtte- og rådgivningsaktiviteter uden institutionsophold</v>
      </c>
      <c r="I1086" s="56">
        <f>COUNTIF(G:G,G1086)</f>
        <v>1</v>
      </c>
      <c r="J1086" s="57" t="s">
        <v>3523</v>
      </c>
      <c r="K1086" s="92"/>
      <c r="L1086" s="92"/>
      <c r="M1086" s="37" t="str">
        <f t="shared" si="16"/>
        <v>1:1</v>
      </c>
    </row>
    <row r="1087" spans="1:13" x14ac:dyDescent="0.25">
      <c r="A1087" s="55" t="s">
        <v>2244</v>
      </c>
      <c r="B1087" s="55" t="s">
        <v>3314</v>
      </c>
      <c r="C1087" s="55" t="s">
        <v>3092</v>
      </c>
      <c r="D1087" s="56">
        <f>COUNTIF(B:B,B1087)</f>
        <v>1</v>
      </c>
      <c r="E1087" s="57" t="s">
        <v>3523</v>
      </c>
      <c r="F1087" s="55" t="s">
        <v>2340</v>
      </c>
      <c r="G1087" s="55" t="s">
        <v>2356</v>
      </c>
      <c r="H1087" s="55" t="str">
        <f>VLOOKUP(G1087,'3. DB25 Alle koder'!B:C,2,FALSE)</f>
        <v>Teater- og koncertproduktioner</v>
      </c>
      <c r="I1087" s="56">
        <f>COUNTIF(G:G,G1087)</f>
        <v>1</v>
      </c>
      <c r="J1087" s="57" t="s">
        <v>3523</v>
      </c>
      <c r="K1087" s="92"/>
      <c r="L1087" s="92"/>
      <c r="M1087" s="37" t="str">
        <f t="shared" si="16"/>
        <v>1:1</v>
      </c>
    </row>
    <row r="1088" spans="1:13" x14ac:dyDescent="0.25">
      <c r="A1088" s="55" t="s">
        <v>2244</v>
      </c>
      <c r="B1088" s="55" t="s">
        <v>3315</v>
      </c>
      <c r="C1088" s="55" t="s">
        <v>2359</v>
      </c>
      <c r="D1088" s="56">
        <f>COUNTIF(B:B,B1088)</f>
        <v>1</v>
      </c>
      <c r="E1088" s="57" t="s">
        <v>3523</v>
      </c>
      <c r="F1088" s="55" t="s">
        <v>2340</v>
      </c>
      <c r="G1088" s="55" t="s">
        <v>2358</v>
      </c>
      <c r="H1088" s="55" t="str">
        <f>VLOOKUP(G1088,'3. DB25 Alle koder'!B:C,2,FALSE)</f>
        <v>Selvstændigt udøvende scenekunstnere</v>
      </c>
      <c r="I1088" s="56">
        <f>COUNTIF(G:G,G1088)</f>
        <v>1</v>
      </c>
      <c r="J1088" s="57" t="s">
        <v>3523</v>
      </c>
      <c r="K1088" s="92"/>
      <c r="L1088" s="92"/>
      <c r="M1088" s="37" t="str">
        <f t="shared" si="16"/>
        <v>1:1</v>
      </c>
    </row>
    <row r="1089" spans="1:13" ht="30" x14ac:dyDescent="0.25">
      <c r="A1089" s="55" t="s">
        <v>2244</v>
      </c>
      <c r="B1089" s="55" t="s">
        <v>3317</v>
      </c>
      <c r="C1089" s="55" t="s">
        <v>3094</v>
      </c>
      <c r="D1089" s="56">
        <f>COUNTIF(B:B,B1089)</f>
        <v>3</v>
      </c>
      <c r="E1089" s="57"/>
      <c r="F1089" s="55" t="s">
        <v>1945</v>
      </c>
      <c r="G1089" s="55" t="s">
        <v>2041</v>
      </c>
      <c r="H1089" s="55" t="str">
        <f>VLOOKUP(G1089,'3. DB25 Alle koder'!B:C,2,FALSE)</f>
        <v>Patentbureauers aktiviteter og tjenesteydelser i forbindelse med markedsføring</v>
      </c>
      <c r="I1089" s="56">
        <f>COUNTIF(G:G,G1089)</f>
        <v>4</v>
      </c>
      <c r="J1089" s="57"/>
      <c r="K1089" s="92"/>
      <c r="L1089" s="92"/>
      <c r="M1089" s="37" t="str">
        <f t="shared" si="16"/>
        <v>3:4</v>
      </c>
    </row>
    <row r="1090" spans="1:13" ht="30" x14ac:dyDescent="0.25">
      <c r="A1090" s="55" t="s">
        <v>2244</v>
      </c>
      <c r="B1090" s="55" t="s">
        <v>3317</v>
      </c>
      <c r="C1090" s="55" t="s">
        <v>3094</v>
      </c>
      <c r="D1090" s="56">
        <f>COUNTIF(B:B,B1090)</f>
        <v>3</v>
      </c>
      <c r="E1090" s="57" t="s">
        <v>3523</v>
      </c>
      <c r="F1090" s="55" t="s">
        <v>2340</v>
      </c>
      <c r="G1090" s="55" t="s">
        <v>2366</v>
      </c>
      <c r="H1090" s="55" t="str">
        <f>VLOOKUP(G1090,'3. DB25 Alle koder'!B:C,2,FALSE)</f>
        <v>Teknisk planlægning, levering, opsætning og betjening af udstyr til events</v>
      </c>
      <c r="I1090" s="56">
        <f>COUNTIF(G:G,G1090)</f>
        <v>1</v>
      </c>
      <c r="J1090" s="57" t="s">
        <v>3523</v>
      </c>
      <c r="K1090" s="92"/>
      <c r="L1090" s="92"/>
      <c r="M1090" s="37" t="str">
        <f t="shared" si="16"/>
        <v>3:1</v>
      </c>
    </row>
    <row r="1091" spans="1:13" ht="30" x14ac:dyDescent="0.25">
      <c r="A1091" s="55" t="s">
        <v>2244</v>
      </c>
      <c r="B1091" s="55" t="s">
        <v>3317</v>
      </c>
      <c r="C1091" s="55" t="s">
        <v>3094</v>
      </c>
      <c r="D1091" s="56">
        <f>COUNTIF(B:B,B1091)</f>
        <v>3</v>
      </c>
      <c r="E1091" s="57" t="s">
        <v>3523</v>
      </c>
      <c r="F1091" s="55" t="s">
        <v>2340</v>
      </c>
      <c r="G1091" s="55" t="s">
        <v>2368</v>
      </c>
      <c r="H1091" s="55" t="str">
        <f>VLOOKUP(G1091,'3. DB25 Alle koder'!B:C,2,FALSE)</f>
        <v>Levering af andre serviceydelser i forbindelse med kunstnerisk skaben og scenekunst i.a.n.</v>
      </c>
      <c r="I1091" s="56">
        <f>COUNTIF(G:G,G1091)</f>
        <v>1</v>
      </c>
      <c r="J1091" s="57" t="s">
        <v>3523</v>
      </c>
      <c r="K1091" s="92"/>
      <c r="L1091" s="92"/>
      <c r="M1091" s="37" t="str">
        <f t="shared" ref="M1091:M1153" si="17">CONCATENATE(D1091,":",I1091)</f>
        <v>3:1</v>
      </c>
    </row>
    <row r="1092" spans="1:13" ht="409.5" x14ac:dyDescent="0.25">
      <c r="A1092" s="55" t="s">
        <v>2244</v>
      </c>
      <c r="B1092" s="55" t="s">
        <v>3313</v>
      </c>
      <c r="C1092" s="55" t="s">
        <v>2343</v>
      </c>
      <c r="D1092" s="56">
        <f>COUNTIF(B:B,B1092)</f>
        <v>4</v>
      </c>
      <c r="E1092" s="64" t="s">
        <v>3719</v>
      </c>
      <c r="F1092" s="55" t="s">
        <v>2340</v>
      </c>
      <c r="G1092" s="55" t="s">
        <v>2346</v>
      </c>
      <c r="H1092" s="55" t="str">
        <f>VLOOKUP(G1092,'3. DB25 Alle koder'!B:C,2,FALSE)</f>
        <v>Litteratur- og musikkomposition</v>
      </c>
      <c r="I1092" s="56">
        <f>COUNTIF(G:G,G1092)</f>
        <v>1</v>
      </c>
      <c r="J1092" s="64" t="s">
        <v>3719</v>
      </c>
      <c r="K1092" s="92"/>
      <c r="L1092" s="92"/>
      <c r="M1092" s="37" t="str">
        <f t="shared" si="17"/>
        <v>4:1</v>
      </c>
    </row>
    <row r="1093" spans="1:13" ht="210" x14ac:dyDescent="0.25">
      <c r="A1093" s="55" t="s">
        <v>2244</v>
      </c>
      <c r="B1093" s="55" t="s">
        <v>3313</v>
      </c>
      <c r="C1093" s="55" t="s">
        <v>2343</v>
      </c>
      <c r="D1093" s="56">
        <f>COUNTIF(B:B,B1093)</f>
        <v>4</v>
      </c>
      <c r="E1093" s="64" t="s">
        <v>3720</v>
      </c>
      <c r="F1093" s="55" t="s">
        <v>2340</v>
      </c>
      <c r="G1093" s="55" t="s">
        <v>2349</v>
      </c>
      <c r="H1093" s="55" t="str">
        <f>VLOOKUP(G1093,'3. DB25 Alle koder'!B:C,2,FALSE)</f>
        <v>Billedkunstnerisk skaben</v>
      </c>
      <c r="I1093" s="56">
        <f>COUNTIF(G:G,G1093)</f>
        <v>1</v>
      </c>
      <c r="J1093" s="64" t="s">
        <v>3720</v>
      </c>
      <c r="K1093" s="92"/>
      <c r="L1093" s="92"/>
      <c r="M1093" s="37" t="str">
        <f t="shared" si="17"/>
        <v>4:1</v>
      </c>
    </row>
    <row r="1094" spans="1:13" ht="30" x14ac:dyDescent="0.25">
      <c r="A1094" s="55" t="s">
        <v>2244</v>
      </c>
      <c r="B1094" s="55" t="s">
        <v>3313</v>
      </c>
      <c r="C1094" s="55" t="s">
        <v>2343</v>
      </c>
      <c r="D1094" s="56">
        <f>COUNTIF(B:B,B1094)</f>
        <v>4</v>
      </c>
      <c r="E1094" s="60" t="s">
        <v>3721</v>
      </c>
      <c r="F1094" s="55" t="s">
        <v>2340</v>
      </c>
      <c r="G1094" s="55" t="s">
        <v>2352</v>
      </c>
      <c r="H1094" s="55" t="str">
        <f>VLOOKUP(G1094,'3. DB25 Alle koder'!B:C,2,FALSE)</f>
        <v>Anden kunstnerisk skaben</v>
      </c>
      <c r="I1094" s="56">
        <f>COUNTIF(G:G,G1094)</f>
        <v>1</v>
      </c>
      <c r="J1094" s="60" t="s">
        <v>3721</v>
      </c>
      <c r="K1094" s="92"/>
      <c r="L1094" s="92"/>
      <c r="M1094" s="37" t="str">
        <f t="shared" si="17"/>
        <v>4:1</v>
      </c>
    </row>
    <row r="1095" spans="1:13" ht="90" x14ac:dyDescent="0.25">
      <c r="A1095" s="55" t="s">
        <v>2244</v>
      </c>
      <c r="B1095" s="55" t="s">
        <v>3313</v>
      </c>
      <c r="C1095" s="55" t="s">
        <v>2343</v>
      </c>
      <c r="D1095" s="56">
        <f>COUNTIF(B:B,B1095)</f>
        <v>4</v>
      </c>
      <c r="E1095" s="75" t="s">
        <v>3722</v>
      </c>
      <c r="F1095" s="55" t="s">
        <v>2340</v>
      </c>
      <c r="G1095" s="55" t="s">
        <v>2384</v>
      </c>
      <c r="H1095" s="55" t="str">
        <f>VLOOKUP(G1095,'3. DB25 Alle koder'!B:C,2,FALSE)</f>
        <v>Konservering, restaurering og andre serviceydelser inden for kulturarv</v>
      </c>
      <c r="I1095" s="56">
        <f>COUNTIF(G:G,G1095)</f>
        <v>3</v>
      </c>
      <c r="J1095" s="75" t="s">
        <v>3722</v>
      </c>
      <c r="K1095" s="92"/>
      <c r="L1095" s="92"/>
      <c r="M1095" s="37" t="str">
        <f t="shared" si="17"/>
        <v>4:3</v>
      </c>
    </row>
    <row r="1096" spans="1:13" x14ac:dyDescent="0.25">
      <c r="A1096" s="55" t="s">
        <v>2244</v>
      </c>
      <c r="B1096" s="55" t="s">
        <v>3316</v>
      </c>
      <c r="C1096" s="55" t="s">
        <v>2362</v>
      </c>
      <c r="D1096" s="56">
        <f>COUNTIF(B:B,B1096)</f>
        <v>1</v>
      </c>
      <c r="E1096" s="57" t="s">
        <v>3523</v>
      </c>
      <c r="F1096" s="55" t="s">
        <v>2340</v>
      </c>
      <c r="G1096" s="55" t="s">
        <v>2363</v>
      </c>
      <c r="H1096" s="55" t="str">
        <f>VLOOKUP(G1096,'3. DB25 Alle koder'!B:C,2,FALSE)</f>
        <v>Drift af teater- og koncertsale, kulturhuse mv.</v>
      </c>
      <c r="I1096" s="56">
        <f>COUNTIF(G:G,G1096)</f>
        <v>1</v>
      </c>
      <c r="J1096" s="57" t="s">
        <v>3523</v>
      </c>
      <c r="K1096" s="92"/>
      <c r="L1096" s="92"/>
      <c r="M1096" s="37" t="str">
        <f t="shared" si="17"/>
        <v>1:1</v>
      </c>
    </row>
    <row r="1097" spans="1:13" x14ac:dyDescent="0.25">
      <c r="A1097" s="55" t="s">
        <v>2244</v>
      </c>
      <c r="B1097" s="55" t="s">
        <v>3318</v>
      </c>
      <c r="C1097" s="55" t="s">
        <v>3101</v>
      </c>
      <c r="D1097" s="56">
        <f>COUNTIF(B:B,B1097)</f>
        <v>1</v>
      </c>
      <c r="E1097" s="57" t="s">
        <v>3523</v>
      </c>
      <c r="F1097" s="55" t="s">
        <v>2340</v>
      </c>
      <c r="G1097" s="55" t="s">
        <v>2372</v>
      </c>
      <c r="H1097" s="55" t="str">
        <f>VLOOKUP(G1097,'3. DB25 Alle koder'!B:C,2,FALSE)</f>
        <v>Biblioteksaktiviteter</v>
      </c>
      <c r="I1097" s="56">
        <f>COUNTIF(G:G,G1097)</f>
        <v>1</v>
      </c>
      <c r="J1097" s="57" t="s">
        <v>3523</v>
      </c>
      <c r="K1097" s="92"/>
      <c r="L1097" s="92"/>
      <c r="M1097" s="37" t="str">
        <f t="shared" si="17"/>
        <v>1:1</v>
      </c>
    </row>
    <row r="1098" spans="1:13" x14ac:dyDescent="0.25">
      <c r="A1098" s="55" t="s">
        <v>2244</v>
      </c>
      <c r="B1098" s="55" t="s">
        <v>3319</v>
      </c>
      <c r="C1098" s="55" t="s">
        <v>3102</v>
      </c>
      <c r="D1098" s="56">
        <f>COUNTIF(B:B,B1098)</f>
        <v>1</v>
      </c>
      <c r="E1098" s="57" t="s">
        <v>3523</v>
      </c>
      <c r="F1098" s="55" t="s">
        <v>2340</v>
      </c>
      <c r="G1098" s="55" t="s">
        <v>2374</v>
      </c>
      <c r="H1098" s="55" t="str">
        <f>VLOOKUP(G1098,'3. DB25 Alle koder'!B:C,2,FALSE)</f>
        <v>Arkivaktiviteter</v>
      </c>
      <c r="I1098" s="56">
        <f>COUNTIF(G:G,G1098)</f>
        <v>1</v>
      </c>
      <c r="J1098" s="57" t="s">
        <v>3523</v>
      </c>
      <c r="K1098" s="92"/>
      <c r="L1098" s="92"/>
      <c r="M1098" s="37" t="str">
        <f t="shared" si="17"/>
        <v>1:1</v>
      </c>
    </row>
    <row r="1099" spans="1:13" x14ac:dyDescent="0.25">
      <c r="A1099" s="55" t="s">
        <v>2244</v>
      </c>
      <c r="B1099" s="55" t="s">
        <v>3320</v>
      </c>
      <c r="C1099" s="55" t="s">
        <v>3104</v>
      </c>
      <c r="D1099" s="56">
        <f>COUNTIF(B:B,B1099)</f>
        <v>1</v>
      </c>
      <c r="E1099" s="57" t="s">
        <v>3523</v>
      </c>
      <c r="F1099" s="55" t="s">
        <v>2340</v>
      </c>
      <c r="G1099" s="55" t="s">
        <v>2377</v>
      </c>
      <c r="H1099" s="55" t="str">
        <f>VLOOKUP(G1099,'3. DB25 Alle koder'!B:C,2,FALSE)</f>
        <v>Museumsaktiviteter og aktiviteter i forbindelse med samlinger</v>
      </c>
      <c r="I1099" s="56">
        <f>COUNTIF(G:G,G1099)</f>
        <v>1</v>
      </c>
      <c r="J1099" s="57" t="s">
        <v>3523</v>
      </c>
      <c r="K1099" s="92"/>
      <c r="L1099" s="92"/>
      <c r="M1099" s="37" t="str">
        <f t="shared" si="17"/>
        <v>1:1</v>
      </c>
    </row>
    <row r="1100" spans="1:13" x14ac:dyDescent="0.25">
      <c r="A1100" s="55" t="s">
        <v>2244</v>
      </c>
      <c r="B1100" s="55" t="s">
        <v>3321</v>
      </c>
      <c r="C1100" s="55" t="s">
        <v>3106</v>
      </c>
      <c r="D1100" s="56">
        <f>COUNTIF(B:B,B1100)</f>
        <v>1</v>
      </c>
      <c r="E1100" s="57" t="s">
        <v>3523</v>
      </c>
      <c r="F1100" s="55" t="s">
        <v>2340</v>
      </c>
      <c r="G1100" s="55" t="s">
        <v>2380</v>
      </c>
      <c r="H1100" s="55" t="str">
        <f>VLOOKUP(G1100,'3. DB25 Alle koder'!B:C,2,FALSE)</f>
        <v>Drift og bevarelse af fortidsminder, mindesmærker mv.</v>
      </c>
      <c r="I1100" s="56">
        <f>COUNTIF(G:G,G1100)</f>
        <v>1</v>
      </c>
      <c r="J1100" s="57" t="s">
        <v>3523</v>
      </c>
      <c r="K1100" s="92"/>
      <c r="L1100" s="92"/>
      <c r="M1100" s="37" t="str">
        <f t="shared" si="17"/>
        <v>1:1</v>
      </c>
    </row>
    <row r="1101" spans="1:13" ht="120" x14ac:dyDescent="0.25">
      <c r="A1101" s="55" t="s">
        <v>2244</v>
      </c>
      <c r="B1101" s="55" t="s">
        <v>3323</v>
      </c>
      <c r="C1101" s="55" t="s">
        <v>3108</v>
      </c>
      <c r="D1101" s="56">
        <f>COUNTIF(B:B,B1101)</f>
        <v>2</v>
      </c>
      <c r="E1101" s="75" t="s">
        <v>3723</v>
      </c>
      <c r="F1101" s="55" t="s">
        <v>2340</v>
      </c>
      <c r="G1101" s="55" t="s">
        <v>2389</v>
      </c>
      <c r="H1101" s="55" t="str">
        <f>VLOOKUP(G1101,'3. DB25 Alle koder'!B:C,2,FALSE)</f>
        <v>Drift af botaniske og zoologiske haver</v>
      </c>
      <c r="I1101" s="56">
        <f>COUNTIF(G:G,G1101)</f>
        <v>1</v>
      </c>
      <c r="J1101" s="75" t="s">
        <v>3723</v>
      </c>
      <c r="K1101" s="92"/>
      <c r="L1101" s="92"/>
      <c r="M1101" s="37" t="str">
        <f t="shared" si="17"/>
        <v>2:1</v>
      </c>
    </row>
    <row r="1102" spans="1:13" ht="195" x14ac:dyDescent="0.25">
      <c r="A1102" s="55" t="s">
        <v>2244</v>
      </c>
      <c r="B1102" s="55" t="s">
        <v>3323</v>
      </c>
      <c r="C1102" s="55" t="s">
        <v>3108</v>
      </c>
      <c r="D1102" s="56">
        <f>COUNTIF(B:B,B1102)</f>
        <v>2</v>
      </c>
      <c r="E1102" s="75" t="s">
        <v>3724</v>
      </c>
      <c r="F1102" s="55" t="s">
        <v>2340</v>
      </c>
      <c r="G1102" s="55" t="s">
        <v>2392</v>
      </c>
      <c r="H1102" s="55" t="str">
        <f>VLOOKUP(G1102,'3. DB25 Alle koder'!B:C,2,FALSE)</f>
        <v>Drift af naturreservater</v>
      </c>
      <c r="I1102" s="56">
        <f>COUNTIF(G:G,G1102)</f>
        <v>1</v>
      </c>
      <c r="J1102" s="75" t="s">
        <v>3724</v>
      </c>
      <c r="K1102" s="92" t="s">
        <v>4065</v>
      </c>
      <c r="L1102" s="92"/>
      <c r="M1102" s="37" t="str">
        <f t="shared" si="17"/>
        <v>2:1</v>
      </c>
    </row>
    <row r="1103" spans="1:13" ht="30" x14ac:dyDescent="0.25">
      <c r="A1103" s="55" t="s">
        <v>2244</v>
      </c>
      <c r="B1103" s="55" t="s">
        <v>2396</v>
      </c>
      <c r="C1103" s="55" t="s">
        <v>2393</v>
      </c>
      <c r="D1103" s="56">
        <f>COUNTIF(B:B,B1103)</f>
        <v>1</v>
      </c>
      <c r="E1103" s="57" t="s">
        <v>3523</v>
      </c>
      <c r="F1103" s="55" t="s">
        <v>2340</v>
      </c>
      <c r="G1103" s="55" t="s">
        <v>2396</v>
      </c>
      <c r="H1103" s="55" t="str">
        <f>VLOOKUP(G1103,'3. DB25 Alle koder'!B:C,2,FALSE)</f>
        <v>Lotteri- og andre spilleaktiviteter</v>
      </c>
      <c r="I1103" s="56">
        <f>COUNTIF(G:G,G1103)</f>
        <v>1</v>
      </c>
      <c r="J1103" s="57" t="s">
        <v>3523</v>
      </c>
      <c r="K1103" s="92" t="s">
        <v>4065</v>
      </c>
      <c r="L1103" s="92"/>
      <c r="M1103" s="37" t="str">
        <f t="shared" si="17"/>
        <v>1:1</v>
      </c>
    </row>
    <row r="1104" spans="1:13" ht="409.5" x14ac:dyDescent="0.25">
      <c r="A1104" s="55" t="s">
        <v>2244</v>
      </c>
      <c r="B1104" s="55" t="s">
        <v>2402</v>
      </c>
      <c r="C1104" s="55" t="s">
        <v>2401</v>
      </c>
      <c r="D1104" s="56">
        <f>COUNTIF(B:B,B1104)</f>
        <v>3</v>
      </c>
      <c r="E1104" s="64" t="s">
        <v>3725</v>
      </c>
      <c r="F1104" s="55" t="s">
        <v>2340</v>
      </c>
      <c r="G1104" s="55" t="s">
        <v>2402</v>
      </c>
      <c r="H1104" s="55" t="str">
        <f>VLOOKUP(G1104,'3. DB25 Alle koder'!B:C,2,FALSE)</f>
        <v>Drift af sportsanlæg</v>
      </c>
      <c r="I1104" s="56">
        <f>COUNTIF(G:G,G1104)</f>
        <v>2</v>
      </c>
      <c r="J1104" s="64" t="s">
        <v>3725</v>
      </c>
      <c r="K1104" s="92" t="s">
        <v>4065</v>
      </c>
      <c r="L1104" s="92"/>
      <c r="M1104" s="37" t="str">
        <f t="shared" si="17"/>
        <v>3:2</v>
      </c>
    </row>
    <row r="1105" spans="1:13" ht="120" x14ac:dyDescent="0.25">
      <c r="A1105" s="55" t="s">
        <v>2244</v>
      </c>
      <c r="B1105" s="55" t="s">
        <v>2402</v>
      </c>
      <c r="C1105" s="55" t="s">
        <v>2401</v>
      </c>
      <c r="D1105" s="56">
        <f>COUNTIF(B:B,B1105)</f>
        <v>3</v>
      </c>
      <c r="E1105" s="64" t="s">
        <v>3726</v>
      </c>
      <c r="F1105" s="55" t="s">
        <v>2340</v>
      </c>
      <c r="G1105" s="55" t="s">
        <v>2405</v>
      </c>
      <c r="H1105" s="55" t="str">
        <f>VLOOKUP(G1105,'3. DB25 Alle koder'!B:C,2,FALSE)</f>
        <v>Drift af sportsklubber</v>
      </c>
      <c r="I1105" s="56">
        <f>COUNTIF(G:G,G1105)</f>
        <v>3</v>
      </c>
      <c r="J1105" s="64" t="s">
        <v>3726</v>
      </c>
      <c r="K1105" s="92"/>
      <c r="L1105" s="92"/>
      <c r="M1105" s="37" t="str">
        <f t="shared" si="17"/>
        <v>3:3</v>
      </c>
    </row>
    <row r="1106" spans="1:13" ht="30" x14ac:dyDescent="0.25">
      <c r="A1106" s="55" t="s">
        <v>2244</v>
      </c>
      <c r="B1106" s="55" t="s">
        <v>2402</v>
      </c>
      <c r="C1106" s="55" t="s">
        <v>2401</v>
      </c>
      <c r="D1106" s="56">
        <f>COUNTIF(B:B,B1106)</f>
        <v>3</v>
      </c>
      <c r="E1106" s="69" t="s">
        <v>4066</v>
      </c>
      <c r="F1106" s="55" t="s">
        <v>2340</v>
      </c>
      <c r="G1106" s="55" t="s">
        <v>2419</v>
      </c>
      <c r="H1106" s="55" t="str">
        <f>VLOOKUP(G1106,'3. DB25 Alle koder'!B:C,2,FALSE)</f>
        <v>Drift af andre forlystelser og fritidsaktiviteter</v>
      </c>
      <c r="I1106" s="56">
        <f>COUNTIF(G:G,G1106)</f>
        <v>5</v>
      </c>
      <c r="J1106" s="69" t="s">
        <v>4066</v>
      </c>
      <c r="K1106" s="92"/>
      <c r="L1106" s="92"/>
      <c r="M1106" s="37" t="str">
        <f t="shared" si="17"/>
        <v>3:5</v>
      </c>
    </row>
    <row r="1107" spans="1:13" x14ac:dyDescent="0.25">
      <c r="A1107" s="55" t="s">
        <v>2244</v>
      </c>
      <c r="B1107" s="55" t="s">
        <v>2405</v>
      </c>
      <c r="C1107" s="55" t="s">
        <v>3111</v>
      </c>
      <c r="D1107" s="56">
        <f>COUNTIF(B:B,B1107)</f>
        <v>1</v>
      </c>
      <c r="E1107" s="60" t="s">
        <v>3523</v>
      </c>
      <c r="F1107" s="55" t="s">
        <v>2340</v>
      </c>
      <c r="G1107" s="55" t="s">
        <v>2405</v>
      </c>
      <c r="H1107" s="55" t="str">
        <f>VLOOKUP(G1107,'3. DB25 Alle koder'!B:C,2,FALSE)</f>
        <v>Drift af sportsklubber</v>
      </c>
      <c r="I1107" s="56">
        <f>COUNTIF(G:G,G1107)</f>
        <v>3</v>
      </c>
      <c r="J1107" s="60" t="s">
        <v>3523</v>
      </c>
      <c r="K1107" s="92"/>
      <c r="L1107" s="92"/>
      <c r="M1107" s="37" t="str">
        <f t="shared" si="17"/>
        <v>1:3</v>
      </c>
    </row>
    <row r="1108" spans="1:13" x14ac:dyDescent="0.25">
      <c r="A1108" s="55" t="s">
        <v>2244</v>
      </c>
      <c r="B1108" s="55" t="s">
        <v>2408</v>
      </c>
      <c r="C1108" s="55" t="s">
        <v>3112</v>
      </c>
      <c r="D1108" s="56">
        <f>COUNTIF(B:B,B1108)</f>
        <v>1</v>
      </c>
      <c r="E1108" s="57" t="s">
        <v>3523</v>
      </c>
      <c r="F1108" s="55" t="s">
        <v>2340</v>
      </c>
      <c r="G1108" s="55" t="s">
        <v>2408</v>
      </c>
      <c r="H1108" s="55" t="str">
        <f>VLOOKUP(G1108,'3. DB25 Alle koder'!B:C,2,FALSE)</f>
        <v>Drift af fitnesscentre</v>
      </c>
      <c r="I1108" s="56">
        <f>COUNTIF(G:G,G1108)</f>
        <v>2</v>
      </c>
      <c r="J1108" s="57" t="s">
        <v>3523</v>
      </c>
      <c r="K1108" s="92"/>
      <c r="L1108" s="92"/>
      <c r="M1108" s="37" t="str">
        <f t="shared" si="17"/>
        <v>1:2</v>
      </c>
    </row>
    <row r="1109" spans="1:13" x14ac:dyDescent="0.25">
      <c r="A1109" s="55" t="s">
        <v>2244</v>
      </c>
      <c r="B1109" s="55" t="s">
        <v>2410</v>
      </c>
      <c r="C1109" s="55" t="s">
        <v>3113</v>
      </c>
      <c r="D1109" s="56">
        <f>COUNTIF(B:B,B1109)</f>
        <v>2</v>
      </c>
      <c r="E1109" s="67" t="s">
        <v>3523</v>
      </c>
      <c r="F1109" s="55" t="s">
        <v>2340</v>
      </c>
      <c r="G1109" s="55" t="s">
        <v>2410</v>
      </c>
      <c r="H1109" s="55" t="str">
        <f>VLOOKUP(G1109,'3. DB25 Alle koder'!B:C,2,FALSE)</f>
        <v>Sportsaktiviteter i.a.n.</v>
      </c>
      <c r="I1109" s="56">
        <f>COUNTIF(G:G,G1109)</f>
        <v>2</v>
      </c>
      <c r="J1109" s="67" t="s">
        <v>3523</v>
      </c>
      <c r="K1109" s="92"/>
      <c r="L1109" s="92"/>
      <c r="M1109" s="37" t="str">
        <f t="shared" si="17"/>
        <v>2:2</v>
      </c>
    </row>
    <row r="1110" spans="1:13" ht="165" x14ac:dyDescent="0.25">
      <c r="A1110" s="55" t="s">
        <v>2244</v>
      </c>
      <c r="B1110" s="55" t="s">
        <v>2410</v>
      </c>
      <c r="C1110" s="55" t="s">
        <v>3113</v>
      </c>
      <c r="D1110" s="56">
        <f>COUNTIF(B:B,B1110)</f>
        <v>2</v>
      </c>
      <c r="E1110" s="64" t="s">
        <v>3728</v>
      </c>
      <c r="F1110" s="55" t="s">
        <v>2340</v>
      </c>
      <c r="G1110" s="55" t="s">
        <v>2419</v>
      </c>
      <c r="H1110" s="55" t="str">
        <f>VLOOKUP(G1110,'3. DB25 Alle koder'!B:C,2,FALSE)</f>
        <v>Drift af andre forlystelser og fritidsaktiviteter</v>
      </c>
      <c r="I1110" s="56">
        <f>COUNTIF(G:G,G1110)</f>
        <v>5</v>
      </c>
      <c r="J1110" s="75" t="s">
        <v>3728</v>
      </c>
      <c r="K1110" s="92"/>
      <c r="L1110" s="92"/>
      <c r="M1110" s="37" t="str">
        <f t="shared" si="17"/>
        <v>2:5</v>
      </c>
    </row>
    <row r="1111" spans="1:13" ht="390" x14ac:dyDescent="0.25">
      <c r="A1111" s="55" t="s">
        <v>2244</v>
      </c>
      <c r="B1111" s="55" t="s">
        <v>2415</v>
      </c>
      <c r="C1111" s="55" t="s">
        <v>3114</v>
      </c>
      <c r="D1111" s="56">
        <f>COUNTIF(B:B,B1111)</f>
        <v>2</v>
      </c>
      <c r="E1111" s="64" t="s">
        <v>3729</v>
      </c>
      <c r="F1111" s="55" t="s">
        <v>2340</v>
      </c>
      <c r="G1111" s="55" t="s">
        <v>2415</v>
      </c>
      <c r="H1111" s="55" t="str">
        <f>VLOOKUP(G1111,'3. DB25 Alle koder'!B:C,2,FALSE)</f>
        <v>Drift af forlystelsesparker o.lign.</v>
      </c>
      <c r="I1111" s="56">
        <f>COUNTIF(G:G,G1111)</f>
        <v>1</v>
      </c>
      <c r="J1111" s="64" t="s">
        <v>3729</v>
      </c>
      <c r="K1111" s="92"/>
      <c r="L1111" s="92"/>
      <c r="M1111" s="37" t="str">
        <f t="shared" si="17"/>
        <v>2:1</v>
      </c>
    </row>
    <row r="1112" spans="1:13" ht="150" x14ac:dyDescent="0.25">
      <c r="A1112" s="55" t="s">
        <v>2244</v>
      </c>
      <c r="B1112" s="55" t="s">
        <v>2415</v>
      </c>
      <c r="C1112" s="55" t="s">
        <v>3114</v>
      </c>
      <c r="D1112" s="56">
        <f>COUNTIF(B:B,B1112)</f>
        <v>2</v>
      </c>
      <c r="E1112" s="64" t="s">
        <v>3730</v>
      </c>
      <c r="F1112" s="55" t="s">
        <v>2340</v>
      </c>
      <c r="G1112" s="55" t="s">
        <v>2419</v>
      </c>
      <c r="H1112" s="55" t="str">
        <f>VLOOKUP(G1112,'3. DB25 Alle koder'!B:C,2,FALSE)</f>
        <v>Drift af andre forlystelser og fritidsaktiviteter</v>
      </c>
      <c r="I1112" s="56">
        <f>COUNTIF(G:G,G1112)</f>
        <v>5</v>
      </c>
      <c r="J1112" s="60" t="s">
        <v>3730</v>
      </c>
      <c r="K1112" s="92"/>
      <c r="L1112" s="92"/>
      <c r="M1112" s="37" t="str">
        <f t="shared" si="17"/>
        <v>2:5</v>
      </c>
    </row>
    <row r="1113" spans="1:13" x14ac:dyDescent="0.25">
      <c r="A1113" s="55" t="s">
        <v>2244</v>
      </c>
      <c r="B1113" s="55" t="s">
        <v>2417</v>
      </c>
      <c r="C1113" s="55" t="s">
        <v>3116</v>
      </c>
      <c r="D1113" s="56">
        <f>COUNTIF(B:B,B1113)</f>
        <v>1</v>
      </c>
      <c r="E1113" s="63"/>
      <c r="F1113" s="55" t="s">
        <v>2340</v>
      </c>
      <c r="G1113" s="55" t="s">
        <v>2417</v>
      </c>
      <c r="H1113" s="55" t="str">
        <f>VLOOKUP(G1113,'3. DB25 Alle koder'!B:C,2,FALSE)</f>
        <v>Drift af lystbådehavne</v>
      </c>
      <c r="I1113" s="56">
        <f>COUNTIF(G:G,G1113)</f>
        <v>2</v>
      </c>
      <c r="J1113" s="60" t="s">
        <v>3523</v>
      </c>
      <c r="K1113" s="92"/>
      <c r="L1113" s="92"/>
      <c r="M1113" s="37" t="str">
        <f t="shared" si="17"/>
        <v>1:2</v>
      </c>
    </row>
    <row r="1114" spans="1:13" x14ac:dyDescent="0.25">
      <c r="A1114" s="55" t="s">
        <v>2244</v>
      </c>
      <c r="B1114" s="55" t="s">
        <v>2419</v>
      </c>
      <c r="C1114" s="55" t="s">
        <v>3115</v>
      </c>
      <c r="D1114" s="56">
        <f>COUNTIF(B:B,B1114)</f>
        <v>6</v>
      </c>
      <c r="E1114" s="63"/>
      <c r="F1114" s="55" t="s">
        <v>1583</v>
      </c>
      <c r="G1114" s="55" t="s">
        <v>1610</v>
      </c>
      <c r="H1114" s="55" t="str">
        <f>VLOOKUP(G1114,'3. DB25 Alle koder'!B:C,2,FALSE)</f>
        <v>Passagertransport med tovbaner og skilifter</v>
      </c>
      <c r="I1114" s="56">
        <f>COUNTIF(G:G,G1114)</f>
        <v>3</v>
      </c>
      <c r="J1114" s="60" t="s">
        <v>3523</v>
      </c>
      <c r="K1114" s="92"/>
      <c r="L1114" s="92"/>
      <c r="M1114" s="37" t="str">
        <f t="shared" si="17"/>
        <v>6:3</v>
      </c>
    </row>
    <row r="1115" spans="1:13" ht="60" x14ac:dyDescent="0.25">
      <c r="A1115" s="55" t="s">
        <v>2244</v>
      </c>
      <c r="B1115" s="55" t="s">
        <v>2419</v>
      </c>
      <c r="C1115" s="55" t="s">
        <v>3115</v>
      </c>
      <c r="D1115" s="56">
        <f>COUNTIF(B:B,B1115)</f>
        <v>6</v>
      </c>
      <c r="E1115" s="64" t="s">
        <v>3731</v>
      </c>
      <c r="F1115" s="55" t="s">
        <v>2164</v>
      </c>
      <c r="G1115" s="55" t="s">
        <v>2190</v>
      </c>
      <c r="H1115" s="55" t="str">
        <f>VLOOKUP(G1115,'3. DB25 Alle koder'!B:C,2,FALSE)</f>
        <v>Aktiviteter inden for brandvæsen</v>
      </c>
      <c r="I1115" s="56">
        <f>COUNTIF(G:G,G1115)</f>
        <v>2</v>
      </c>
      <c r="J1115" s="60" t="s">
        <v>3731</v>
      </c>
      <c r="K1115" s="92"/>
      <c r="L1115" s="92"/>
      <c r="M1115" s="37" t="str">
        <f t="shared" si="17"/>
        <v>6:2</v>
      </c>
    </row>
    <row r="1116" spans="1:13" ht="120" x14ac:dyDescent="0.25">
      <c r="A1116" s="55" t="s">
        <v>2244</v>
      </c>
      <c r="B1116" s="55" t="s">
        <v>2419</v>
      </c>
      <c r="C1116" s="55" t="s">
        <v>3115</v>
      </c>
      <c r="D1116" s="56">
        <f>COUNTIF(B:B,B1116)</f>
        <v>6</v>
      </c>
      <c r="E1116" s="64" t="s">
        <v>3732</v>
      </c>
      <c r="F1116" s="55" t="s">
        <v>2340</v>
      </c>
      <c r="G1116" s="55" t="s">
        <v>2402</v>
      </c>
      <c r="H1116" s="55" t="str">
        <f>VLOOKUP(G1116,'3. DB25 Alle koder'!B:C,2,FALSE)</f>
        <v>Drift af sportsanlæg</v>
      </c>
      <c r="I1116" s="56">
        <f>COUNTIF(G:G,G1116)</f>
        <v>2</v>
      </c>
      <c r="J1116" s="57" t="s">
        <v>3732</v>
      </c>
      <c r="K1116" s="92" t="s">
        <v>4065</v>
      </c>
      <c r="L1116" s="92"/>
      <c r="M1116" s="37" t="str">
        <f t="shared" si="17"/>
        <v>6:2</v>
      </c>
    </row>
    <row r="1117" spans="1:13" ht="30" x14ac:dyDescent="0.25">
      <c r="A1117" s="55" t="s">
        <v>2244</v>
      </c>
      <c r="B1117" s="55" t="s">
        <v>2419</v>
      </c>
      <c r="C1117" s="55" t="s">
        <v>3115</v>
      </c>
      <c r="D1117" s="56">
        <f>COUNTIF(B:B,B1117)</f>
        <v>6</v>
      </c>
      <c r="E1117" s="64" t="s">
        <v>3733</v>
      </c>
      <c r="F1117" s="55" t="s">
        <v>2340</v>
      </c>
      <c r="G1117" s="55" t="s">
        <v>2405</v>
      </c>
      <c r="H1117" s="55" t="str">
        <f>VLOOKUP(G1117,'3. DB25 Alle koder'!B:C,2,FALSE)</f>
        <v>Drift af sportsklubber</v>
      </c>
      <c r="I1117" s="56">
        <f>COUNTIF(G:G,G1117)</f>
        <v>3</v>
      </c>
      <c r="J1117" s="60" t="s">
        <v>3733</v>
      </c>
      <c r="K1117" s="92"/>
      <c r="L1117" s="92"/>
      <c r="M1117" s="37" t="str">
        <f t="shared" si="17"/>
        <v>6:3</v>
      </c>
    </row>
    <row r="1118" spans="1:13" ht="75" x14ac:dyDescent="0.25">
      <c r="A1118" s="55" t="s">
        <v>2244</v>
      </c>
      <c r="B1118" s="55" t="s">
        <v>2419</v>
      </c>
      <c r="C1118" s="55" t="s">
        <v>3115</v>
      </c>
      <c r="D1118" s="56">
        <f>COUNTIF(B:B,B1118)</f>
        <v>6</v>
      </c>
      <c r="E1118" s="75" t="s">
        <v>3734</v>
      </c>
      <c r="F1118" s="55" t="s">
        <v>2340</v>
      </c>
      <c r="G1118" s="55" t="s">
        <v>2410</v>
      </c>
      <c r="H1118" s="55" t="str">
        <f>VLOOKUP(G1118,'3. DB25 Alle koder'!B:C,2,FALSE)</f>
        <v>Sportsaktiviteter i.a.n.</v>
      </c>
      <c r="I1118" s="56">
        <f>COUNTIF(G:G,G1118)</f>
        <v>2</v>
      </c>
      <c r="J1118" s="57" t="s">
        <v>3734</v>
      </c>
      <c r="K1118" s="92"/>
      <c r="L1118" s="92"/>
      <c r="M1118" s="37" t="str">
        <f t="shared" si="17"/>
        <v>6:2</v>
      </c>
    </row>
    <row r="1119" spans="1:13" x14ac:dyDescent="0.25">
      <c r="A1119" s="55" t="s">
        <v>2244</v>
      </c>
      <c r="B1119" s="55" t="s">
        <v>2419</v>
      </c>
      <c r="C1119" s="55" t="s">
        <v>3115</v>
      </c>
      <c r="D1119" s="56">
        <f>COUNTIF(B:B,B1119)</f>
        <v>6</v>
      </c>
      <c r="E1119" s="67" t="s">
        <v>3523</v>
      </c>
      <c r="F1119" s="55" t="s">
        <v>2340</v>
      </c>
      <c r="G1119" s="55" t="s">
        <v>2419</v>
      </c>
      <c r="H1119" s="55" t="str">
        <f>VLOOKUP(G1119,'3. DB25 Alle koder'!B:C,2,FALSE)</f>
        <v>Drift af andre forlystelser og fritidsaktiviteter</v>
      </c>
      <c r="I1119" s="56">
        <f>COUNTIF(G:G,G1119)</f>
        <v>5</v>
      </c>
      <c r="J1119" s="67" t="s">
        <v>3523</v>
      </c>
      <c r="K1119" s="92"/>
      <c r="L1119" s="92"/>
      <c r="M1119" s="37" t="str">
        <f t="shared" si="17"/>
        <v>6:5</v>
      </c>
    </row>
    <row r="1120" spans="1:13" x14ac:dyDescent="0.25">
      <c r="A1120" s="55" t="s">
        <v>2340</v>
      </c>
      <c r="B1120" s="55" t="s">
        <v>2427</v>
      </c>
      <c r="C1120" s="55" t="s">
        <v>3119</v>
      </c>
      <c r="D1120" s="56">
        <f>COUNTIF(B:B,B1120)</f>
        <v>1</v>
      </c>
      <c r="E1120" s="60" t="s">
        <v>3523</v>
      </c>
      <c r="F1120" s="55" t="s">
        <v>2421</v>
      </c>
      <c r="G1120" s="55" t="s">
        <v>2427</v>
      </c>
      <c r="H1120" s="55" t="str">
        <f>VLOOKUP(G1120,'3. DB25 Alle koder'!B:C,2,FALSE)</f>
        <v>Erhvervs- og arbejdsgiverorganisationers aktiviteter</v>
      </c>
      <c r="I1120" s="56">
        <f>COUNTIF(G:G,G1120)</f>
        <v>1</v>
      </c>
      <c r="J1120" s="57" t="s">
        <v>3523</v>
      </c>
      <c r="K1120" s="92"/>
      <c r="L1120" s="92"/>
      <c r="M1120" s="37" t="str">
        <f t="shared" si="17"/>
        <v>1:1</v>
      </c>
    </row>
    <row r="1121" spans="1:13" x14ac:dyDescent="0.25">
      <c r="A1121" s="55" t="s">
        <v>2340</v>
      </c>
      <c r="B1121" s="55" t="s">
        <v>2430</v>
      </c>
      <c r="C1121" s="55" t="s">
        <v>3120</v>
      </c>
      <c r="D1121" s="56">
        <f>COUNTIF(B:B,B1121)</f>
        <v>1</v>
      </c>
      <c r="E1121" s="57" t="s">
        <v>3523</v>
      </c>
      <c r="F1121" s="55" t="s">
        <v>2421</v>
      </c>
      <c r="G1121" s="55" t="s">
        <v>2430</v>
      </c>
      <c r="H1121" s="55" t="str">
        <f>VLOOKUP(G1121,'3. DB25 Alle koder'!B:C,2,FALSE)</f>
        <v>Faglige sammenslutningers aktiviteter</v>
      </c>
      <c r="I1121" s="56">
        <f>COUNTIF(G:G,G1121)</f>
        <v>1</v>
      </c>
      <c r="J1121" s="57" t="s">
        <v>3523</v>
      </c>
      <c r="K1121" s="92"/>
      <c r="L1121" s="92"/>
      <c r="M1121" s="37" t="str">
        <f t="shared" si="17"/>
        <v>1:1</v>
      </c>
    </row>
    <row r="1122" spans="1:13" x14ac:dyDescent="0.25">
      <c r="A1122" s="55" t="s">
        <v>2340</v>
      </c>
      <c r="B1122" s="55" t="s">
        <v>2434</v>
      </c>
      <c r="C1122" s="55" t="s">
        <v>3121</v>
      </c>
      <c r="D1122" s="56">
        <f>COUNTIF(B:B,B1122)</f>
        <v>1</v>
      </c>
      <c r="E1122" s="60" t="s">
        <v>3523</v>
      </c>
      <c r="F1122" s="55" t="s">
        <v>2421</v>
      </c>
      <c r="G1122" s="55" t="s">
        <v>2434</v>
      </c>
      <c r="H1122" s="55" t="str">
        <f>VLOOKUP(G1122,'3. DB25 Alle koder'!B:C,2,FALSE)</f>
        <v>Fagforeningers aktiviteter</v>
      </c>
      <c r="I1122" s="56">
        <f>COUNTIF(G:G,G1122)</f>
        <v>1</v>
      </c>
      <c r="J1122" s="57" t="s">
        <v>3523</v>
      </c>
      <c r="K1122" s="92"/>
      <c r="L1122" s="92"/>
      <c r="M1122" s="37" t="str">
        <f t="shared" si="17"/>
        <v>1:1</v>
      </c>
    </row>
    <row r="1123" spans="1:13" x14ac:dyDescent="0.25">
      <c r="A1123" s="55" t="s">
        <v>2340</v>
      </c>
      <c r="B1123" s="55" t="s">
        <v>2439</v>
      </c>
      <c r="C1123" s="55" t="s">
        <v>3123</v>
      </c>
      <c r="D1123" s="56">
        <f>COUNTIF(B:B,B1123)</f>
        <v>1</v>
      </c>
      <c r="E1123" s="60" t="s">
        <v>3523</v>
      </c>
      <c r="F1123" s="55" t="s">
        <v>2421</v>
      </c>
      <c r="G1123" s="55" t="s">
        <v>2439</v>
      </c>
      <c r="H1123" s="55" t="str">
        <f>VLOOKUP(G1123,'3. DB25 Alle koder'!B:C,2,FALSE)</f>
        <v>Religiøse institutioners og foreningers aktiviteter</v>
      </c>
      <c r="I1123" s="56">
        <f>COUNTIF(G:G,G1123)</f>
        <v>1</v>
      </c>
      <c r="J1123" s="60" t="s">
        <v>3523</v>
      </c>
      <c r="K1123" s="92"/>
      <c r="L1123" s="92"/>
      <c r="M1123" s="37" t="str">
        <f t="shared" si="17"/>
        <v>1:1</v>
      </c>
    </row>
    <row r="1124" spans="1:13" x14ac:dyDescent="0.25">
      <c r="A1124" s="55" t="s">
        <v>2340</v>
      </c>
      <c r="B1124" s="55" t="s">
        <v>2442</v>
      </c>
      <c r="C1124" s="55" t="s">
        <v>3124</v>
      </c>
      <c r="D1124" s="56">
        <f>COUNTIF(B:B,B1124)</f>
        <v>1</v>
      </c>
      <c r="E1124" s="60" t="s">
        <v>3523</v>
      </c>
      <c r="F1124" s="55" t="s">
        <v>2421</v>
      </c>
      <c r="G1124" s="55" t="s">
        <v>2442</v>
      </c>
      <c r="H1124" s="55" t="str">
        <f>VLOOKUP(G1124,'3. DB25 Alle koder'!B:C,2,FALSE)</f>
        <v>Politiske partiers aktiviteter</v>
      </c>
      <c r="I1124" s="56">
        <f>COUNTIF(G:G,G1124)</f>
        <v>1</v>
      </c>
      <c r="J1124" s="57" t="s">
        <v>3523</v>
      </c>
      <c r="K1124" s="92"/>
      <c r="L1124" s="92"/>
      <c r="M1124" s="37" t="str">
        <f t="shared" si="17"/>
        <v>1:1</v>
      </c>
    </row>
    <row r="1125" spans="1:13" x14ac:dyDescent="0.25">
      <c r="A1125" s="55" t="s">
        <v>2340</v>
      </c>
      <c r="B1125" s="55" t="s">
        <v>2444</v>
      </c>
      <c r="C1125" s="55" t="s">
        <v>3125</v>
      </c>
      <c r="D1125" s="56">
        <f>COUNTIF(B:B,B1125)</f>
        <v>1</v>
      </c>
      <c r="E1125" s="60" t="s">
        <v>3523</v>
      </c>
      <c r="F1125" s="55" t="s">
        <v>2421</v>
      </c>
      <c r="G1125" s="55" t="s">
        <v>2444</v>
      </c>
      <c r="H1125" s="55" t="str">
        <f>VLOOKUP(G1125,'3. DB25 Alle koder'!B:C,2,FALSE)</f>
        <v>Andre organisationers og foreningers aktiviteter i.a.n.</v>
      </c>
      <c r="I1125" s="56">
        <f>COUNTIF(G:G,G1125)</f>
        <v>1</v>
      </c>
      <c r="J1125" s="60" t="s">
        <v>3523</v>
      </c>
      <c r="K1125" s="92"/>
      <c r="L1125" s="92"/>
      <c r="M1125" s="37" t="str">
        <f t="shared" si="17"/>
        <v>1:1</v>
      </c>
    </row>
    <row r="1126" spans="1:13" ht="30" x14ac:dyDescent="0.25">
      <c r="A1126" s="55" t="s">
        <v>2340</v>
      </c>
      <c r="B1126" s="55" t="s">
        <v>3485</v>
      </c>
      <c r="C1126" s="55" t="s">
        <v>3129</v>
      </c>
      <c r="D1126" s="56">
        <f>COUNTIF(B:B,B1126)</f>
        <v>1</v>
      </c>
      <c r="E1126" s="57" t="s">
        <v>3523</v>
      </c>
      <c r="F1126" s="55" t="s">
        <v>2421</v>
      </c>
      <c r="G1126" s="55" t="s">
        <v>2449</v>
      </c>
      <c r="H1126" s="55" t="str">
        <f>VLOOKUP(G1126,'3. DB25 Alle koder'!B:C,2,FALSE)</f>
        <v>Reparation og vedligeholdelse af computere og kommunikationsudstyr</v>
      </c>
      <c r="I1126" s="56">
        <f>COUNTIF(G:G,G1126)</f>
        <v>2</v>
      </c>
      <c r="J1126" s="57" t="s">
        <v>3523</v>
      </c>
      <c r="K1126" s="92"/>
      <c r="L1126" s="92"/>
      <c r="M1126" s="37" t="str">
        <f t="shared" si="17"/>
        <v>1:2</v>
      </c>
    </row>
    <row r="1127" spans="1:13" ht="30" x14ac:dyDescent="0.25">
      <c r="A1127" s="55" t="s">
        <v>2340</v>
      </c>
      <c r="B1127" s="55" t="s">
        <v>3486</v>
      </c>
      <c r="C1127" s="55" t="s">
        <v>3131</v>
      </c>
      <c r="D1127" s="56">
        <f>COUNTIF(B:B,B1127)</f>
        <v>1</v>
      </c>
      <c r="E1127" s="57" t="s">
        <v>3523</v>
      </c>
      <c r="F1127" s="55" t="s">
        <v>2421</v>
      </c>
      <c r="G1127" s="55" t="s">
        <v>2449</v>
      </c>
      <c r="H1127" s="55" t="str">
        <f>VLOOKUP(G1127,'3. DB25 Alle koder'!B:C,2,FALSE)</f>
        <v>Reparation og vedligeholdelse af computere og kommunikationsudstyr</v>
      </c>
      <c r="I1127" s="56">
        <f>COUNTIF(G:G,G1127)</f>
        <v>2</v>
      </c>
      <c r="J1127" s="57" t="s">
        <v>3523</v>
      </c>
      <c r="K1127" s="92"/>
      <c r="L1127" s="92"/>
      <c r="M1127" s="37" t="str">
        <f t="shared" si="17"/>
        <v>1:2</v>
      </c>
    </row>
    <row r="1128" spans="1:13" x14ac:dyDescent="0.25">
      <c r="A1128" s="55" t="s">
        <v>2340</v>
      </c>
      <c r="B1128" s="55" t="s">
        <v>2454</v>
      </c>
      <c r="C1128" s="55" t="s">
        <v>3133</v>
      </c>
      <c r="D1128" s="56">
        <f>COUNTIF(B:B,B1128)</f>
        <v>1</v>
      </c>
      <c r="E1128" s="60" t="s">
        <v>3523</v>
      </c>
      <c r="F1128" s="55" t="s">
        <v>2421</v>
      </c>
      <c r="G1128" s="55" t="s">
        <v>2454</v>
      </c>
      <c r="H1128" s="55" t="str">
        <f>VLOOKUP(G1128,'3. DB25 Alle koder'!B:C,2,FALSE)</f>
        <v>Reparation og vedligeholdelse af forbrugerelektronik</v>
      </c>
      <c r="I1128" s="56">
        <f>COUNTIF(G:G,G1128)</f>
        <v>1</v>
      </c>
      <c r="J1128" s="60" t="s">
        <v>3523</v>
      </c>
      <c r="K1128" s="92"/>
      <c r="L1128" s="92"/>
      <c r="M1128" s="37" t="str">
        <f t="shared" si="17"/>
        <v>1:1</v>
      </c>
    </row>
    <row r="1129" spans="1:13" ht="30" x14ac:dyDescent="0.25">
      <c r="A1129" s="55" t="s">
        <v>2340</v>
      </c>
      <c r="B1129" s="55" t="s">
        <v>2457</v>
      </c>
      <c r="C1129" s="55" t="s">
        <v>3134</v>
      </c>
      <c r="D1129" s="56">
        <f>COUNTIF(B:B,B1129)</f>
        <v>1</v>
      </c>
      <c r="E1129" s="60" t="s">
        <v>3523</v>
      </c>
      <c r="F1129" s="55" t="s">
        <v>2421</v>
      </c>
      <c r="G1129" s="55" t="s">
        <v>2457</v>
      </c>
      <c r="H1129" s="55" t="str">
        <f>VLOOKUP(G1129,'3. DB25 Alle koder'!B:C,2,FALSE)</f>
        <v>Reparation og vedligeholdelse af husholdningsapparater og redskaber til hus og have</v>
      </c>
      <c r="I1129" s="56">
        <f>COUNTIF(G:G,G1129)</f>
        <v>1</v>
      </c>
      <c r="J1129" s="60" t="s">
        <v>3523</v>
      </c>
      <c r="K1129" s="92"/>
      <c r="L1129" s="92"/>
      <c r="M1129" s="37" t="str">
        <f t="shared" si="17"/>
        <v>1:1</v>
      </c>
    </row>
    <row r="1130" spans="1:13" x14ac:dyDescent="0.25">
      <c r="A1130" s="55" t="s">
        <v>2340</v>
      </c>
      <c r="B1130" s="55" t="s">
        <v>2460</v>
      </c>
      <c r="C1130" s="55" t="s">
        <v>3135</v>
      </c>
      <c r="D1130" s="56">
        <f>COUNTIF(B:B,B1130)</f>
        <v>1</v>
      </c>
      <c r="E1130" s="57" t="s">
        <v>3523</v>
      </c>
      <c r="F1130" s="55" t="s">
        <v>2421</v>
      </c>
      <c r="G1130" s="55" t="s">
        <v>2460</v>
      </c>
      <c r="H1130" s="55" t="str">
        <f>VLOOKUP(G1130,'3. DB25 Alle koder'!B:C,2,FALSE)</f>
        <v>Reparation og vedligeholdelse af fodtøj og lædervarer</v>
      </c>
      <c r="I1130" s="56">
        <f>COUNTIF(G:G,G1130)</f>
        <v>1</v>
      </c>
      <c r="J1130" s="57" t="s">
        <v>3523</v>
      </c>
      <c r="K1130" s="92"/>
      <c r="L1130" s="92"/>
      <c r="M1130" s="37" t="str">
        <f t="shared" si="17"/>
        <v>1:1</v>
      </c>
    </row>
    <row r="1131" spans="1:13" x14ac:dyDescent="0.25">
      <c r="A1131" s="55" t="s">
        <v>2340</v>
      </c>
      <c r="B1131" s="55" t="s">
        <v>2463</v>
      </c>
      <c r="C1131" s="55" t="s">
        <v>3136</v>
      </c>
      <c r="D1131" s="56">
        <f>COUNTIF(B:B,B1131)</f>
        <v>1</v>
      </c>
      <c r="E1131" s="57" t="s">
        <v>3523</v>
      </c>
      <c r="F1131" s="55" t="s">
        <v>2421</v>
      </c>
      <c r="G1131" s="55" t="s">
        <v>2463</v>
      </c>
      <c r="H1131" s="55" t="str">
        <f>VLOOKUP(G1131,'3. DB25 Alle koder'!B:C,2,FALSE)</f>
        <v>Reparation og vedligeholdelse af møbler og boligudstyr</v>
      </c>
      <c r="I1131" s="56">
        <f>COUNTIF(G:G,G1131)</f>
        <v>1</v>
      </c>
      <c r="J1131" s="57" t="s">
        <v>3523</v>
      </c>
      <c r="K1131" s="92"/>
      <c r="L1131" s="92"/>
      <c r="M1131" s="37" t="str">
        <f t="shared" si="17"/>
        <v>1:1</v>
      </c>
    </row>
    <row r="1132" spans="1:13" x14ac:dyDescent="0.25">
      <c r="A1132" s="55" t="s">
        <v>2340</v>
      </c>
      <c r="B1132" s="55" t="s">
        <v>2466</v>
      </c>
      <c r="C1132" s="55" t="s">
        <v>3137</v>
      </c>
      <c r="D1132" s="56">
        <f>COUNTIF(B:B,B1132)</f>
        <v>1</v>
      </c>
      <c r="E1132" s="57" t="s">
        <v>3523</v>
      </c>
      <c r="F1132" s="55" t="s">
        <v>2421</v>
      </c>
      <c r="G1132" s="55" t="s">
        <v>2466</v>
      </c>
      <c r="H1132" s="55" t="str">
        <f>VLOOKUP(G1132,'3. DB25 Alle koder'!B:C,2,FALSE)</f>
        <v>Reparation og vedligeholdelse af ure og smykker</v>
      </c>
      <c r="I1132" s="56">
        <f>COUNTIF(G:G,G1132)</f>
        <v>1</v>
      </c>
      <c r="J1132" s="57" t="s">
        <v>3523</v>
      </c>
      <c r="K1132" s="92"/>
      <c r="L1132" s="92"/>
      <c r="M1132" s="37" t="str">
        <f t="shared" si="17"/>
        <v>1:1</v>
      </c>
    </row>
    <row r="1133" spans="1:13" ht="30" x14ac:dyDescent="0.25">
      <c r="A1133" s="55" t="s">
        <v>2340</v>
      </c>
      <c r="B1133" s="55" t="s">
        <v>2468</v>
      </c>
      <c r="C1133" s="55" t="s">
        <v>3138</v>
      </c>
      <c r="D1133" s="56">
        <f>COUNTIF(B:B,B1133)</f>
        <v>2</v>
      </c>
      <c r="E1133" s="109" t="s">
        <v>4082</v>
      </c>
      <c r="F1133" s="55" t="s">
        <v>2049</v>
      </c>
      <c r="G1133" s="55" t="s">
        <v>2117</v>
      </c>
      <c r="H1133" s="55" t="str">
        <f>VLOOKUP(G1133,'3. DB25 Alle koder'!B:C,2,FALSE)</f>
        <v>Vagt- og sikkerhedsaktiviteter i.a.n.</v>
      </c>
      <c r="I1133" s="56">
        <f>COUNTIF(G:G,G1133)</f>
        <v>3</v>
      </c>
      <c r="J1133" s="109" t="s">
        <v>4082</v>
      </c>
      <c r="K1133" s="92"/>
      <c r="L1133" s="92" t="s">
        <v>4178</v>
      </c>
      <c r="M1133" s="37" t="str">
        <f t="shared" si="17"/>
        <v>2:3</v>
      </c>
    </row>
    <row r="1134" spans="1:13" ht="30" x14ac:dyDescent="0.25">
      <c r="A1134" s="55" t="s">
        <v>2340</v>
      </c>
      <c r="B1134" s="55" t="s">
        <v>2468</v>
      </c>
      <c r="C1134" s="55" t="s">
        <v>3138</v>
      </c>
      <c r="D1134" s="56">
        <f>COUNTIF(B:B,B1134)</f>
        <v>2</v>
      </c>
      <c r="E1134" s="57" t="s">
        <v>3523</v>
      </c>
      <c r="F1134" s="55" t="s">
        <v>2421</v>
      </c>
      <c r="G1134" s="55" t="s">
        <v>2468</v>
      </c>
      <c r="H1134" s="55" t="str">
        <f>VLOOKUP(G1134,'3. DB25 Alle koder'!B:C,2,FALSE)</f>
        <v>Reparation og vedligeholdelse af varer til personlig brug og husholdningsbrug i.a.n.</v>
      </c>
      <c r="I1134" s="56">
        <f>COUNTIF(G:G,G1134)</f>
        <v>1</v>
      </c>
      <c r="J1134" s="57" t="s">
        <v>3523</v>
      </c>
      <c r="K1134" s="92"/>
      <c r="L1134" s="92"/>
      <c r="M1134" s="37" t="str">
        <f t="shared" si="17"/>
        <v>2:1</v>
      </c>
    </row>
    <row r="1135" spans="1:13" ht="120" x14ac:dyDescent="0.25">
      <c r="A1135" s="55" t="s">
        <v>2340</v>
      </c>
      <c r="B1135" s="71" t="s">
        <v>3328</v>
      </c>
      <c r="C1135" s="71" t="s">
        <v>3142</v>
      </c>
      <c r="D1135" s="56">
        <f>COUNTIF(B:B,B1135)</f>
        <v>2</v>
      </c>
      <c r="E1135" s="64" t="s">
        <v>3737</v>
      </c>
      <c r="F1135" s="55" t="s">
        <v>1583</v>
      </c>
      <c r="G1135" s="55" t="s">
        <v>1698</v>
      </c>
      <c r="H1135" s="55" t="str">
        <f>VLOOKUP(G1135,'3. DB25 Alle koder'!B:C,2,FALSE)</f>
        <v>Andre post- og kuréraktiviteter</v>
      </c>
      <c r="I1135" s="56">
        <f>COUNTIF(G:G,G1135)</f>
        <v>3</v>
      </c>
      <c r="J1135" s="64" t="s">
        <v>3737</v>
      </c>
      <c r="K1135" s="94"/>
      <c r="L1135" s="94"/>
      <c r="M1135" s="37" t="str">
        <f t="shared" si="17"/>
        <v>2:3</v>
      </c>
    </row>
    <row r="1136" spans="1:13" x14ac:dyDescent="0.25">
      <c r="A1136" s="55" t="s">
        <v>2340</v>
      </c>
      <c r="B1136" s="55" t="s">
        <v>3328</v>
      </c>
      <c r="C1136" s="55" t="s">
        <v>3142</v>
      </c>
      <c r="D1136" s="56">
        <f>COUNTIF(B:B,B1136)</f>
        <v>2</v>
      </c>
      <c r="E1136" s="67"/>
      <c r="F1136" s="55" t="s">
        <v>2421</v>
      </c>
      <c r="G1136" s="55" t="s">
        <v>2487</v>
      </c>
      <c r="H1136" s="55" t="str">
        <f>VLOOKUP(G1136,'3. DB25 Alle koder'!B:C,2,FALSE)</f>
        <v>Drift af erhvervs- og institutionsvaskerier</v>
      </c>
      <c r="I1136" s="56">
        <f>COUNTIF(G:G,G1136)</f>
        <v>1</v>
      </c>
      <c r="J1136" s="67"/>
      <c r="K1136" s="92"/>
      <c r="L1136" s="92"/>
      <c r="M1136" s="37" t="str">
        <f t="shared" si="17"/>
        <v>2:1</v>
      </c>
    </row>
    <row r="1137" spans="1:13" ht="120" x14ac:dyDescent="0.25">
      <c r="A1137" s="55" t="s">
        <v>2340</v>
      </c>
      <c r="B1137" s="55" t="s">
        <v>3329</v>
      </c>
      <c r="C1137" s="55" t="s">
        <v>3143</v>
      </c>
      <c r="D1137" s="56">
        <f>COUNTIF(B:B,B1137)</f>
        <v>3</v>
      </c>
      <c r="E1137" s="64" t="s">
        <v>3737</v>
      </c>
      <c r="F1137" s="55" t="s">
        <v>1583</v>
      </c>
      <c r="G1137" s="55" t="s">
        <v>1698</v>
      </c>
      <c r="H1137" s="55" t="str">
        <f>VLOOKUP(G1137,'3. DB25 Alle koder'!B:C,2,FALSE)</f>
        <v>Andre post- og kuréraktiviteter</v>
      </c>
      <c r="I1137" s="56">
        <f>COUNTIF(G:G,G1137)</f>
        <v>3</v>
      </c>
      <c r="J1137" s="64" t="s">
        <v>3737</v>
      </c>
      <c r="K1137" s="92"/>
      <c r="L1137" s="92"/>
      <c r="M1137" s="37" t="str">
        <f t="shared" si="17"/>
        <v>3:3</v>
      </c>
    </row>
    <row r="1138" spans="1:13" x14ac:dyDescent="0.25">
      <c r="A1138" s="55" t="s">
        <v>2340</v>
      </c>
      <c r="B1138" s="55" t="s">
        <v>3329</v>
      </c>
      <c r="C1138" s="55" t="s">
        <v>3143</v>
      </c>
      <c r="D1138" s="56">
        <f>COUNTIF(B:B,B1138)</f>
        <v>3</v>
      </c>
      <c r="E1138" s="67"/>
      <c r="F1138" s="55" t="s">
        <v>2421</v>
      </c>
      <c r="G1138" s="55" t="s">
        <v>2489</v>
      </c>
      <c r="H1138" s="55" t="str">
        <f>VLOOKUP(G1138,'3. DB25 Alle koder'!B:C,2,FALSE)</f>
        <v>Drift af renserier og selvbetjeningsvaskerier mv.</v>
      </c>
      <c r="I1138" s="56">
        <f>COUNTIF(G:G,G1138)</f>
        <v>1</v>
      </c>
      <c r="J1138" s="67"/>
      <c r="K1138" s="92"/>
      <c r="L1138" s="92"/>
      <c r="M1138" s="37" t="str">
        <f t="shared" si="17"/>
        <v>3:1</v>
      </c>
    </row>
    <row r="1139" spans="1:13" ht="225" x14ac:dyDescent="0.25">
      <c r="A1139" s="55" t="s">
        <v>2340</v>
      </c>
      <c r="B1139" s="55" t="s">
        <v>3329</v>
      </c>
      <c r="C1139" s="55" t="s">
        <v>3143</v>
      </c>
      <c r="D1139" s="56">
        <f>COUNTIF(B:B,B1139)</f>
        <v>3</v>
      </c>
      <c r="E1139" s="60" t="s">
        <v>3738</v>
      </c>
      <c r="F1139" s="55" t="s">
        <v>2421</v>
      </c>
      <c r="G1139" s="55" t="s">
        <v>2513</v>
      </c>
      <c r="H1139" s="55" t="str">
        <f>VLOOKUP(G1139,'3. DB25 Alle koder'!B:C,2,FALSE)</f>
        <v>Levering af personlige serviceydelser i hjemmet</v>
      </c>
      <c r="I1139" s="56">
        <f>COUNTIF(G:G,G1139)</f>
        <v>3</v>
      </c>
      <c r="J1139" s="60" t="s">
        <v>3738</v>
      </c>
      <c r="K1139" s="92"/>
      <c r="L1139" s="92"/>
      <c r="M1139" s="37" t="str">
        <f t="shared" si="17"/>
        <v>3:3</v>
      </c>
    </row>
    <row r="1140" spans="1:13" x14ac:dyDescent="0.25">
      <c r="A1140" s="55" t="s">
        <v>2340</v>
      </c>
      <c r="B1140" s="55" t="s">
        <v>3330</v>
      </c>
      <c r="C1140" s="55" t="s">
        <v>3146</v>
      </c>
      <c r="D1140" s="56">
        <f>COUNTIF(B:B,B1140)</f>
        <v>1</v>
      </c>
      <c r="E1140" s="60" t="s">
        <v>3523</v>
      </c>
      <c r="F1140" s="55" t="s">
        <v>2421</v>
      </c>
      <c r="G1140" s="55" t="s">
        <v>2495</v>
      </c>
      <c r="H1140" s="55" t="str">
        <f>VLOOKUP(G1140,'3. DB25 Alle koder'!B:C,2,FALSE)</f>
        <v>Drift af frisør- og barbersaloner</v>
      </c>
      <c r="I1140" s="56">
        <f>COUNTIF(G:G,G1140)</f>
        <v>1</v>
      </c>
      <c r="J1140" s="60" t="s">
        <v>3523</v>
      </c>
      <c r="K1140" s="92"/>
      <c r="L1140" s="92"/>
      <c r="M1140" s="37" t="str">
        <f t="shared" si="17"/>
        <v>1:1</v>
      </c>
    </row>
    <row r="1141" spans="1:13" s="34" customFormat="1" x14ac:dyDescent="0.25">
      <c r="A1141" s="55" t="s">
        <v>2340</v>
      </c>
      <c r="B1141" s="55" t="s">
        <v>3331</v>
      </c>
      <c r="C1141" s="55" t="s">
        <v>3147</v>
      </c>
      <c r="D1141" s="56">
        <f>COUNTIF(B:B,B1141)</f>
        <v>1</v>
      </c>
      <c r="E1141" s="57" t="s">
        <v>3523</v>
      </c>
      <c r="F1141" s="55" t="s">
        <v>2421</v>
      </c>
      <c r="G1141" s="55" t="s">
        <v>2498</v>
      </c>
      <c r="H1141" s="55" t="str">
        <f>VLOOKUP(G1141,'3. DB25 Alle koder'!B:C,2,FALSE)</f>
        <v>Skønhedspleje og anden skønhedsbehandling</v>
      </c>
      <c r="I1141" s="56">
        <f>COUNTIF(G:G,G1141)</f>
        <v>2</v>
      </c>
      <c r="J1141" s="57" t="s">
        <v>3523</v>
      </c>
      <c r="K1141" s="92"/>
      <c r="L1141" s="92"/>
      <c r="M1141" s="37" t="str">
        <f t="shared" si="17"/>
        <v>1:2</v>
      </c>
    </row>
    <row r="1142" spans="1:13" x14ac:dyDescent="0.25">
      <c r="A1142" s="55" t="s">
        <v>2340</v>
      </c>
      <c r="B1142" s="55" t="s">
        <v>3333</v>
      </c>
      <c r="C1142" s="55" t="s">
        <v>3149</v>
      </c>
      <c r="D1142" s="56">
        <f>COUNTIF(B:B,B1142)</f>
        <v>1</v>
      </c>
      <c r="E1142" s="57" t="s">
        <v>3523</v>
      </c>
      <c r="F1142" s="55" t="s">
        <v>2421</v>
      </c>
      <c r="G1142" s="55" t="s">
        <v>2505</v>
      </c>
      <c r="H1142" s="55" t="str">
        <f>VLOOKUP(G1142,'3. DB25 Alle koder'!B:C,2,FALSE)</f>
        <v>Drift af bedemandsforretninger og begravelsesvæsen</v>
      </c>
      <c r="I1142" s="56">
        <f>COUNTIF(G:G,G1142)</f>
        <v>1</v>
      </c>
      <c r="J1142" s="57" t="s">
        <v>3523</v>
      </c>
      <c r="K1142" s="92"/>
      <c r="L1142" s="92"/>
      <c r="M1142" s="37" t="str">
        <f t="shared" si="17"/>
        <v>1:1</v>
      </c>
    </row>
    <row r="1143" spans="1:13" x14ac:dyDescent="0.25">
      <c r="A1143" s="55" t="s">
        <v>2340</v>
      </c>
      <c r="B1143" s="55" t="s">
        <v>3332</v>
      </c>
      <c r="C1143" s="55" t="s">
        <v>3151</v>
      </c>
      <c r="D1143" s="56">
        <f>COUNTIF(B:B,B1143)</f>
        <v>1</v>
      </c>
      <c r="E1143" s="57" t="s">
        <v>3523</v>
      </c>
      <c r="F1143" s="55" t="s">
        <v>2421</v>
      </c>
      <c r="G1143" s="55" t="s">
        <v>2501</v>
      </c>
      <c r="H1143" s="55" t="str">
        <f>VLOOKUP(G1143,'3. DB25 Alle koder'!B:C,2,FALSE)</f>
        <v>Drift af dagspa, saunaer og dampbade</v>
      </c>
      <c r="I1143" s="56">
        <f>COUNTIF(G:G,G1143)</f>
        <v>1</v>
      </c>
      <c r="J1143" s="57" t="s">
        <v>3523</v>
      </c>
      <c r="K1143" s="92"/>
      <c r="L1143" s="92"/>
      <c r="M1143" s="37" t="str">
        <f t="shared" si="17"/>
        <v>1:1</v>
      </c>
    </row>
    <row r="1144" spans="1:13" x14ac:dyDescent="0.25">
      <c r="A1144" s="55" t="s">
        <v>2340</v>
      </c>
      <c r="B1144" s="55" t="s">
        <v>3336</v>
      </c>
      <c r="C1144" s="55" t="s">
        <v>3153</v>
      </c>
      <c r="D1144" s="56">
        <f>COUNTIF(B:B,B1144)</f>
        <v>5</v>
      </c>
      <c r="E1144" s="60" t="s">
        <v>3523</v>
      </c>
      <c r="F1144" s="55" t="s">
        <v>2244</v>
      </c>
      <c r="G1144" s="55" t="s">
        <v>2271</v>
      </c>
      <c r="H1144" s="55" t="str">
        <f>VLOOKUP(G1144,'3. DB25 Alle koder'!B:C,2,FALSE)</f>
        <v>Traditionelle, komplementære og alternative behandlingsformer</v>
      </c>
      <c r="I1144" s="56">
        <f>COUNTIF(G:G,G1144)</f>
        <v>3</v>
      </c>
      <c r="J1144" s="60" t="s">
        <v>3523</v>
      </c>
      <c r="K1144" s="92"/>
      <c r="L1144" s="92"/>
      <c r="M1144" s="37" t="str">
        <f t="shared" si="17"/>
        <v>5:3</v>
      </c>
    </row>
    <row r="1145" spans="1:13" ht="30" x14ac:dyDescent="0.25">
      <c r="A1145" s="55" t="s">
        <v>2340</v>
      </c>
      <c r="B1145" s="55" t="s">
        <v>3336</v>
      </c>
      <c r="C1145" s="55" t="s">
        <v>3153</v>
      </c>
      <c r="D1145" s="56">
        <f>COUNTIF(B:B,B1145)</f>
        <v>5</v>
      </c>
      <c r="E1145" s="109" t="s">
        <v>4173</v>
      </c>
      <c r="F1145" s="55" t="s">
        <v>2421</v>
      </c>
      <c r="G1145" s="55" t="s">
        <v>2498</v>
      </c>
      <c r="H1145" s="55" t="str">
        <f>VLOOKUP(G1145,'3. DB25 Alle koder'!B:C,2,FALSE)</f>
        <v>Skønhedspleje og anden skønhedsbehandling</v>
      </c>
      <c r="I1145" s="56">
        <f>COUNTIF(G:G,G1145)</f>
        <v>2</v>
      </c>
      <c r="J1145" s="109" t="s">
        <v>4173</v>
      </c>
      <c r="K1145" s="92"/>
      <c r="L1145" s="92" t="s">
        <v>4178</v>
      </c>
      <c r="M1145" s="37" t="str">
        <f t="shared" si="17"/>
        <v>5:2</v>
      </c>
    </row>
    <row r="1146" spans="1:13" x14ac:dyDescent="0.25">
      <c r="A1146" s="55" t="s">
        <v>2340</v>
      </c>
      <c r="B1146" s="55" t="s">
        <v>3336</v>
      </c>
      <c r="C1146" s="55" t="s">
        <v>3153</v>
      </c>
      <c r="D1146" s="56">
        <f>COUNTIF(B:B,B1146)</f>
        <v>5</v>
      </c>
      <c r="E1146" s="60" t="s">
        <v>3523</v>
      </c>
      <c r="F1146" s="55" t="s">
        <v>2421</v>
      </c>
      <c r="G1146" s="55" t="s">
        <v>2508</v>
      </c>
      <c r="H1146" s="55" t="str">
        <f>VLOOKUP(G1146,'3. DB25 Alle koder'!B:C,2,FALSE)</f>
        <v>Formidlingsaktiviteter inden for personlige serviceydelser</v>
      </c>
      <c r="I1146" s="56">
        <f>COUNTIF(G:G,G1146)</f>
        <v>2</v>
      </c>
      <c r="J1146" s="60" t="s">
        <v>3523</v>
      </c>
      <c r="K1146" s="92"/>
      <c r="L1146" s="92"/>
      <c r="M1146" s="37" t="str">
        <f t="shared" si="17"/>
        <v>5:2</v>
      </c>
    </row>
    <row r="1147" spans="1:13" x14ac:dyDescent="0.25">
      <c r="A1147" s="55" t="s">
        <v>2340</v>
      </c>
      <c r="B1147" s="55" t="s">
        <v>3336</v>
      </c>
      <c r="C1147" s="55" t="s">
        <v>3153</v>
      </c>
      <c r="D1147" s="56">
        <f>COUNTIF(B:B,B1147)</f>
        <v>5</v>
      </c>
      <c r="E1147" s="57" t="s">
        <v>3523</v>
      </c>
      <c r="F1147" s="55" t="s">
        <v>2421</v>
      </c>
      <c r="G1147" s="55" t="s">
        <v>2513</v>
      </c>
      <c r="H1147" s="55" t="str">
        <f>VLOOKUP(G1147,'3. DB25 Alle koder'!B:C,2,FALSE)</f>
        <v>Levering af personlige serviceydelser i hjemmet</v>
      </c>
      <c r="I1147" s="56">
        <f>COUNTIF(G:G,G1147)</f>
        <v>3</v>
      </c>
      <c r="J1147" s="57" t="s">
        <v>3523</v>
      </c>
      <c r="K1147" s="92"/>
      <c r="L1147" s="92"/>
      <c r="M1147" s="37" t="str">
        <f t="shared" si="17"/>
        <v>5:3</v>
      </c>
    </row>
    <row r="1148" spans="1:13" x14ac:dyDescent="0.25">
      <c r="A1148" s="55" t="s">
        <v>2340</v>
      </c>
      <c r="B1148" s="55" t="s">
        <v>3336</v>
      </c>
      <c r="C1148" s="55" t="s">
        <v>3153</v>
      </c>
      <c r="D1148" s="56">
        <f>COUNTIF(B:B,B1148)</f>
        <v>5</v>
      </c>
      <c r="E1148" s="57" t="s">
        <v>3523</v>
      </c>
      <c r="F1148" s="55" t="s">
        <v>2421</v>
      </c>
      <c r="G1148" s="55" t="s">
        <v>2515</v>
      </c>
      <c r="H1148" s="55" t="str">
        <f>VLOOKUP(G1148,'3. DB25 Alle koder'!B:C,2,FALSE)</f>
        <v>Andre personlige serviceydelser i.a.n.</v>
      </c>
      <c r="I1148" s="56">
        <f>COUNTIF(G:G,G1148)</f>
        <v>1</v>
      </c>
      <c r="J1148" s="57" t="s">
        <v>3523</v>
      </c>
      <c r="K1148" s="92"/>
      <c r="L1148" s="92"/>
      <c r="M1148" s="37" t="str">
        <f t="shared" si="17"/>
        <v>5:1</v>
      </c>
    </row>
    <row r="1149" spans="1:13" x14ac:dyDescent="0.25">
      <c r="A1149" s="55" t="s">
        <v>2421</v>
      </c>
      <c r="B1149" s="55" t="s">
        <v>2520</v>
      </c>
      <c r="C1149" s="55" t="s">
        <v>3154</v>
      </c>
      <c r="D1149" s="56">
        <f>COUNTIF(B:B,B1149)</f>
        <v>1</v>
      </c>
      <c r="E1149" s="57" t="s">
        <v>3523</v>
      </c>
      <c r="F1149" s="55" t="s">
        <v>2516</v>
      </c>
      <c r="G1149" s="55" t="s">
        <v>2520</v>
      </c>
      <c r="H1149" s="55" t="str">
        <f>VLOOKUP(G1149,'3. DB25 Alle koder'!B:C,2,FALSE)</f>
        <v>Aktiviteter i husholdninger med ansat medhjælp</v>
      </c>
      <c r="I1149" s="56">
        <f>COUNTIF(G:G,G1149)</f>
        <v>1</v>
      </c>
      <c r="J1149" s="57" t="s">
        <v>3523</v>
      </c>
      <c r="K1149" s="92"/>
      <c r="L1149" s="92"/>
      <c r="M1149" s="37" t="str">
        <f t="shared" si="17"/>
        <v>1:1</v>
      </c>
    </row>
    <row r="1150" spans="1:13" ht="30" x14ac:dyDescent="0.25">
      <c r="A1150" s="55" t="s">
        <v>2421</v>
      </c>
      <c r="B1150" s="55" t="s">
        <v>2523</v>
      </c>
      <c r="C1150" s="55" t="s">
        <v>3156</v>
      </c>
      <c r="D1150" s="56">
        <f>COUNTIF(B:B,B1150)</f>
        <v>1</v>
      </c>
      <c r="E1150" s="57" t="s">
        <v>3523</v>
      </c>
      <c r="F1150" s="55" t="s">
        <v>2516</v>
      </c>
      <c r="G1150" s="55" t="s">
        <v>2523</v>
      </c>
      <c r="H1150" s="55" t="str">
        <f>VLOOKUP(G1150,'3. DB25 Alle koder'!B:C,2,FALSE)</f>
        <v>Private husholdningers produktion af udifferentierede varer til eget brug</v>
      </c>
      <c r="I1150" s="56">
        <f>COUNTIF(G:G,G1150)</f>
        <v>1</v>
      </c>
      <c r="J1150" s="57" t="s">
        <v>3523</v>
      </c>
      <c r="K1150" s="92"/>
      <c r="L1150" s="92"/>
      <c r="M1150" s="37" t="str">
        <f t="shared" si="17"/>
        <v>1:1</v>
      </c>
    </row>
    <row r="1151" spans="1:13" ht="30" x14ac:dyDescent="0.25">
      <c r="A1151" s="55" t="s">
        <v>2421</v>
      </c>
      <c r="B1151" s="55" t="s">
        <v>2526</v>
      </c>
      <c r="C1151" s="55" t="s">
        <v>3157</v>
      </c>
      <c r="D1151" s="56">
        <f>COUNTIF(B:B,B1151)</f>
        <v>1</v>
      </c>
      <c r="E1151" s="57" t="s">
        <v>3523</v>
      </c>
      <c r="F1151" s="55" t="s">
        <v>2516</v>
      </c>
      <c r="G1151" s="55" t="s">
        <v>2526</v>
      </c>
      <c r="H1151" s="55" t="str">
        <f>VLOOKUP(G1151,'3. DB25 Alle koder'!B:C,2,FALSE)</f>
        <v>Private husholdningers produktion af udifferentierede tjenesteydelser til eget brug</v>
      </c>
      <c r="I1151" s="56">
        <f>COUNTIF(G:G,G1151)</f>
        <v>1</v>
      </c>
      <c r="J1151" s="57" t="s">
        <v>3523</v>
      </c>
      <c r="K1151" s="92"/>
      <c r="L1151" s="92"/>
      <c r="M1151" s="37" t="str">
        <f t="shared" si="17"/>
        <v>1:1</v>
      </c>
    </row>
    <row r="1152" spans="1:13" x14ac:dyDescent="0.25">
      <c r="A1152" s="55" t="s">
        <v>2516</v>
      </c>
      <c r="B1152" s="55" t="s">
        <v>3337</v>
      </c>
      <c r="C1152" s="55" t="s">
        <v>3158</v>
      </c>
      <c r="D1152" s="56">
        <f>COUNTIF(B:B,B1152)</f>
        <v>2</v>
      </c>
      <c r="E1152" s="57" t="s">
        <v>3523</v>
      </c>
      <c r="F1152" s="55" t="s">
        <v>2527</v>
      </c>
      <c r="G1152" s="55" t="s">
        <v>2531</v>
      </c>
      <c r="H1152" s="55" t="str">
        <f>VLOOKUP(G1152,'3. DB25 Alle koder'!B:C,2,FALSE)</f>
        <v>Ambassaders eksterritoriale aktivitet</v>
      </c>
      <c r="I1152" s="56">
        <f>COUNTIF(G:G,G1152)</f>
        <v>1</v>
      </c>
      <c r="J1152" s="57" t="s">
        <v>3523</v>
      </c>
      <c r="K1152" s="92"/>
      <c r="L1152" s="92"/>
      <c r="M1152" s="37" t="str">
        <f t="shared" si="17"/>
        <v>2:1</v>
      </c>
    </row>
    <row r="1153" spans="1:13" x14ac:dyDescent="0.25">
      <c r="A1153" s="55" t="s">
        <v>2516</v>
      </c>
      <c r="B1153" s="55" t="s">
        <v>3337</v>
      </c>
      <c r="C1153" s="55" t="s">
        <v>3158</v>
      </c>
      <c r="D1153" s="56">
        <f>COUNTIF(B:B,B1153)</f>
        <v>2</v>
      </c>
      <c r="E1153" s="57" t="s">
        <v>3523</v>
      </c>
      <c r="F1153" s="55" t="s">
        <v>2527</v>
      </c>
      <c r="G1153" s="55" t="s">
        <v>2533</v>
      </c>
      <c r="H1153" s="55" t="str">
        <f>VLOOKUP(G1153,'3. DB25 Alle koder'!B:C,2,FALSE)</f>
        <v>Andre eksterritoriale organisationers og organers aktiviteter</v>
      </c>
      <c r="I1153" s="56">
        <f>COUNTIF(G:G,G1153)</f>
        <v>1</v>
      </c>
      <c r="J1153" s="57" t="s">
        <v>3523</v>
      </c>
      <c r="K1153" s="92"/>
      <c r="L1153" s="92"/>
      <c r="M1153" s="37" t="str">
        <f t="shared" si="17"/>
        <v>2:1</v>
      </c>
    </row>
  </sheetData>
  <autoFilter ref="A1:M1153"/>
  <conditionalFormatting sqref="F440">
    <cfRule type="duplicateValues" dxfId="19" priority="10"/>
  </conditionalFormatting>
  <conditionalFormatting sqref="F440">
    <cfRule type="duplicateValues" dxfId="18" priority="9"/>
  </conditionalFormatting>
  <conditionalFormatting sqref="B1:B299 B301:B1153">
    <cfRule type="duplicateValues" dxfId="17" priority="8"/>
  </conditionalFormatting>
  <conditionalFormatting sqref="G2:G299 G301:G1153">
    <cfRule type="duplicateValues" dxfId="16" priority="7"/>
  </conditionalFormatting>
  <conditionalFormatting sqref="G300">
    <cfRule type="duplicateValues" dxfId="15" priority="3"/>
    <cfRule type="duplicateValues" dxfId="14" priority="6"/>
  </conditionalFormatting>
  <conditionalFormatting sqref="B300">
    <cfRule type="duplicateValues" dxfId="13" priority="5"/>
  </conditionalFormatting>
  <conditionalFormatting sqref="B300">
    <cfRule type="duplicateValues" dxfId="12" priority="4"/>
  </conditionalFormatting>
  <conditionalFormatting sqref="B1:B1048576">
    <cfRule type="duplicateValues" dxfId="11" priority="2"/>
  </conditionalFormatting>
  <conditionalFormatting sqref="G1:G1048576">
    <cfRule type="duplicateValues" dxfId="10" priority="1"/>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5"/>
  <dimension ref="A1:L1153"/>
  <sheetViews>
    <sheetView workbookViewId="0"/>
  </sheetViews>
  <sheetFormatPr defaultRowHeight="15" x14ac:dyDescent="0.25"/>
  <cols>
    <col min="3" max="3" width="57.28515625" customWidth="1"/>
    <col min="5" max="5" width="22.28515625" customWidth="1"/>
    <col min="8" max="8" width="57.28515625" customWidth="1"/>
    <col min="10" max="12" width="22.28515625" customWidth="1"/>
  </cols>
  <sheetData>
    <row r="1" spans="1:12" x14ac:dyDescent="0.25">
      <c r="A1" s="52" t="s">
        <v>3505</v>
      </c>
      <c r="B1" s="52" t="s">
        <v>3519</v>
      </c>
      <c r="C1" s="52" t="s">
        <v>3520</v>
      </c>
      <c r="D1" s="52" t="s">
        <v>3521</v>
      </c>
      <c r="E1" s="52" t="s">
        <v>3522</v>
      </c>
      <c r="F1" s="52" t="s">
        <v>3506</v>
      </c>
      <c r="G1" s="52" t="s">
        <v>3515</v>
      </c>
      <c r="H1" s="52" t="s">
        <v>3516</v>
      </c>
      <c r="I1" s="52" t="s">
        <v>3517</v>
      </c>
      <c r="J1" s="54" t="s">
        <v>3518</v>
      </c>
      <c r="K1" s="91" t="s">
        <v>4068</v>
      </c>
      <c r="L1" s="108" t="s">
        <v>4154</v>
      </c>
    </row>
    <row r="2" spans="1:12" ht="30" x14ac:dyDescent="0.25">
      <c r="A2" s="55" t="s">
        <v>5</v>
      </c>
      <c r="B2" s="55" t="s">
        <v>12</v>
      </c>
      <c r="C2" s="55" t="str">
        <f>VLOOKUP(B2,'3. DB25 Alle koder'!B:C,2,FALSE)</f>
        <v>Dyrkning af korn (undtagen ris), bælgfrugter og olieholdige frø</v>
      </c>
      <c r="D2" s="56">
        <f>COUNTIF(B:B,B2)</f>
        <v>1</v>
      </c>
      <c r="E2" s="57" t="s">
        <v>3523</v>
      </c>
      <c r="F2" s="55" t="s">
        <v>5</v>
      </c>
      <c r="G2" s="55" t="s">
        <v>12</v>
      </c>
      <c r="H2" s="55" t="s">
        <v>11</v>
      </c>
      <c r="I2" s="56">
        <f>COUNTIF(G:G,G2)</f>
        <v>1</v>
      </c>
      <c r="J2" s="57" t="s">
        <v>3523</v>
      </c>
      <c r="K2" s="92"/>
      <c r="L2" s="92"/>
    </row>
    <row r="3" spans="1:12" x14ac:dyDescent="0.25">
      <c r="A3" s="55" t="s">
        <v>5</v>
      </c>
      <c r="B3" s="55" t="s">
        <v>15</v>
      </c>
      <c r="C3" s="55" t="str">
        <f>VLOOKUP(B3,'3. DB25 Alle koder'!B:C,2,FALSE)</f>
        <v>Dyrkning af ris</v>
      </c>
      <c r="D3" s="56">
        <f>COUNTIF(B:B,B3)</f>
        <v>1</v>
      </c>
      <c r="E3" s="57" t="s">
        <v>3523</v>
      </c>
      <c r="F3" s="55" t="s">
        <v>5</v>
      </c>
      <c r="G3" s="55" t="s">
        <v>15</v>
      </c>
      <c r="H3" s="55" t="s">
        <v>14</v>
      </c>
      <c r="I3" s="56">
        <f>COUNTIF(G:G,G3)</f>
        <v>1</v>
      </c>
      <c r="J3" s="57" t="s">
        <v>3523</v>
      </c>
      <c r="K3" s="92"/>
      <c r="L3" s="92"/>
    </row>
    <row r="4" spans="1:12" x14ac:dyDescent="0.25">
      <c r="A4" s="55" t="s">
        <v>5</v>
      </c>
      <c r="B4" s="55" t="s">
        <v>18</v>
      </c>
      <c r="C4" s="55" t="str">
        <f>VLOOKUP(B4,'3. DB25 Alle koder'!B:C,2,FALSE)</f>
        <v>Dyrkning af grøntsager og meloner, rødder og rodknolde</v>
      </c>
      <c r="D4" s="56">
        <f>COUNTIF(B:B,B4)</f>
        <v>3</v>
      </c>
      <c r="E4" s="57" t="s">
        <v>3523</v>
      </c>
      <c r="F4" s="55" t="s">
        <v>5</v>
      </c>
      <c r="G4" s="55" t="s">
        <v>18</v>
      </c>
      <c r="H4" s="55" t="s">
        <v>17</v>
      </c>
      <c r="I4" s="56">
        <f>COUNTIF(G:G,G4)</f>
        <v>1</v>
      </c>
      <c r="J4" s="57" t="s">
        <v>3523</v>
      </c>
      <c r="K4" s="92"/>
      <c r="L4" s="92"/>
    </row>
    <row r="5" spans="1:12" ht="60" x14ac:dyDescent="0.25">
      <c r="A5" s="55" t="s">
        <v>5</v>
      </c>
      <c r="B5" s="55" t="s">
        <v>18</v>
      </c>
      <c r="C5" s="55" t="str">
        <f>VLOOKUP(B5,'3. DB25 Alle koder'!B:C,2,FALSE)</f>
        <v>Dyrkning af grøntsager og meloner, rødder og rodknolde</v>
      </c>
      <c r="D5" s="56">
        <f>COUNTIF(B:B,B5)</f>
        <v>3</v>
      </c>
      <c r="E5" s="57" t="s">
        <v>3525</v>
      </c>
      <c r="F5" s="55" t="s">
        <v>5</v>
      </c>
      <c r="G5" s="55" t="s">
        <v>30</v>
      </c>
      <c r="H5" s="55" t="s">
        <v>29</v>
      </c>
      <c r="I5" s="56">
        <f>COUNTIF(G:G,G5)</f>
        <v>2</v>
      </c>
      <c r="J5" s="57" t="s">
        <v>3524</v>
      </c>
      <c r="K5" s="92"/>
      <c r="L5" s="92"/>
    </row>
    <row r="6" spans="1:12" ht="60" x14ac:dyDescent="0.25">
      <c r="A6" s="55" t="s">
        <v>5</v>
      </c>
      <c r="B6" s="55" t="s">
        <v>18</v>
      </c>
      <c r="C6" s="55" t="str">
        <f>VLOOKUP(B6,'3. DB25 Alle koder'!B:C,2,FALSE)</f>
        <v>Dyrkning af grøntsager og meloner, rødder og rodknolde</v>
      </c>
      <c r="D6" s="56">
        <f>COUNTIF(B:B,B6)</f>
        <v>3</v>
      </c>
      <c r="E6" s="60" t="s">
        <v>3527</v>
      </c>
      <c r="F6" s="55" t="s">
        <v>5</v>
      </c>
      <c r="G6" s="55" t="s">
        <v>56</v>
      </c>
      <c r="H6" s="55" t="s">
        <v>55</v>
      </c>
      <c r="I6" s="56">
        <f>COUNTIF(G:G,G6)</f>
        <v>2</v>
      </c>
      <c r="J6" s="60" t="s">
        <v>3526</v>
      </c>
      <c r="K6" s="92"/>
      <c r="L6" s="92"/>
    </row>
    <row r="7" spans="1:12" x14ac:dyDescent="0.25">
      <c r="A7" s="55" t="s">
        <v>5</v>
      </c>
      <c r="B7" s="55" t="s">
        <v>21</v>
      </c>
      <c r="C7" s="55" t="str">
        <f>VLOOKUP(B7,'3. DB25 Alle koder'!B:C,2,FALSE)</f>
        <v>Dyrkning af sukkerrør</v>
      </c>
      <c r="D7" s="56">
        <f>COUNTIF(B:B,B7)</f>
        <v>1</v>
      </c>
      <c r="E7" s="57" t="s">
        <v>3523</v>
      </c>
      <c r="F7" s="55" t="s">
        <v>5</v>
      </c>
      <c r="G7" s="55" t="s">
        <v>21</v>
      </c>
      <c r="H7" s="55" t="s">
        <v>20</v>
      </c>
      <c r="I7" s="56">
        <f>COUNTIF(G:G,G7)</f>
        <v>1</v>
      </c>
      <c r="J7" s="57" t="s">
        <v>3523</v>
      </c>
      <c r="K7" s="92"/>
      <c r="L7" s="92"/>
    </row>
    <row r="8" spans="1:12" x14ac:dyDescent="0.25">
      <c r="A8" s="55" t="s">
        <v>5</v>
      </c>
      <c r="B8" s="55" t="s">
        <v>24</v>
      </c>
      <c r="C8" s="55" t="str">
        <f>VLOOKUP(B8,'3. DB25 Alle koder'!B:C,2,FALSE)</f>
        <v>Dyrkning af tobak</v>
      </c>
      <c r="D8" s="56">
        <f>COUNTIF(B:B,B8)</f>
        <v>1</v>
      </c>
      <c r="E8" s="57" t="s">
        <v>3523</v>
      </c>
      <c r="F8" s="55" t="s">
        <v>5</v>
      </c>
      <c r="G8" s="55" t="s">
        <v>24</v>
      </c>
      <c r="H8" s="55" t="s">
        <v>23</v>
      </c>
      <c r="I8" s="56">
        <f>COUNTIF(G:G,G8)</f>
        <v>1</v>
      </c>
      <c r="J8" s="57" t="s">
        <v>3523</v>
      </c>
      <c r="K8" s="92"/>
      <c r="L8" s="92"/>
    </row>
    <row r="9" spans="1:12" ht="30" x14ac:dyDescent="0.25">
      <c r="A9" s="55" t="s">
        <v>5</v>
      </c>
      <c r="B9" s="55" t="s">
        <v>27</v>
      </c>
      <c r="C9" s="55" t="str">
        <f>VLOOKUP(B9,'3. DB25 Alle koder'!B:C,2,FALSE)</f>
        <v>Dyrkning af tekstilplanter</v>
      </c>
      <c r="D9" s="56">
        <f>COUNTIF(B:B,B9)</f>
        <v>1</v>
      </c>
      <c r="E9" s="57" t="s">
        <v>3523</v>
      </c>
      <c r="F9" s="55" t="s">
        <v>5</v>
      </c>
      <c r="G9" s="55" t="s">
        <v>27</v>
      </c>
      <c r="H9" s="55" t="s">
        <v>26</v>
      </c>
      <c r="I9" s="56">
        <f>COUNTIF(G:G,G9)</f>
        <v>1</v>
      </c>
      <c r="J9" s="57" t="s">
        <v>3523</v>
      </c>
      <c r="K9" s="92" t="s">
        <v>3995</v>
      </c>
      <c r="L9" s="92"/>
    </row>
    <row r="10" spans="1:12" x14ac:dyDescent="0.25">
      <c r="A10" s="55" t="s">
        <v>5</v>
      </c>
      <c r="B10" s="55" t="s">
        <v>30</v>
      </c>
      <c r="C10" s="55" t="str">
        <f>VLOOKUP(B10,'3. DB25 Alle koder'!B:C,2,FALSE)</f>
        <v>Dyrkning af andre etårige afgrøder</v>
      </c>
      <c r="D10" s="56">
        <f>COUNTIF(B:B,B10)</f>
        <v>1</v>
      </c>
      <c r="E10" s="61" t="s">
        <v>3523</v>
      </c>
      <c r="F10" s="55" t="s">
        <v>5</v>
      </c>
      <c r="G10" s="55" t="s">
        <v>30</v>
      </c>
      <c r="H10" s="55" t="s">
        <v>29</v>
      </c>
      <c r="I10" s="56">
        <f>COUNTIF(G:G,G10)</f>
        <v>2</v>
      </c>
      <c r="J10" s="61" t="s">
        <v>3523</v>
      </c>
      <c r="K10" s="92"/>
      <c r="L10" s="92"/>
    </row>
    <row r="11" spans="1:12" x14ac:dyDescent="0.25">
      <c r="A11" s="55" t="s">
        <v>5</v>
      </c>
      <c r="B11" s="55" t="s">
        <v>35</v>
      </c>
      <c r="C11" s="55" t="str">
        <f>VLOOKUP(B11,'3. DB25 Alle koder'!B:C,2,FALSE)</f>
        <v>Dyrkning af druer</v>
      </c>
      <c r="D11" s="56">
        <f>COUNTIF(B:B,B11)</f>
        <v>1</v>
      </c>
      <c r="E11" s="60" t="s">
        <v>3523</v>
      </c>
      <c r="F11" s="55" t="s">
        <v>5</v>
      </c>
      <c r="G11" s="55" t="s">
        <v>35</v>
      </c>
      <c r="H11" s="55" t="s">
        <v>34</v>
      </c>
      <c r="I11" s="56">
        <f>COUNTIF(G:G,G11)</f>
        <v>1</v>
      </c>
      <c r="J11" s="60" t="s">
        <v>3523</v>
      </c>
      <c r="K11" s="92"/>
      <c r="L11" s="92"/>
    </row>
    <row r="12" spans="1:12" x14ac:dyDescent="0.25">
      <c r="A12" s="55" t="s">
        <v>5</v>
      </c>
      <c r="B12" s="55" t="s">
        <v>38</v>
      </c>
      <c r="C12" s="55" t="str">
        <f>VLOOKUP(B12,'3. DB25 Alle koder'!B:C,2,FALSE)</f>
        <v>Dyrkning af tropiske og subtropiske frugter</v>
      </c>
      <c r="D12" s="56">
        <f>COUNTIF(B:B,B12)</f>
        <v>1</v>
      </c>
      <c r="E12" s="57" t="s">
        <v>3523</v>
      </c>
      <c r="F12" s="55" t="s">
        <v>5</v>
      </c>
      <c r="G12" s="55" t="s">
        <v>38</v>
      </c>
      <c r="H12" s="55" t="s">
        <v>37</v>
      </c>
      <c r="I12" s="56">
        <f>COUNTIF(G:G,G12)</f>
        <v>1</v>
      </c>
      <c r="J12" s="57" t="s">
        <v>3523</v>
      </c>
      <c r="K12" s="92"/>
      <c r="L12" s="92"/>
    </row>
    <row r="13" spans="1:12" x14ac:dyDescent="0.25">
      <c r="A13" s="55" t="s">
        <v>5</v>
      </c>
      <c r="B13" s="55" t="s">
        <v>41</v>
      </c>
      <c r="C13" s="55" t="str">
        <f>VLOOKUP(B13,'3. DB25 Alle koder'!B:C,2,FALSE)</f>
        <v>Dyrkning af citrusfrugter</v>
      </c>
      <c r="D13" s="56">
        <f>COUNTIF(B:B,B13)</f>
        <v>1</v>
      </c>
      <c r="E13" s="57" t="s">
        <v>3523</v>
      </c>
      <c r="F13" s="55" t="s">
        <v>5</v>
      </c>
      <c r="G13" s="55" t="s">
        <v>41</v>
      </c>
      <c r="H13" s="55" t="s">
        <v>40</v>
      </c>
      <c r="I13" s="56">
        <f>COUNTIF(G:G,G13)</f>
        <v>1</v>
      </c>
      <c r="J13" s="57" t="s">
        <v>3523</v>
      </c>
      <c r="K13" s="92"/>
      <c r="L13" s="92"/>
    </row>
    <row r="14" spans="1:12" x14ac:dyDescent="0.25">
      <c r="A14" s="55" t="s">
        <v>5</v>
      </c>
      <c r="B14" s="55" t="s">
        <v>44</v>
      </c>
      <c r="C14" s="55" t="str">
        <f>VLOOKUP(B14,'3. DB25 Alle koder'!B:C,2,FALSE)</f>
        <v>Dyrkning af kernefrugter og stenfrugter</v>
      </c>
      <c r="D14" s="56">
        <f>COUNTIF(B:B,B14)</f>
        <v>1</v>
      </c>
      <c r="E14" s="57" t="s">
        <v>3523</v>
      </c>
      <c r="F14" s="55" t="s">
        <v>5</v>
      </c>
      <c r="G14" s="55" t="s">
        <v>44</v>
      </c>
      <c r="H14" s="55" t="s">
        <v>43</v>
      </c>
      <c r="I14" s="56">
        <f>COUNTIF(G:G,G14)</f>
        <v>1</v>
      </c>
      <c r="J14" s="57" t="s">
        <v>3523</v>
      </c>
      <c r="K14" s="92"/>
      <c r="L14" s="92"/>
    </row>
    <row r="15" spans="1:12" x14ac:dyDescent="0.25">
      <c r="A15" s="55" t="s">
        <v>5</v>
      </c>
      <c r="B15" s="55" t="s">
        <v>47</v>
      </c>
      <c r="C15" s="55" t="str">
        <f>VLOOKUP(B15,'3. DB25 Alle koder'!B:C,2,FALSE)</f>
        <v>Dyrkning af andre træfrugter, bær og nødder</v>
      </c>
      <c r="D15" s="56">
        <f>COUNTIF(B:B,B15)</f>
        <v>1</v>
      </c>
      <c r="E15" s="57" t="s">
        <v>3523</v>
      </c>
      <c r="F15" s="55" t="s">
        <v>5</v>
      </c>
      <c r="G15" s="55" t="s">
        <v>47</v>
      </c>
      <c r="H15" s="55" t="s">
        <v>46</v>
      </c>
      <c r="I15" s="56">
        <f>COUNTIF(G:G,G15)</f>
        <v>1</v>
      </c>
      <c r="J15" s="57" t="s">
        <v>3523</v>
      </c>
      <c r="K15" s="92"/>
      <c r="L15" s="92"/>
    </row>
    <row r="16" spans="1:12" x14ac:dyDescent="0.25">
      <c r="A16" s="55" t="s">
        <v>5</v>
      </c>
      <c r="B16" s="55" t="s">
        <v>50</v>
      </c>
      <c r="C16" s="55" t="str">
        <f>VLOOKUP(B16,'3. DB25 Alle koder'!B:C,2,FALSE)</f>
        <v>Dyrkning af olieholdige frugter</v>
      </c>
      <c r="D16" s="56">
        <f>COUNTIF(B:B,B16)</f>
        <v>1</v>
      </c>
      <c r="E16" s="57" t="s">
        <v>3523</v>
      </c>
      <c r="F16" s="55" t="s">
        <v>5</v>
      </c>
      <c r="G16" s="55" t="s">
        <v>50</v>
      </c>
      <c r="H16" s="55" t="s">
        <v>49</v>
      </c>
      <c r="I16" s="56">
        <f>COUNTIF(G:G,G16)</f>
        <v>1</v>
      </c>
      <c r="J16" s="57" t="s">
        <v>3523</v>
      </c>
      <c r="K16" s="92"/>
      <c r="L16" s="92"/>
    </row>
    <row r="17" spans="1:12" x14ac:dyDescent="0.25">
      <c r="A17" s="55" t="s">
        <v>5</v>
      </c>
      <c r="B17" s="55" t="s">
        <v>53</v>
      </c>
      <c r="C17" s="55" t="str">
        <f>VLOOKUP(B17,'3. DB25 Alle koder'!B:C,2,FALSE)</f>
        <v>Dyrkning af planter til fremstilling af drikkevarer</v>
      </c>
      <c r="D17" s="56">
        <f>COUNTIF(B:B,B17)</f>
        <v>1</v>
      </c>
      <c r="E17" s="57" t="s">
        <v>3523</v>
      </c>
      <c r="F17" s="55" t="s">
        <v>5</v>
      </c>
      <c r="G17" s="55" t="s">
        <v>53</v>
      </c>
      <c r="H17" s="55" t="s">
        <v>52</v>
      </c>
      <c r="I17" s="56">
        <f>COUNTIF(G:G,G17)</f>
        <v>1</v>
      </c>
      <c r="J17" s="57" t="s">
        <v>3523</v>
      </c>
      <c r="K17" s="92"/>
      <c r="L17" s="92"/>
    </row>
    <row r="18" spans="1:12" ht="30" x14ac:dyDescent="0.25">
      <c r="A18" s="55" t="s">
        <v>5</v>
      </c>
      <c r="B18" s="55" t="s">
        <v>56</v>
      </c>
      <c r="C18" s="55" t="str">
        <f>VLOOKUP(B18,'3. DB25 Alle koder'!B:C,2,FALSE)</f>
        <v>Dyrkning af krydderiplanter, aromaplanter og lægeplanter</v>
      </c>
      <c r="D18" s="56">
        <f>COUNTIF(B:B,B18)</f>
        <v>1</v>
      </c>
      <c r="E18" s="61" t="s">
        <v>3523</v>
      </c>
      <c r="F18" s="55" t="s">
        <v>5</v>
      </c>
      <c r="G18" s="55" t="s">
        <v>56</v>
      </c>
      <c r="H18" s="55" t="s">
        <v>55</v>
      </c>
      <c r="I18" s="56">
        <f>COUNTIF(G:G,G18)</f>
        <v>2</v>
      </c>
      <c r="J18" s="61" t="s">
        <v>3523</v>
      </c>
      <c r="K18" s="92" t="s">
        <v>3995</v>
      </c>
      <c r="L18" s="92"/>
    </row>
    <row r="19" spans="1:12" x14ac:dyDescent="0.25">
      <c r="A19" s="55" t="s">
        <v>5</v>
      </c>
      <c r="B19" s="55" t="s">
        <v>59</v>
      </c>
      <c r="C19" s="55" t="str">
        <f>VLOOKUP(B19,'3. DB25 Alle koder'!B:C,2,FALSE)</f>
        <v>Dyrkning af andre flerårige afgrøder</v>
      </c>
      <c r="D19" s="56">
        <f>COUNTIF(B:B,B19)</f>
        <v>1</v>
      </c>
      <c r="E19" s="60" t="s">
        <v>3523</v>
      </c>
      <c r="F19" s="55" t="s">
        <v>5</v>
      </c>
      <c r="G19" s="55" t="s">
        <v>59</v>
      </c>
      <c r="H19" s="55" t="s">
        <v>58</v>
      </c>
      <c r="I19" s="56">
        <f>COUNTIF(G:G,G19)</f>
        <v>1</v>
      </c>
      <c r="J19" s="60" t="s">
        <v>3523</v>
      </c>
      <c r="K19" s="92"/>
      <c r="L19" s="92"/>
    </row>
    <row r="20" spans="1:12" x14ac:dyDescent="0.25">
      <c r="A20" s="55" t="s">
        <v>5</v>
      </c>
      <c r="B20" s="55" t="s">
        <v>63</v>
      </c>
      <c r="C20" s="55" t="str">
        <f>VLOOKUP(B20,'3. DB25 Alle koder'!B:C,2,FALSE)</f>
        <v>Planteformering</v>
      </c>
      <c r="D20" s="56">
        <f>COUNTIF(B:B,B20)</f>
        <v>1</v>
      </c>
      <c r="E20" s="57" t="s">
        <v>3523</v>
      </c>
      <c r="F20" s="55" t="s">
        <v>5</v>
      </c>
      <c r="G20" s="55" t="s">
        <v>63</v>
      </c>
      <c r="H20" s="55" t="s">
        <v>61</v>
      </c>
      <c r="I20" s="56">
        <f>COUNTIF(G:G,G20)</f>
        <v>1</v>
      </c>
      <c r="J20" s="57" t="s">
        <v>3523</v>
      </c>
      <c r="K20" s="92"/>
      <c r="L20" s="92"/>
    </row>
    <row r="21" spans="1:12" x14ac:dyDescent="0.25">
      <c r="A21" s="55" t="s">
        <v>5</v>
      </c>
      <c r="B21" s="55" t="s">
        <v>68</v>
      </c>
      <c r="C21" s="55" t="str">
        <f>VLOOKUP(B21,'3. DB25 Alle koder'!B:C,2,FALSE)</f>
        <v>Avl af malkekvæg</v>
      </c>
      <c r="D21" s="56">
        <f>COUNTIF(B:B,B21)</f>
        <v>2</v>
      </c>
      <c r="E21" s="57" t="s">
        <v>3523</v>
      </c>
      <c r="F21" s="55" t="s">
        <v>5</v>
      </c>
      <c r="G21" s="55" t="s">
        <v>68</v>
      </c>
      <c r="H21" s="55" t="s">
        <v>67</v>
      </c>
      <c r="I21" s="56">
        <f>COUNTIF(G:G,G21)</f>
        <v>1</v>
      </c>
      <c r="J21" s="57" t="s">
        <v>3523</v>
      </c>
      <c r="K21" s="92"/>
      <c r="L21" s="92"/>
    </row>
    <row r="22" spans="1:12" ht="30" x14ac:dyDescent="0.25">
      <c r="A22" s="55" t="s">
        <v>5</v>
      </c>
      <c r="B22" s="55" t="s">
        <v>68</v>
      </c>
      <c r="C22" s="55" t="str">
        <f>VLOOKUP(B22,'3. DB25 Alle koder'!B:C,2,FALSE)</f>
        <v>Avl af malkekvæg</v>
      </c>
      <c r="D22" s="56">
        <f>COUNTIF(B:B,B22)</f>
        <v>2</v>
      </c>
      <c r="E22" s="62" t="s">
        <v>3528</v>
      </c>
      <c r="F22" s="55" t="s">
        <v>5</v>
      </c>
      <c r="G22" s="55" t="s">
        <v>71</v>
      </c>
      <c r="H22" s="55" t="s">
        <v>70</v>
      </c>
      <c r="I22" s="56">
        <f>COUNTIF(G:G,G22)</f>
        <v>2</v>
      </c>
      <c r="J22" s="62" t="s">
        <v>3528</v>
      </c>
      <c r="K22" s="92"/>
      <c r="L22" s="92"/>
    </row>
    <row r="23" spans="1:12" ht="75" x14ac:dyDescent="0.25">
      <c r="A23" s="55" t="s">
        <v>5</v>
      </c>
      <c r="B23" s="55" t="s">
        <v>71</v>
      </c>
      <c r="C23" s="55" t="str">
        <f>VLOOKUP(B23,'3. DB25 Alle koder'!B:C,2,FALSE)</f>
        <v>Avl af andet kvæg og bøfler</v>
      </c>
      <c r="D23" s="56">
        <f>COUNTIF(B:B,B23)</f>
        <v>1</v>
      </c>
      <c r="E23" s="62" t="s">
        <v>3529</v>
      </c>
      <c r="F23" s="55" t="s">
        <v>5</v>
      </c>
      <c r="G23" s="55" t="s">
        <v>71</v>
      </c>
      <c r="H23" s="55" t="s">
        <v>70</v>
      </c>
      <c r="I23" s="56">
        <f>COUNTIF(G:G,G23)</f>
        <v>2</v>
      </c>
      <c r="J23" s="62" t="s">
        <v>3529</v>
      </c>
      <c r="K23" s="92"/>
      <c r="L23" s="92"/>
    </row>
    <row r="24" spans="1:12" x14ac:dyDescent="0.25">
      <c r="A24" s="55" t="s">
        <v>5</v>
      </c>
      <c r="B24" s="55" t="s">
        <v>74</v>
      </c>
      <c r="C24" s="55" t="str">
        <f>VLOOKUP(B24,'3. DB25 Alle koder'!B:C,2,FALSE)</f>
        <v>Avl af heste og dyr af hestefamilien</v>
      </c>
      <c r="D24" s="56">
        <f>COUNTIF(B:B,B24)</f>
        <v>1</v>
      </c>
      <c r="E24" s="57" t="s">
        <v>3523</v>
      </c>
      <c r="F24" s="55" t="s">
        <v>5</v>
      </c>
      <c r="G24" s="55" t="s">
        <v>74</v>
      </c>
      <c r="H24" s="55" t="s">
        <v>73</v>
      </c>
      <c r="I24" s="56">
        <f>COUNTIF(G:G,G24)</f>
        <v>1</v>
      </c>
      <c r="J24" s="57" t="s">
        <v>3523</v>
      </c>
      <c r="K24" s="92"/>
      <c r="L24" s="92"/>
    </row>
    <row r="25" spans="1:12" x14ac:dyDescent="0.25">
      <c r="A25" s="55" t="s">
        <v>5</v>
      </c>
      <c r="B25" s="55" t="s">
        <v>77</v>
      </c>
      <c r="C25" s="55" t="str">
        <f>VLOOKUP(B25,'3. DB25 Alle koder'!B:C,2,FALSE)</f>
        <v>Avl af kameler og dyr af kamelfamilien</v>
      </c>
      <c r="D25" s="56">
        <f>COUNTIF(B:B,B25)</f>
        <v>1</v>
      </c>
      <c r="E25" s="57" t="s">
        <v>3523</v>
      </c>
      <c r="F25" s="55" t="s">
        <v>5</v>
      </c>
      <c r="G25" s="55" t="s">
        <v>77</v>
      </c>
      <c r="H25" s="55" t="s">
        <v>76</v>
      </c>
      <c r="I25" s="56">
        <f>COUNTIF(G:G,G25)</f>
        <v>1</v>
      </c>
      <c r="J25" s="57" t="s">
        <v>3523</v>
      </c>
      <c r="K25" s="92"/>
      <c r="L25" s="92"/>
    </row>
    <row r="26" spans="1:12" x14ac:dyDescent="0.25">
      <c r="A26" s="55" t="s">
        <v>5</v>
      </c>
      <c r="B26" s="55" t="s">
        <v>80</v>
      </c>
      <c r="C26" s="55" t="str">
        <f>VLOOKUP(B26,'3. DB25 Alle koder'!B:C,2,FALSE)</f>
        <v>Avl af får og geder</v>
      </c>
      <c r="D26" s="56">
        <f>COUNTIF(B:B,B26)</f>
        <v>1</v>
      </c>
      <c r="E26" s="57" t="s">
        <v>3523</v>
      </c>
      <c r="F26" s="55" t="s">
        <v>5</v>
      </c>
      <c r="G26" s="55" t="s">
        <v>80</v>
      </c>
      <c r="H26" s="55" t="s">
        <v>79</v>
      </c>
      <c r="I26" s="56">
        <f>COUNTIF(G:G,G26)</f>
        <v>1</v>
      </c>
      <c r="J26" s="57" t="s">
        <v>3523</v>
      </c>
      <c r="K26" s="92"/>
      <c r="L26" s="92"/>
    </row>
    <row r="27" spans="1:12" x14ac:dyDescent="0.25">
      <c r="A27" s="55" t="s">
        <v>5</v>
      </c>
      <c r="B27" s="55" t="s">
        <v>83</v>
      </c>
      <c r="C27" s="55" t="str">
        <f>VLOOKUP(B27,'3. DB25 Alle koder'!B:C,2,FALSE)</f>
        <v>Avl af smågrise</v>
      </c>
      <c r="D27" s="56">
        <f>COUNTIF(B:B,B27)</f>
        <v>1</v>
      </c>
      <c r="E27" s="57" t="s">
        <v>3523</v>
      </c>
      <c r="F27" s="55" t="s">
        <v>5</v>
      </c>
      <c r="G27" s="55" t="s">
        <v>83</v>
      </c>
      <c r="H27" s="55" t="s">
        <v>84</v>
      </c>
      <c r="I27" s="56">
        <f>COUNTIF(G:G,G27)</f>
        <v>1</v>
      </c>
      <c r="J27" s="57" t="s">
        <v>3523</v>
      </c>
      <c r="K27" s="92"/>
      <c r="L27" s="92"/>
    </row>
    <row r="28" spans="1:12" x14ac:dyDescent="0.25">
      <c r="A28" s="55" t="s">
        <v>5</v>
      </c>
      <c r="B28" s="55" t="s">
        <v>85</v>
      </c>
      <c r="C28" s="55" t="str">
        <f>VLOOKUP(B28,'3. DB25 Alle koder'!B:C,2,FALSE)</f>
        <v>Produktion af slagtesvin</v>
      </c>
      <c r="D28" s="56">
        <f>COUNTIF(B:B,B28)</f>
        <v>1</v>
      </c>
      <c r="E28" s="57" t="s">
        <v>3523</v>
      </c>
      <c r="F28" s="55" t="s">
        <v>5</v>
      </c>
      <c r="G28" s="55" t="s">
        <v>85</v>
      </c>
      <c r="H28" s="55" t="s">
        <v>86</v>
      </c>
      <c r="I28" s="56">
        <f>COUNTIF(G:G,G28)</f>
        <v>1</v>
      </c>
      <c r="J28" s="57" t="s">
        <v>3523</v>
      </c>
      <c r="K28" s="92"/>
      <c r="L28" s="92"/>
    </row>
    <row r="29" spans="1:12" x14ac:dyDescent="0.25">
      <c r="A29" s="55" t="s">
        <v>5</v>
      </c>
      <c r="B29" s="55" t="s">
        <v>89</v>
      </c>
      <c r="C29" s="55" t="str">
        <f>VLOOKUP(B29,'3. DB25 Alle koder'!B:C,2,FALSE)</f>
        <v>Fjerkræavl</v>
      </c>
      <c r="D29" s="56">
        <f>COUNTIF(B:B,B29)</f>
        <v>3</v>
      </c>
      <c r="E29" s="57" t="s">
        <v>3523</v>
      </c>
      <c r="F29" s="55" t="s">
        <v>5</v>
      </c>
      <c r="G29" s="55" t="s">
        <v>89</v>
      </c>
      <c r="H29" s="55" t="s">
        <v>88</v>
      </c>
      <c r="I29" s="56">
        <f>COUNTIF(G:G,G29)</f>
        <v>1</v>
      </c>
      <c r="J29" s="57" t="s">
        <v>3523</v>
      </c>
      <c r="K29" s="92"/>
      <c r="L29" s="92"/>
    </row>
    <row r="30" spans="1:12" ht="60" x14ac:dyDescent="0.25">
      <c r="A30" s="55" t="s">
        <v>5</v>
      </c>
      <c r="B30" s="55" t="s">
        <v>89</v>
      </c>
      <c r="C30" s="55" t="str">
        <f>VLOOKUP(B30,'3. DB25 Alle koder'!B:C,2,FALSE)</f>
        <v>Fjerkræavl</v>
      </c>
      <c r="D30" s="56">
        <f>COUNTIF(B:B,B30)</f>
        <v>3</v>
      </c>
      <c r="E30" s="57" t="s">
        <v>3531</v>
      </c>
      <c r="F30" s="55" t="s">
        <v>5</v>
      </c>
      <c r="G30" s="55" t="s">
        <v>3378</v>
      </c>
      <c r="H30" s="55" t="s">
        <v>2537</v>
      </c>
      <c r="I30" s="56">
        <f>COUNTIF(G:G,G30)</f>
        <v>2</v>
      </c>
      <c r="J30" s="57" t="s">
        <v>3530</v>
      </c>
      <c r="K30" s="92"/>
      <c r="L30" s="92"/>
    </row>
    <row r="31" spans="1:12" ht="45" x14ac:dyDescent="0.25">
      <c r="A31" s="55" t="s">
        <v>5</v>
      </c>
      <c r="B31" s="55" t="s">
        <v>89</v>
      </c>
      <c r="C31" s="55" t="str">
        <f>VLOOKUP(B31,'3. DB25 Alle koder'!B:C,2,FALSE)</f>
        <v>Fjerkræavl</v>
      </c>
      <c r="D31" s="56">
        <f>COUNTIF(B:B,B31)</f>
        <v>3</v>
      </c>
      <c r="E31" s="57" t="s">
        <v>3533</v>
      </c>
      <c r="F31" s="55" t="s">
        <v>5</v>
      </c>
      <c r="G31" s="55" t="s">
        <v>101</v>
      </c>
      <c r="H31" s="55" t="s">
        <v>2541</v>
      </c>
      <c r="I31" s="56">
        <f>COUNTIF(G:G,G31)</f>
        <v>2</v>
      </c>
      <c r="J31" s="57" t="s">
        <v>3532</v>
      </c>
      <c r="K31" s="92"/>
      <c r="L31" s="92"/>
    </row>
    <row r="32" spans="1:12" x14ac:dyDescent="0.25">
      <c r="A32" s="55" t="s">
        <v>5</v>
      </c>
      <c r="B32" s="55" t="s">
        <v>92</v>
      </c>
      <c r="C32" s="55" t="str">
        <f>VLOOKUP(B32,'3. DB25 Alle koder'!B:C,2,FALSE)</f>
        <v>Avl af andre dyr</v>
      </c>
      <c r="D32" s="56">
        <f>COUNTIF(B:B,B32)</f>
        <v>2</v>
      </c>
      <c r="E32" s="57" t="s">
        <v>3523</v>
      </c>
      <c r="F32" s="55" t="s">
        <v>5</v>
      </c>
      <c r="G32" s="55" t="s">
        <v>3417</v>
      </c>
      <c r="H32" s="55" t="s">
        <v>2536</v>
      </c>
      <c r="I32" s="56">
        <f>COUNTIF(G:G,G32)</f>
        <v>1</v>
      </c>
      <c r="J32" s="57" t="s">
        <v>3523</v>
      </c>
      <c r="K32" s="92"/>
      <c r="L32" s="92"/>
    </row>
    <row r="33" spans="1:12" x14ac:dyDescent="0.25">
      <c r="A33" s="55" t="s">
        <v>5</v>
      </c>
      <c r="B33" s="55" t="s">
        <v>92</v>
      </c>
      <c r="C33" s="55" t="str">
        <f>VLOOKUP(B33,'3. DB25 Alle koder'!B:C,2,FALSE)</f>
        <v>Avl af andre dyr</v>
      </c>
      <c r="D33" s="56">
        <f>COUNTIF(B:B,B33)</f>
        <v>2</v>
      </c>
      <c r="E33" s="57" t="s">
        <v>3523</v>
      </c>
      <c r="F33" s="55" t="s">
        <v>5</v>
      </c>
      <c r="G33" s="55" t="s">
        <v>3378</v>
      </c>
      <c r="H33" s="55" t="s">
        <v>2537</v>
      </c>
      <c r="I33" s="56">
        <f>COUNTIF(G:G,G33)</f>
        <v>2</v>
      </c>
      <c r="J33" s="57" t="s">
        <v>3523</v>
      </c>
      <c r="K33" s="92"/>
      <c r="L33" s="92"/>
    </row>
    <row r="34" spans="1:12" x14ac:dyDescent="0.25">
      <c r="A34" s="55" t="s">
        <v>5</v>
      </c>
      <c r="B34" s="55" t="s">
        <v>96</v>
      </c>
      <c r="C34" s="55" t="str">
        <f>VLOOKUP(B34,'3. DB25 Alle koder'!B:C,2,FALSE)</f>
        <v>Blandet landbrugsdrift</v>
      </c>
      <c r="D34" s="56">
        <f>COUNTIF(B:B,B34)</f>
        <v>1</v>
      </c>
      <c r="E34" s="57" t="s">
        <v>3523</v>
      </c>
      <c r="F34" s="55" t="s">
        <v>5</v>
      </c>
      <c r="G34" s="55" t="s">
        <v>96</v>
      </c>
      <c r="H34" s="55" t="s">
        <v>2538</v>
      </c>
      <c r="I34" s="56">
        <f>COUNTIF(G:G,G34)</f>
        <v>1</v>
      </c>
      <c r="J34" s="57" t="s">
        <v>3523</v>
      </c>
      <c r="K34" s="92"/>
      <c r="L34" s="92"/>
    </row>
    <row r="35" spans="1:12" x14ac:dyDescent="0.25">
      <c r="A35" s="55" t="s">
        <v>5</v>
      </c>
      <c r="B35" s="55" t="s">
        <v>99</v>
      </c>
      <c r="C35" s="55" t="str">
        <f>VLOOKUP(B35,'3. DB25 Alle koder'!B:C,2,FALSE)</f>
        <v>Støtteaktiviteter i forbindelse med planteavl</v>
      </c>
      <c r="D35" s="56">
        <f>COUNTIF(B:B,B35)</f>
        <v>1</v>
      </c>
      <c r="E35" s="57" t="s">
        <v>3523</v>
      </c>
      <c r="F35" s="55" t="s">
        <v>5</v>
      </c>
      <c r="G35" s="55" t="s">
        <v>99</v>
      </c>
      <c r="H35" s="55" t="s">
        <v>2540</v>
      </c>
      <c r="I35" s="56">
        <f>COUNTIF(G:G,G35)</f>
        <v>1</v>
      </c>
      <c r="J35" s="57" t="s">
        <v>3523</v>
      </c>
      <c r="K35" s="92"/>
      <c r="L35" s="92"/>
    </row>
    <row r="36" spans="1:12" x14ac:dyDescent="0.25">
      <c r="A36" s="55" t="s">
        <v>5</v>
      </c>
      <c r="B36" s="55" t="s">
        <v>101</v>
      </c>
      <c r="C36" s="55" t="str">
        <f>VLOOKUP(B36,'3. DB25 Alle koder'!B:C,2,FALSE)</f>
        <v>Støtteaktiviteter i forbindelse med husdyravl</v>
      </c>
      <c r="D36" s="56">
        <f>COUNTIF(B:B,B36)</f>
        <v>1</v>
      </c>
      <c r="E36" s="60" t="s">
        <v>3523</v>
      </c>
      <c r="F36" s="55" t="s">
        <v>5</v>
      </c>
      <c r="G36" s="55" t="s">
        <v>101</v>
      </c>
      <c r="H36" s="55" t="s">
        <v>2541</v>
      </c>
      <c r="I36" s="56">
        <f>COUNTIF(G:G,G36)</f>
        <v>2</v>
      </c>
      <c r="J36" s="60" t="s">
        <v>3523</v>
      </c>
      <c r="K36" s="92"/>
      <c r="L36" s="92"/>
    </row>
    <row r="37" spans="1:12" ht="30" x14ac:dyDescent="0.25">
      <c r="A37" s="55" t="s">
        <v>5</v>
      </c>
      <c r="B37" s="55" t="s">
        <v>104</v>
      </c>
      <c r="C37" s="55" t="str">
        <f>VLOOKUP(B37,'3. DB25 Alle koder'!B:C,2,FALSE)</f>
        <v>Forarbejdning af afgrøder efter høst af frø/sædekorn til udsæd</v>
      </c>
      <c r="D37" s="56">
        <f>COUNTIF(B:B,B37)</f>
        <v>2</v>
      </c>
      <c r="E37" s="57" t="s">
        <v>3523</v>
      </c>
      <c r="F37" s="55" t="s">
        <v>5</v>
      </c>
      <c r="G37" s="55" t="s">
        <v>104</v>
      </c>
      <c r="H37" s="55" t="s">
        <v>2542</v>
      </c>
      <c r="I37" s="56">
        <f>COUNTIF(G:G,G37)</f>
        <v>1</v>
      </c>
      <c r="J37" s="57" t="s">
        <v>3523</v>
      </c>
      <c r="K37" s="92"/>
      <c r="L37" s="92"/>
    </row>
    <row r="38" spans="1:12" ht="30" x14ac:dyDescent="0.25">
      <c r="A38" s="55" t="s">
        <v>5</v>
      </c>
      <c r="B38" s="55" t="s">
        <v>104</v>
      </c>
      <c r="C38" s="55" t="str">
        <f>VLOOKUP(B38,'3. DB25 Alle koder'!B:C,2,FALSE)</f>
        <v>Forarbejdning af afgrøder efter høst af frø/sædekorn til udsæd</v>
      </c>
      <c r="D38" s="56">
        <f>COUNTIF(B:B,B38)</f>
        <v>2</v>
      </c>
      <c r="E38" s="57" t="s">
        <v>3523</v>
      </c>
      <c r="F38" s="55" t="s">
        <v>5</v>
      </c>
      <c r="G38" s="55" t="s">
        <v>3418</v>
      </c>
      <c r="H38" s="55" t="s">
        <v>2544</v>
      </c>
      <c r="I38" s="56">
        <f>COUNTIF(G:G,G38)</f>
        <v>1</v>
      </c>
      <c r="J38" s="57" t="s">
        <v>3523</v>
      </c>
      <c r="K38" s="92"/>
      <c r="L38" s="92"/>
    </row>
    <row r="39" spans="1:12" x14ac:dyDescent="0.25">
      <c r="A39" s="55" t="s">
        <v>5</v>
      </c>
      <c r="B39" s="55" t="s">
        <v>108</v>
      </c>
      <c r="C39" s="55" t="str">
        <f>VLOOKUP(B39,'3. DB25 Alle koder'!B:C,2,FALSE)</f>
        <v>Jagt, fældefangst og serviceydelser i forbindelse hermed</v>
      </c>
      <c r="D39" s="56">
        <f>COUNTIF(B:B,B39)</f>
        <v>1</v>
      </c>
      <c r="E39" s="57" t="s">
        <v>3523</v>
      </c>
      <c r="F39" s="55" t="s">
        <v>5</v>
      </c>
      <c r="G39" s="55" t="s">
        <v>108</v>
      </c>
      <c r="H39" s="55" t="s">
        <v>106</v>
      </c>
      <c r="I39" s="56">
        <f>COUNTIF(G:G,G39)</f>
        <v>1</v>
      </c>
      <c r="J39" s="57" t="s">
        <v>3523</v>
      </c>
      <c r="K39" s="92"/>
      <c r="L39" s="92"/>
    </row>
    <row r="40" spans="1:12" x14ac:dyDescent="0.25">
      <c r="A40" s="55" t="s">
        <v>5</v>
      </c>
      <c r="B40" s="55" t="s">
        <v>114</v>
      </c>
      <c r="C40" s="55" t="str">
        <f>VLOOKUP(B40,'3. DB25 Alle koder'!B:C,2,FALSE)</f>
        <v>Dyrkning af træer og andre skovbrugsaktiviteter</v>
      </c>
      <c r="D40" s="56">
        <f>COUNTIF(B:B,B40)</f>
        <v>1</v>
      </c>
      <c r="E40" s="57" t="s">
        <v>3523</v>
      </c>
      <c r="F40" s="55" t="s">
        <v>5</v>
      </c>
      <c r="G40" s="55" t="s">
        <v>114</v>
      </c>
      <c r="H40" s="55" t="s">
        <v>112</v>
      </c>
      <c r="I40" s="56">
        <f>COUNTIF(G:G,G40)</f>
        <v>1</v>
      </c>
      <c r="J40" s="57" t="s">
        <v>3523</v>
      </c>
      <c r="K40" s="92"/>
      <c r="L40" s="92"/>
    </row>
    <row r="41" spans="1:12" x14ac:dyDescent="0.25">
      <c r="A41" s="55" t="s">
        <v>5</v>
      </c>
      <c r="B41" s="55" t="s">
        <v>118</v>
      </c>
      <c r="C41" s="55" t="str">
        <f>VLOOKUP(B41,'3. DB25 Alle koder'!B:C,2,FALSE)</f>
        <v>Skovning</v>
      </c>
      <c r="D41" s="56">
        <f>COUNTIF(B:B,B41)</f>
        <v>1</v>
      </c>
      <c r="E41" s="57" t="s">
        <v>3523</v>
      </c>
      <c r="F41" s="55" t="s">
        <v>5</v>
      </c>
      <c r="G41" s="55" t="s">
        <v>118</v>
      </c>
      <c r="H41" s="55" t="s">
        <v>116</v>
      </c>
      <c r="I41" s="56">
        <f>COUNTIF(G:G,G41)</f>
        <v>1</v>
      </c>
      <c r="J41" s="60" t="s">
        <v>3523</v>
      </c>
      <c r="K41" s="92"/>
      <c r="L41" s="92"/>
    </row>
    <row r="42" spans="1:12" x14ac:dyDescent="0.25">
      <c r="A42" s="55" t="s">
        <v>5</v>
      </c>
      <c r="B42" s="55" t="s">
        <v>122</v>
      </c>
      <c r="C42" s="55" t="str">
        <f>VLOOKUP(B42,'3. DB25 Alle koder'!B:C,2,FALSE)</f>
        <v>Indsamling af vildtvoksende forstmateriale, undtagen træer</v>
      </c>
      <c r="D42" s="56">
        <f>COUNTIF(B:B,B42)</f>
        <v>1</v>
      </c>
      <c r="E42" s="57" t="s">
        <v>3523</v>
      </c>
      <c r="F42" s="55" t="s">
        <v>5</v>
      </c>
      <c r="G42" s="55" t="s">
        <v>122</v>
      </c>
      <c r="H42" s="55" t="s">
        <v>2545</v>
      </c>
      <c r="I42" s="56">
        <f>COUNTIF(G:G,G42)</f>
        <v>1</v>
      </c>
      <c r="J42" s="60" t="s">
        <v>3523</v>
      </c>
      <c r="K42" s="92"/>
      <c r="L42" s="92"/>
    </row>
    <row r="43" spans="1:12" x14ac:dyDescent="0.25">
      <c r="A43" s="55" t="s">
        <v>5</v>
      </c>
      <c r="B43" s="55" t="s">
        <v>125</v>
      </c>
      <c r="C43" s="55" t="str">
        <f>VLOOKUP(B43,'3. DB25 Alle koder'!B:C,2,FALSE)</f>
        <v>Støtteaktiviteter i forbindelse med skovbrug</v>
      </c>
      <c r="D43" s="56">
        <f>COUNTIF(B:B,B43)</f>
        <v>1</v>
      </c>
      <c r="E43" s="57" t="s">
        <v>3523</v>
      </c>
      <c r="F43" s="55" t="s">
        <v>5</v>
      </c>
      <c r="G43" s="55" t="s">
        <v>125</v>
      </c>
      <c r="H43" s="55" t="s">
        <v>2546</v>
      </c>
      <c r="I43" s="56">
        <f>COUNTIF(G:G,G43)</f>
        <v>1</v>
      </c>
      <c r="J43" s="57" t="s">
        <v>3523</v>
      </c>
      <c r="K43" s="92"/>
      <c r="L43" s="92"/>
    </row>
    <row r="44" spans="1:12" x14ac:dyDescent="0.25">
      <c r="A44" s="55" t="s">
        <v>5</v>
      </c>
      <c r="B44" s="55" t="s">
        <v>132</v>
      </c>
      <c r="C44" s="55" t="str">
        <f>VLOOKUP(B44,'3. DB25 Alle koder'!B:C,2,FALSE)</f>
        <v>Havfiskeri</v>
      </c>
      <c r="D44" s="56">
        <f>COUNTIF(B:B,B44)</f>
        <v>1</v>
      </c>
      <c r="E44" s="57" t="s">
        <v>3523</v>
      </c>
      <c r="F44" s="55" t="s">
        <v>5</v>
      </c>
      <c r="G44" s="55" t="s">
        <v>132</v>
      </c>
      <c r="H44" s="55" t="s">
        <v>131</v>
      </c>
      <c r="I44" s="56">
        <f>COUNTIF(G:G,G44)</f>
        <v>2</v>
      </c>
      <c r="J44" s="57" t="s">
        <v>3523</v>
      </c>
      <c r="K44" s="92"/>
      <c r="L44" s="92"/>
    </row>
    <row r="45" spans="1:12" x14ac:dyDescent="0.25">
      <c r="A45" s="55" t="s">
        <v>5</v>
      </c>
      <c r="B45" s="55" t="s">
        <v>135</v>
      </c>
      <c r="C45" s="55" t="str">
        <f>VLOOKUP(B45,'3. DB25 Alle koder'!B:C,2,FALSE)</f>
        <v>Ferskvandsfiskeri</v>
      </c>
      <c r="D45" s="56">
        <f>COUNTIF(B:B,B45)</f>
        <v>1</v>
      </c>
      <c r="E45" s="60" t="s">
        <v>3523</v>
      </c>
      <c r="F45" s="55" t="s">
        <v>5</v>
      </c>
      <c r="G45" s="55" t="s">
        <v>135</v>
      </c>
      <c r="H45" s="55" t="s">
        <v>134</v>
      </c>
      <c r="I45" s="56">
        <f>COUNTIF(G:G,G45)</f>
        <v>2</v>
      </c>
      <c r="J45" s="60" t="s">
        <v>3523</v>
      </c>
      <c r="K45" s="92"/>
      <c r="L45" s="92"/>
    </row>
    <row r="46" spans="1:12" x14ac:dyDescent="0.25">
      <c r="A46" s="55" t="s">
        <v>5</v>
      </c>
      <c r="B46" s="55" t="s">
        <v>140</v>
      </c>
      <c r="C46" s="55" t="str">
        <f>VLOOKUP(B46,'3. DB25 Alle koder'!B:C,2,FALSE)</f>
        <v>Havbrug</v>
      </c>
      <c r="D46" s="56">
        <f>COUNTIF(B:B,B46)</f>
        <v>1</v>
      </c>
      <c r="E46" s="57" t="s">
        <v>3523</v>
      </c>
      <c r="F46" s="55" t="s">
        <v>5</v>
      </c>
      <c r="G46" s="55" t="s">
        <v>140</v>
      </c>
      <c r="H46" s="55" t="s">
        <v>139</v>
      </c>
      <c r="I46" s="56">
        <f>COUNTIF(G:G,G46)</f>
        <v>2</v>
      </c>
      <c r="J46" s="57" t="s">
        <v>3523</v>
      </c>
      <c r="K46" s="92"/>
      <c r="L46" s="92"/>
    </row>
    <row r="47" spans="1:12" x14ac:dyDescent="0.25">
      <c r="A47" s="55" t="s">
        <v>5</v>
      </c>
      <c r="B47" s="55" t="s">
        <v>143</v>
      </c>
      <c r="C47" s="55" t="str">
        <f>VLOOKUP(B47,'3. DB25 Alle koder'!B:C,2,FALSE)</f>
        <v>Ferskvandsbrug</v>
      </c>
      <c r="D47" s="56">
        <f>COUNTIF(B:B,B47)</f>
        <v>1</v>
      </c>
      <c r="E47" s="57" t="s">
        <v>3523</v>
      </c>
      <c r="F47" s="55" t="s">
        <v>5</v>
      </c>
      <c r="G47" s="55" t="s">
        <v>143</v>
      </c>
      <c r="H47" s="55" t="s">
        <v>142</v>
      </c>
      <c r="I47" s="56">
        <f>COUNTIF(G:G,G47)</f>
        <v>2</v>
      </c>
      <c r="J47" s="57" t="s">
        <v>3523</v>
      </c>
      <c r="K47" s="92"/>
      <c r="L47" s="92"/>
    </row>
    <row r="48" spans="1:12" x14ac:dyDescent="0.25">
      <c r="A48" s="55" t="s">
        <v>5</v>
      </c>
      <c r="B48" s="55" t="s">
        <v>146</v>
      </c>
      <c r="C48" s="55" t="str">
        <f>VLOOKUP(B48,'3. DB25 Alle koder'!B:C,2,FALSE)</f>
        <v>Støtteaktiviteter i forbindelse med fiskeri og akvakultur</v>
      </c>
      <c r="D48" s="56">
        <f>COUNTIF(B:B,B48)</f>
        <v>5</v>
      </c>
      <c r="E48" s="60"/>
      <c r="F48" s="55" t="s">
        <v>5</v>
      </c>
      <c r="G48" s="55" t="s">
        <v>132</v>
      </c>
      <c r="H48" s="55" t="s">
        <v>131</v>
      </c>
      <c r="I48" s="56">
        <f>COUNTIF(G:G,G48)</f>
        <v>2</v>
      </c>
      <c r="J48" s="60"/>
      <c r="K48" s="92"/>
      <c r="L48" s="92"/>
    </row>
    <row r="49" spans="1:12" x14ac:dyDescent="0.25">
      <c r="A49" s="55" t="s">
        <v>5</v>
      </c>
      <c r="B49" s="55" t="s">
        <v>146</v>
      </c>
      <c r="C49" s="55" t="str">
        <f>VLOOKUP(B49,'3. DB25 Alle koder'!B:C,2,FALSE)</f>
        <v>Støtteaktiviteter i forbindelse med fiskeri og akvakultur</v>
      </c>
      <c r="D49" s="56">
        <f>COUNTIF(B:B,B49)</f>
        <v>5</v>
      </c>
      <c r="E49" s="57"/>
      <c r="F49" s="55" t="s">
        <v>5</v>
      </c>
      <c r="G49" s="55" t="s">
        <v>135</v>
      </c>
      <c r="H49" s="55" t="s">
        <v>134</v>
      </c>
      <c r="I49" s="56">
        <f>COUNTIF(G:G,G49)</f>
        <v>2</v>
      </c>
      <c r="J49" s="57"/>
      <c r="K49" s="92"/>
      <c r="L49" s="92"/>
    </row>
    <row r="50" spans="1:12" x14ac:dyDescent="0.25">
      <c r="A50" s="55" t="s">
        <v>5</v>
      </c>
      <c r="B50" s="55" t="s">
        <v>146</v>
      </c>
      <c r="C50" s="55" t="str">
        <f>VLOOKUP(B50,'3. DB25 Alle koder'!B:C,2,FALSE)</f>
        <v>Støtteaktiviteter i forbindelse med fiskeri og akvakultur</v>
      </c>
      <c r="D50" s="56">
        <f>COUNTIF(B:B,B50)</f>
        <v>5</v>
      </c>
      <c r="E50" s="57"/>
      <c r="F50" s="55" t="s">
        <v>5</v>
      </c>
      <c r="G50" s="55" t="s">
        <v>140</v>
      </c>
      <c r="H50" s="55" t="s">
        <v>139</v>
      </c>
      <c r="I50" s="56">
        <f>COUNTIF(G:G,G50)</f>
        <v>2</v>
      </c>
      <c r="J50" s="57"/>
      <c r="K50" s="92"/>
      <c r="L50" s="92"/>
    </row>
    <row r="51" spans="1:12" x14ac:dyDescent="0.25">
      <c r="A51" s="55" t="s">
        <v>5</v>
      </c>
      <c r="B51" s="55" t="s">
        <v>146</v>
      </c>
      <c r="C51" s="55" t="str">
        <f>VLOOKUP(B51,'3. DB25 Alle koder'!B:C,2,FALSE)</f>
        <v>Støtteaktiviteter i forbindelse med fiskeri og akvakultur</v>
      </c>
      <c r="D51" s="56">
        <f>COUNTIF(B:B,B51)</f>
        <v>5</v>
      </c>
      <c r="E51" s="57"/>
      <c r="F51" s="55" t="s">
        <v>5</v>
      </c>
      <c r="G51" s="55" t="s">
        <v>143</v>
      </c>
      <c r="H51" s="55" t="s">
        <v>142</v>
      </c>
      <c r="I51" s="56">
        <f>COUNTIF(G:G,G51)</f>
        <v>2</v>
      </c>
      <c r="J51" s="57"/>
      <c r="K51" s="92"/>
      <c r="L51" s="92"/>
    </row>
    <row r="52" spans="1:12" ht="45" x14ac:dyDescent="0.25">
      <c r="A52" s="55" t="s">
        <v>5</v>
      </c>
      <c r="B52" s="55" t="s">
        <v>146</v>
      </c>
      <c r="C52" s="55" t="str">
        <f>VLOOKUP(B52,'3. DB25 Alle koder'!B:C,2,FALSE)</f>
        <v>Støtteaktiviteter i forbindelse med fiskeri og akvakultur</v>
      </c>
      <c r="D52" s="56">
        <f>COUNTIF(B:B,B52)</f>
        <v>5</v>
      </c>
      <c r="E52" s="69" t="s">
        <v>3590</v>
      </c>
      <c r="F52" s="55" t="s">
        <v>211</v>
      </c>
      <c r="G52" s="55" t="s">
        <v>1032</v>
      </c>
      <c r="H52" s="55" t="s">
        <v>2684</v>
      </c>
      <c r="I52" s="56">
        <f>COUNTIF(G:G,G52)</f>
        <v>3</v>
      </c>
      <c r="J52" s="69" t="s">
        <v>3590</v>
      </c>
      <c r="K52" s="92"/>
      <c r="L52" s="92"/>
    </row>
    <row r="53" spans="1:12" x14ac:dyDescent="0.25">
      <c r="A53" s="55" t="s">
        <v>147</v>
      </c>
      <c r="B53" s="55" t="s">
        <v>153</v>
      </c>
      <c r="C53" s="55" t="str">
        <f>VLOOKUP(B53,'3. DB25 Alle koder'!B:C,2,FALSE)</f>
        <v>Indvinding af stenkul</v>
      </c>
      <c r="D53" s="56">
        <f>COUNTIF(B:B,B53)</f>
        <v>1</v>
      </c>
      <c r="E53" s="57" t="s">
        <v>3523</v>
      </c>
      <c r="F53" s="55" t="s">
        <v>147</v>
      </c>
      <c r="G53" s="55" t="s">
        <v>153</v>
      </c>
      <c r="H53" s="55" t="s">
        <v>151</v>
      </c>
      <c r="I53" s="56">
        <f>COUNTIF(G:G,G53)</f>
        <v>1</v>
      </c>
      <c r="J53" s="57" t="s">
        <v>3523</v>
      </c>
      <c r="K53" s="92"/>
      <c r="L53" s="92"/>
    </row>
    <row r="54" spans="1:12" x14ac:dyDescent="0.25">
      <c r="A54" s="55" t="s">
        <v>147</v>
      </c>
      <c r="B54" s="55" t="s">
        <v>157</v>
      </c>
      <c r="C54" s="55" t="str">
        <f>VLOOKUP(B54,'3. DB25 Alle koder'!B:C,2,FALSE)</f>
        <v>Indvinding af brunkul</v>
      </c>
      <c r="D54" s="56">
        <f>COUNTIF(B:B,B54)</f>
        <v>1</v>
      </c>
      <c r="E54" s="60" t="s">
        <v>3523</v>
      </c>
      <c r="F54" s="55" t="s">
        <v>147</v>
      </c>
      <c r="G54" s="55" t="s">
        <v>157</v>
      </c>
      <c r="H54" s="55" t="s">
        <v>155</v>
      </c>
      <c r="I54" s="56">
        <f>COUNTIF(G:G,G54)</f>
        <v>1</v>
      </c>
      <c r="J54" s="60" t="s">
        <v>3523</v>
      </c>
      <c r="K54" s="92"/>
      <c r="L54" s="92"/>
    </row>
    <row r="55" spans="1:12" x14ac:dyDescent="0.25">
      <c r="A55" s="55" t="s">
        <v>147</v>
      </c>
      <c r="B55" s="55" t="s">
        <v>163</v>
      </c>
      <c r="C55" s="55" t="str">
        <f>VLOOKUP(B55,'3. DB25 Alle koder'!B:C,2,FALSE)</f>
        <v>Indvinding af råolie</v>
      </c>
      <c r="D55" s="56">
        <f>COUNTIF(B:B,B55)</f>
        <v>1</v>
      </c>
      <c r="E55" s="57" t="s">
        <v>3523</v>
      </c>
      <c r="F55" s="55" t="s">
        <v>147</v>
      </c>
      <c r="G55" s="55" t="s">
        <v>163</v>
      </c>
      <c r="H55" s="55" t="s">
        <v>161</v>
      </c>
      <c r="I55" s="56">
        <f>COUNTIF(G:G,G55)</f>
        <v>1</v>
      </c>
      <c r="J55" s="60" t="s">
        <v>3523</v>
      </c>
      <c r="K55" s="92"/>
      <c r="L55" s="92"/>
    </row>
    <row r="56" spans="1:12" x14ac:dyDescent="0.25">
      <c r="A56" s="55" t="s">
        <v>147</v>
      </c>
      <c r="B56" s="55" t="s">
        <v>167</v>
      </c>
      <c r="C56" s="55" t="str">
        <f>VLOOKUP(B56,'3. DB25 Alle koder'!B:C,2,FALSE)</f>
        <v>Indvinding af naturgas</v>
      </c>
      <c r="D56" s="56">
        <f>COUNTIF(B:B,B56)</f>
        <v>1</v>
      </c>
      <c r="E56" s="60" t="s">
        <v>3523</v>
      </c>
      <c r="F56" s="55" t="s">
        <v>147</v>
      </c>
      <c r="G56" s="55" t="s">
        <v>167</v>
      </c>
      <c r="H56" s="55" t="s">
        <v>165</v>
      </c>
      <c r="I56" s="56">
        <f>COUNTIF(G:G,G56)</f>
        <v>1</v>
      </c>
      <c r="J56" s="60" t="s">
        <v>3523</v>
      </c>
      <c r="K56" s="92"/>
      <c r="L56" s="92"/>
    </row>
    <row r="57" spans="1:12" x14ac:dyDescent="0.25">
      <c r="A57" s="55" t="s">
        <v>147</v>
      </c>
      <c r="B57" s="55" t="s">
        <v>173</v>
      </c>
      <c r="C57" s="55" t="str">
        <f>VLOOKUP(B57,'3. DB25 Alle koder'!B:C,2,FALSE)</f>
        <v>Brydning af jernmalm</v>
      </c>
      <c r="D57" s="56">
        <f>COUNTIF(B:B,B57)</f>
        <v>1</v>
      </c>
      <c r="E57" s="57" t="s">
        <v>3523</v>
      </c>
      <c r="F57" s="55" t="s">
        <v>147</v>
      </c>
      <c r="G57" s="55" t="s">
        <v>173</v>
      </c>
      <c r="H57" s="55" t="s">
        <v>171</v>
      </c>
      <c r="I57" s="56">
        <f>COUNTIF(G:G,G57)</f>
        <v>1</v>
      </c>
      <c r="J57" s="60" t="s">
        <v>3523</v>
      </c>
      <c r="K57" s="92"/>
      <c r="L57" s="92"/>
    </row>
    <row r="58" spans="1:12" x14ac:dyDescent="0.25">
      <c r="A58" s="55" t="s">
        <v>147</v>
      </c>
      <c r="B58" s="55" t="s">
        <v>178</v>
      </c>
      <c r="C58" s="55" t="str">
        <f>VLOOKUP(B58,'3. DB25 Alle koder'!B:C,2,FALSE)</f>
        <v>Brydning af uran- og thoriummalme</v>
      </c>
      <c r="D58" s="56">
        <f>COUNTIF(B:B,B58)</f>
        <v>1</v>
      </c>
      <c r="E58" s="60" t="s">
        <v>3523</v>
      </c>
      <c r="F58" s="55" t="s">
        <v>147</v>
      </c>
      <c r="G58" s="55" t="s">
        <v>178</v>
      </c>
      <c r="H58" s="55" t="s">
        <v>177</v>
      </c>
      <c r="I58" s="56">
        <f>COUNTIF(G:G,G58)</f>
        <v>1</v>
      </c>
      <c r="J58" s="60" t="s">
        <v>3523</v>
      </c>
      <c r="K58" s="92"/>
      <c r="L58" s="92"/>
    </row>
    <row r="59" spans="1:12" x14ac:dyDescent="0.25">
      <c r="A59" s="55" t="s">
        <v>147</v>
      </c>
      <c r="B59" s="55" t="s">
        <v>181</v>
      </c>
      <c r="C59" s="55" t="str">
        <f>VLOOKUP(B59,'3. DB25 Alle koder'!B:C,2,FALSE)</f>
        <v>Brydning af andre ikke-jernholdige metalmalme</v>
      </c>
      <c r="D59" s="56">
        <f>COUNTIF(B:B,B59)</f>
        <v>1</v>
      </c>
      <c r="E59" s="57" t="s">
        <v>3523</v>
      </c>
      <c r="F59" s="55" t="s">
        <v>147</v>
      </c>
      <c r="G59" s="55" t="s">
        <v>181</v>
      </c>
      <c r="H59" s="55" t="s">
        <v>180</v>
      </c>
      <c r="I59" s="56">
        <f>COUNTIF(G:G,G59)</f>
        <v>1</v>
      </c>
      <c r="J59" s="60" t="s">
        <v>3523</v>
      </c>
      <c r="K59" s="92"/>
      <c r="L59" s="92"/>
    </row>
    <row r="60" spans="1:12" ht="30" x14ac:dyDescent="0.25">
      <c r="A60" s="55" t="s">
        <v>147</v>
      </c>
      <c r="B60" s="55" t="s">
        <v>188</v>
      </c>
      <c r="C60" s="55" t="str">
        <f>VLOOKUP(B60,'3. DB25 Alle koder'!B:C,2,FALSE)</f>
        <v>Brydning af pyntesten, kalksten, gips, skifer mv.</v>
      </c>
      <c r="D60" s="56">
        <f>COUNTIF(B:B,B60)</f>
        <v>1</v>
      </c>
      <c r="E60" s="57" t="s">
        <v>3523</v>
      </c>
      <c r="F60" s="55" t="s">
        <v>147</v>
      </c>
      <c r="G60" s="55" t="s">
        <v>188</v>
      </c>
      <c r="H60" s="55" t="s">
        <v>2547</v>
      </c>
      <c r="I60" s="56">
        <f>COUNTIF(G:G,G60)</f>
        <v>1</v>
      </c>
      <c r="J60" s="60" t="s">
        <v>3523</v>
      </c>
      <c r="K60" s="92"/>
      <c r="L60" s="92"/>
    </row>
    <row r="61" spans="1:12" x14ac:dyDescent="0.25">
      <c r="A61" s="55" t="s">
        <v>147</v>
      </c>
      <c r="B61" s="55" t="s">
        <v>191</v>
      </c>
      <c r="C61" s="55" t="str">
        <f>VLOOKUP(B61,'3. DB25 Alle koder'!B:C,2,FALSE)</f>
        <v>Grus- og sandgravning og indvinding af ler og kaolin</v>
      </c>
      <c r="D61" s="56">
        <f>COUNTIF(B:B,B61)</f>
        <v>1</v>
      </c>
      <c r="E61" s="57" t="s">
        <v>3523</v>
      </c>
      <c r="F61" s="55" t="s">
        <v>147</v>
      </c>
      <c r="G61" s="55" t="s">
        <v>191</v>
      </c>
      <c r="H61" s="55" t="s">
        <v>2548</v>
      </c>
      <c r="I61" s="56">
        <f>COUNTIF(G:G,G61)</f>
        <v>1</v>
      </c>
      <c r="J61" s="57" t="s">
        <v>3523</v>
      </c>
      <c r="K61" s="92"/>
      <c r="L61" s="92"/>
    </row>
    <row r="62" spans="1:12" ht="30" x14ac:dyDescent="0.25">
      <c r="A62" s="55" t="s">
        <v>147</v>
      </c>
      <c r="B62" s="55" t="s">
        <v>195</v>
      </c>
      <c r="C62" s="55" t="str">
        <f>VLOOKUP(B62,'3. DB25 Alle koder'!B:C,2,FALSE)</f>
        <v>Indvinding af mineraler til fremstilling af kemiske produkter og gødningsstoffer</v>
      </c>
      <c r="D62" s="56">
        <f>COUNTIF(B:B,B62)</f>
        <v>1</v>
      </c>
      <c r="E62" s="57" t="s">
        <v>3523</v>
      </c>
      <c r="F62" s="55" t="s">
        <v>147</v>
      </c>
      <c r="G62" s="55" t="s">
        <v>195</v>
      </c>
      <c r="H62" s="55" t="s">
        <v>194</v>
      </c>
      <c r="I62" s="56">
        <f>COUNTIF(G:G,G62)</f>
        <v>1</v>
      </c>
      <c r="J62" s="57" t="s">
        <v>3523</v>
      </c>
      <c r="K62" s="92"/>
      <c r="L62" s="92"/>
    </row>
    <row r="63" spans="1:12" x14ac:dyDescent="0.25">
      <c r="A63" s="55" t="s">
        <v>147</v>
      </c>
      <c r="B63" s="55" t="s">
        <v>198</v>
      </c>
      <c r="C63" s="55" t="str">
        <f>VLOOKUP(B63,'3. DB25 Alle koder'!B:C,2,FALSE)</f>
        <v>Indvinding af tørv</v>
      </c>
      <c r="D63" s="56">
        <f>COUNTIF(B:B,B63)</f>
        <v>1</v>
      </c>
      <c r="E63" s="57" t="s">
        <v>3523</v>
      </c>
      <c r="F63" s="55" t="s">
        <v>147</v>
      </c>
      <c r="G63" s="55" t="s">
        <v>198</v>
      </c>
      <c r="H63" s="55" t="s">
        <v>2550</v>
      </c>
      <c r="I63" s="56">
        <f>COUNTIF(G:G,G63)</f>
        <v>1</v>
      </c>
      <c r="J63" s="57" t="s">
        <v>3523</v>
      </c>
      <c r="K63" s="92"/>
      <c r="L63" s="92"/>
    </row>
    <row r="64" spans="1:12" x14ac:dyDescent="0.25">
      <c r="A64" s="55" t="s">
        <v>147</v>
      </c>
      <c r="B64" s="55" t="s">
        <v>201</v>
      </c>
      <c r="C64" s="55" t="str">
        <f>VLOOKUP(B64,'3. DB25 Alle koder'!B:C,2,FALSE)</f>
        <v>Saltindvinding</v>
      </c>
      <c r="D64" s="56">
        <f>COUNTIF(B:B,B64)</f>
        <v>1</v>
      </c>
      <c r="E64" s="60" t="s">
        <v>3523</v>
      </c>
      <c r="F64" s="55" t="s">
        <v>147</v>
      </c>
      <c r="G64" s="55" t="s">
        <v>201</v>
      </c>
      <c r="H64" s="55" t="s">
        <v>200</v>
      </c>
      <c r="I64" s="56">
        <f>COUNTIF(G:G,G64)</f>
        <v>1</v>
      </c>
      <c r="J64" s="60" t="s">
        <v>3523</v>
      </c>
      <c r="K64" s="92"/>
      <c r="L64" s="92"/>
    </row>
    <row r="65" spans="1:12" x14ac:dyDescent="0.25">
      <c r="A65" s="55" t="s">
        <v>147</v>
      </c>
      <c r="B65" s="55" t="s">
        <v>203</v>
      </c>
      <c r="C65" s="55" t="str">
        <f>VLOOKUP(B65,'3. DB25 Alle koder'!B:C,2,FALSE)</f>
        <v>Anden råstofindvinding i.a.n.</v>
      </c>
      <c r="D65" s="56">
        <f>COUNTIF(B:B,B65)</f>
        <v>1</v>
      </c>
      <c r="E65" s="57" t="s">
        <v>3523</v>
      </c>
      <c r="F65" s="55" t="s">
        <v>147</v>
      </c>
      <c r="G65" s="55" t="s">
        <v>203</v>
      </c>
      <c r="H65" s="55" t="s">
        <v>2551</v>
      </c>
      <c r="I65" s="56">
        <f>COUNTIF(G:G,G65)</f>
        <v>1</v>
      </c>
      <c r="J65" s="60" t="s">
        <v>3523</v>
      </c>
      <c r="K65" s="92"/>
      <c r="L65" s="92"/>
    </row>
    <row r="66" spans="1:12" ht="30" x14ac:dyDescent="0.25">
      <c r="A66" s="55" t="s">
        <v>147</v>
      </c>
      <c r="B66" s="55" t="s">
        <v>207</v>
      </c>
      <c r="C66" s="55" t="str">
        <f>VLOOKUP(B66,'3. DB25 Alle koder'!B:C,2,FALSE)</f>
        <v>Støtteaktiviteter i forbindelse med indvinding af råolie og naturgas</v>
      </c>
      <c r="D66" s="56">
        <f>COUNTIF(B:B,B66)</f>
        <v>1</v>
      </c>
      <c r="E66" s="60" t="s">
        <v>3523</v>
      </c>
      <c r="F66" s="55" t="s">
        <v>147</v>
      </c>
      <c r="G66" s="55" t="s">
        <v>207</v>
      </c>
      <c r="H66" s="55" t="s">
        <v>2553</v>
      </c>
      <c r="I66" s="56">
        <f>COUNTIF(G:G,G66)</f>
        <v>1</v>
      </c>
      <c r="J66" s="60" t="s">
        <v>3523</v>
      </c>
      <c r="K66" s="92"/>
      <c r="L66" s="92"/>
    </row>
    <row r="67" spans="1:12" x14ac:dyDescent="0.25">
      <c r="A67" s="55" t="s">
        <v>147</v>
      </c>
      <c r="B67" s="55" t="s">
        <v>210</v>
      </c>
      <c r="C67" s="55" t="str">
        <f>VLOOKUP(B67,'3. DB25 Alle koder'!B:C,2,FALSE)</f>
        <v>Støtteaktiviteter i forbindelse med anden råstofindvinding</v>
      </c>
      <c r="D67" s="56">
        <f>COUNTIF(B:B,B67)</f>
        <v>1</v>
      </c>
      <c r="E67" s="57" t="s">
        <v>3523</v>
      </c>
      <c r="F67" s="55" t="s">
        <v>147</v>
      </c>
      <c r="G67" s="55" t="s">
        <v>210</v>
      </c>
      <c r="H67" s="55" t="s">
        <v>2554</v>
      </c>
      <c r="I67" s="56">
        <f>COUNTIF(G:G,G67)</f>
        <v>1</v>
      </c>
      <c r="J67" s="60" t="s">
        <v>3523</v>
      </c>
      <c r="K67" s="92"/>
      <c r="L67" s="92"/>
    </row>
    <row r="68" spans="1:12" x14ac:dyDescent="0.25">
      <c r="A68" s="55" t="s">
        <v>211</v>
      </c>
      <c r="B68" s="55" t="s">
        <v>217</v>
      </c>
      <c r="C68" s="55" t="str">
        <f>VLOOKUP(B68,'3. DB25 Alle koder'!B:C,2,FALSE)</f>
        <v>Forarbejdning af svinekød</v>
      </c>
      <c r="D68" s="56">
        <f>COUNTIF(B:B,B68)</f>
        <v>1</v>
      </c>
      <c r="E68" s="57" t="s">
        <v>3523</v>
      </c>
      <c r="F68" s="55" t="s">
        <v>211</v>
      </c>
      <c r="G68" s="55" t="s">
        <v>217</v>
      </c>
      <c r="H68" s="55" t="s">
        <v>218</v>
      </c>
      <c r="I68" s="56">
        <f>COUNTIF(G:G,G68)</f>
        <v>1</v>
      </c>
      <c r="J68" s="60" t="s">
        <v>3523</v>
      </c>
      <c r="K68" s="92"/>
      <c r="L68" s="92"/>
    </row>
    <row r="69" spans="1:12" x14ac:dyDescent="0.25">
      <c r="A69" s="55" t="s">
        <v>211</v>
      </c>
      <c r="B69" s="55" t="s">
        <v>219</v>
      </c>
      <c r="C69" s="55" t="str">
        <f>VLOOKUP(B69,'3. DB25 Alle koder'!B:C,2,FALSE)</f>
        <v>Forarbejdning af andet kød</v>
      </c>
      <c r="D69" s="56">
        <f>COUNTIF(B:B,B69)</f>
        <v>1</v>
      </c>
      <c r="E69" s="57" t="s">
        <v>3523</v>
      </c>
      <c r="F69" s="55" t="s">
        <v>211</v>
      </c>
      <c r="G69" s="55" t="s">
        <v>219</v>
      </c>
      <c r="H69" s="55" t="s">
        <v>220</v>
      </c>
      <c r="I69" s="56">
        <f>COUNTIF(G:G,G69)</f>
        <v>1</v>
      </c>
      <c r="J69" s="60" t="s">
        <v>3523</v>
      </c>
      <c r="K69" s="92"/>
      <c r="L69" s="92"/>
    </row>
    <row r="70" spans="1:12" x14ac:dyDescent="0.25">
      <c r="A70" s="55" t="s">
        <v>211</v>
      </c>
      <c r="B70" s="55" t="s">
        <v>222</v>
      </c>
      <c r="C70" s="55" t="str">
        <f>VLOOKUP(B70,'3. DB25 Alle koder'!B:C,2,FALSE)</f>
        <v>Forarbejdning og konservering af fjerkrækød</v>
      </c>
      <c r="D70" s="56">
        <f>COUNTIF(B:B,B70)</f>
        <v>1</v>
      </c>
      <c r="E70" s="57" t="s">
        <v>3523</v>
      </c>
      <c r="F70" s="55" t="s">
        <v>211</v>
      </c>
      <c r="G70" s="55" t="s">
        <v>222</v>
      </c>
      <c r="H70" s="55" t="s">
        <v>2557</v>
      </c>
      <c r="I70" s="56">
        <f>COUNTIF(G:G,G70)</f>
        <v>1</v>
      </c>
      <c r="J70" s="60" t="s">
        <v>3523</v>
      </c>
      <c r="K70" s="92"/>
      <c r="L70" s="92"/>
    </row>
    <row r="71" spans="1:12" x14ac:dyDescent="0.25">
      <c r="A71" s="55" t="s">
        <v>211</v>
      </c>
      <c r="B71" s="55" t="s">
        <v>224</v>
      </c>
      <c r="C71" s="55" t="str">
        <f>VLOOKUP(B71,'3. DB25 Alle koder'!B:C,2,FALSE)</f>
        <v>Fremstilling af kød- og fjerkrækødprodukter</v>
      </c>
      <c r="D71" s="56">
        <f>COUNTIF(B:B,B71)</f>
        <v>1</v>
      </c>
      <c r="E71" s="57" t="s">
        <v>3523</v>
      </c>
      <c r="F71" s="55" t="s">
        <v>211</v>
      </c>
      <c r="G71" s="55" t="s">
        <v>224</v>
      </c>
      <c r="H71" s="55" t="s">
        <v>2558</v>
      </c>
      <c r="I71" s="56">
        <f>COUNTIF(G:G,G71)</f>
        <v>1</v>
      </c>
      <c r="J71" s="60" t="s">
        <v>3523</v>
      </c>
      <c r="K71" s="92"/>
      <c r="L71" s="92"/>
    </row>
    <row r="72" spans="1:12" x14ac:dyDescent="0.25">
      <c r="A72" s="55" t="s">
        <v>211</v>
      </c>
      <c r="B72" s="55" t="s">
        <v>229</v>
      </c>
      <c r="C72" s="55" t="str">
        <f>VLOOKUP(B72,'3. DB25 Alle koder'!B:C,2,FALSE)</f>
        <v>Fremstilling af fiskemel</v>
      </c>
      <c r="D72" s="56">
        <f>COUNTIF(B:B,B72)</f>
        <v>1</v>
      </c>
      <c r="E72" s="60" t="s">
        <v>3523</v>
      </c>
      <c r="F72" s="55" t="s">
        <v>211</v>
      </c>
      <c r="G72" s="55" t="s">
        <v>229</v>
      </c>
      <c r="H72" s="55" t="s">
        <v>230</v>
      </c>
      <c r="I72" s="56">
        <f>COUNTIF(G:G,G72)</f>
        <v>1</v>
      </c>
      <c r="J72" s="60" t="s">
        <v>3523</v>
      </c>
      <c r="K72" s="92"/>
      <c r="L72" s="92"/>
    </row>
    <row r="73" spans="1:12" ht="30" x14ac:dyDescent="0.25">
      <c r="A73" s="55" t="s">
        <v>211</v>
      </c>
      <c r="B73" s="55" t="s">
        <v>231</v>
      </c>
      <c r="C73" s="55" t="str">
        <f>VLOOKUP(B73,'3. DB25 Alle koder'!B:C,2,FALSE)</f>
        <v>Forarbejdning og konservering af fisk, krebsdyr og bløddyr, undtagen fiskemel</v>
      </c>
      <c r="D73" s="56">
        <f>COUNTIF(B:B,B73)</f>
        <v>1</v>
      </c>
      <c r="E73" s="57" t="s">
        <v>3523</v>
      </c>
      <c r="F73" s="55" t="s">
        <v>211</v>
      </c>
      <c r="G73" s="55" t="s">
        <v>231</v>
      </c>
      <c r="H73" s="55" t="s">
        <v>232</v>
      </c>
      <c r="I73" s="56">
        <f>COUNTIF(G:G,G73)</f>
        <v>1</v>
      </c>
      <c r="J73" s="57" t="s">
        <v>3523</v>
      </c>
      <c r="K73" s="92"/>
      <c r="L73" s="92"/>
    </row>
    <row r="74" spans="1:12" x14ac:dyDescent="0.25">
      <c r="A74" s="55" t="s">
        <v>211</v>
      </c>
      <c r="B74" s="55" t="s">
        <v>237</v>
      </c>
      <c r="C74" s="55" t="str">
        <f>VLOOKUP(B74,'3. DB25 Alle koder'!B:C,2,FALSE)</f>
        <v>Forarbejdning og konservering af kartofler</v>
      </c>
      <c r="D74" s="56">
        <f>COUNTIF(B:B,B74)</f>
        <v>1</v>
      </c>
      <c r="E74" s="57" t="s">
        <v>3523</v>
      </c>
      <c r="F74" s="55" t="s">
        <v>211</v>
      </c>
      <c r="G74" s="55" t="s">
        <v>237</v>
      </c>
      <c r="H74" s="55" t="s">
        <v>236</v>
      </c>
      <c r="I74" s="56">
        <f>COUNTIF(G:G,G74)</f>
        <v>1</v>
      </c>
      <c r="J74" s="57" t="s">
        <v>3523</v>
      </c>
      <c r="K74" s="92"/>
      <c r="L74" s="92"/>
    </row>
    <row r="75" spans="1:12" x14ac:dyDescent="0.25">
      <c r="A75" s="55" t="s">
        <v>211</v>
      </c>
      <c r="B75" s="55" t="s">
        <v>240</v>
      </c>
      <c r="C75" s="55" t="str">
        <f>VLOOKUP(B75,'3. DB25 Alle koder'!B:C,2,FALSE)</f>
        <v>Fremstilling af frugt- og grøntsagssaft</v>
      </c>
      <c r="D75" s="56">
        <f>COUNTIF(B:B,B75)</f>
        <v>1</v>
      </c>
      <c r="E75" s="57" t="s">
        <v>3523</v>
      </c>
      <c r="F75" s="55" t="s">
        <v>211</v>
      </c>
      <c r="G75" s="55" t="s">
        <v>240</v>
      </c>
      <c r="H75" s="55" t="s">
        <v>239</v>
      </c>
      <c r="I75" s="56">
        <f>COUNTIF(G:G,G75)</f>
        <v>1</v>
      </c>
      <c r="J75" s="57" t="s">
        <v>3523</v>
      </c>
      <c r="K75" s="92"/>
      <c r="L75" s="92"/>
    </row>
    <row r="76" spans="1:12" x14ac:dyDescent="0.25">
      <c r="A76" s="55" t="s">
        <v>211</v>
      </c>
      <c r="B76" s="55" t="s">
        <v>243</v>
      </c>
      <c r="C76" s="55" t="str">
        <f>VLOOKUP(B76,'3. DB25 Alle koder'!B:C,2,FALSE)</f>
        <v>Anden forarbejdning og konservering af frugt og grøntsager</v>
      </c>
      <c r="D76" s="56">
        <f>COUNTIF(B:B,B76)</f>
        <v>1</v>
      </c>
      <c r="E76" s="57" t="s">
        <v>3523</v>
      </c>
      <c r="F76" s="55" t="s">
        <v>211</v>
      </c>
      <c r="G76" s="55" t="s">
        <v>243</v>
      </c>
      <c r="H76" s="55" t="s">
        <v>242</v>
      </c>
      <c r="I76" s="56">
        <f>COUNTIF(G:G,G76)</f>
        <v>1</v>
      </c>
      <c r="J76" s="57" t="s">
        <v>3523</v>
      </c>
      <c r="K76" s="92"/>
      <c r="L76" s="92"/>
    </row>
    <row r="77" spans="1:12" x14ac:dyDescent="0.25">
      <c r="A77" s="55" t="s">
        <v>211</v>
      </c>
      <c r="B77" s="55" t="s">
        <v>248</v>
      </c>
      <c r="C77" s="55" t="str">
        <f>VLOOKUP(B77,'3. DB25 Alle koder'!B:C,2,FALSE)</f>
        <v>Fremstilling af olier og fedtstoffer</v>
      </c>
      <c r="D77" s="56">
        <f>COUNTIF(B:B,B77)</f>
        <v>1</v>
      </c>
      <c r="E77" s="57" t="s">
        <v>3523</v>
      </c>
      <c r="F77" s="55" t="s">
        <v>211</v>
      </c>
      <c r="G77" s="55" t="s">
        <v>248</v>
      </c>
      <c r="H77" s="55" t="s">
        <v>247</v>
      </c>
      <c r="I77" s="56">
        <f>COUNTIF(G:G,G77)</f>
        <v>1</v>
      </c>
      <c r="J77" s="57" t="s">
        <v>3523</v>
      </c>
      <c r="K77" s="92"/>
      <c r="L77" s="92"/>
    </row>
    <row r="78" spans="1:12" x14ac:dyDescent="0.25">
      <c r="A78" s="55" t="s">
        <v>211</v>
      </c>
      <c r="B78" s="55" t="s">
        <v>251</v>
      </c>
      <c r="C78" s="55" t="str">
        <f>VLOOKUP(B78,'3. DB25 Alle koder'!B:C,2,FALSE)</f>
        <v>Fremstilling af margarine o.lign. spiselige fedtstoffer</v>
      </c>
      <c r="D78" s="56">
        <f>COUNTIF(B:B,B78)</f>
        <v>1</v>
      </c>
      <c r="E78" s="57" t="s">
        <v>3523</v>
      </c>
      <c r="F78" s="55" t="s">
        <v>211</v>
      </c>
      <c r="G78" s="55" t="s">
        <v>251</v>
      </c>
      <c r="H78" s="55" t="s">
        <v>2559</v>
      </c>
      <c r="I78" s="56">
        <f>COUNTIF(G:G,G78)</f>
        <v>1</v>
      </c>
      <c r="J78" s="57" t="s">
        <v>3523</v>
      </c>
      <c r="K78" s="92"/>
      <c r="L78" s="92"/>
    </row>
    <row r="79" spans="1:12" x14ac:dyDescent="0.25">
      <c r="A79" s="55" t="s">
        <v>211</v>
      </c>
      <c r="B79" s="55" t="s">
        <v>256</v>
      </c>
      <c r="C79" s="55" t="str">
        <f>VLOOKUP(B79,'3. DB25 Alle koder'!B:C,2,FALSE)</f>
        <v>Fremstilling af mejeriprodukter</v>
      </c>
      <c r="D79" s="56">
        <f>COUNTIF(B:B,B79)</f>
        <v>1</v>
      </c>
      <c r="E79" s="57" t="s">
        <v>3523</v>
      </c>
      <c r="F79" s="55" t="s">
        <v>211</v>
      </c>
      <c r="G79" s="55" t="s">
        <v>256</v>
      </c>
      <c r="H79" s="55" t="s">
        <v>2560</v>
      </c>
      <c r="I79" s="56">
        <f>COUNTIF(G:G,G79)</f>
        <v>1</v>
      </c>
      <c r="J79" s="57" t="s">
        <v>3523</v>
      </c>
      <c r="K79" s="92"/>
      <c r="L79" s="92"/>
    </row>
    <row r="80" spans="1:12" x14ac:dyDescent="0.25">
      <c r="A80" s="55" t="s">
        <v>211</v>
      </c>
      <c r="B80" s="55" t="s">
        <v>259</v>
      </c>
      <c r="C80" s="55" t="str">
        <f>VLOOKUP(B80,'3. DB25 Alle koder'!B:C,2,FALSE)</f>
        <v>Fremstilling af konsumis</v>
      </c>
      <c r="D80" s="56">
        <f>COUNTIF(B:B,B80)</f>
        <v>1</v>
      </c>
      <c r="E80" s="63" t="s">
        <v>3523</v>
      </c>
      <c r="F80" s="55" t="s">
        <v>211</v>
      </c>
      <c r="G80" s="55" t="s">
        <v>259</v>
      </c>
      <c r="H80" s="55" t="s">
        <v>258</v>
      </c>
      <c r="I80" s="56">
        <f>COUNTIF(G:G,G80)</f>
        <v>1</v>
      </c>
      <c r="J80" s="63" t="s">
        <v>3523</v>
      </c>
      <c r="K80" s="92"/>
      <c r="L80" s="92"/>
    </row>
    <row r="81" spans="1:12" x14ac:dyDescent="0.25">
      <c r="A81" s="55" t="s">
        <v>211</v>
      </c>
      <c r="B81" s="55" t="s">
        <v>264</v>
      </c>
      <c r="C81" s="55" t="str">
        <f>VLOOKUP(B81,'3. DB25 Alle koder'!B:C,2,FALSE)</f>
        <v>Fremstilling af mølleriprodukter</v>
      </c>
      <c r="D81" s="56">
        <f>COUNTIF(B:B,B81)</f>
        <v>2</v>
      </c>
      <c r="E81" s="60" t="s">
        <v>3523</v>
      </c>
      <c r="F81" s="55" t="s">
        <v>211</v>
      </c>
      <c r="G81" s="55" t="s">
        <v>264</v>
      </c>
      <c r="H81" s="55" t="s">
        <v>263</v>
      </c>
      <c r="I81" s="56">
        <f>COUNTIF(G:G,G81)</f>
        <v>1</v>
      </c>
      <c r="J81" s="60" t="s">
        <v>3523</v>
      </c>
      <c r="K81" s="92"/>
      <c r="L81" s="92"/>
    </row>
    <row r="82" spans="1:12" ht="45" x14ac:dyDescent="0.25">
      <c r="A82" s="55" t="s">
        <v>211</v>
      </c>
      <c r="B82" s="55" t="s">
        <v>264</v>
      </c>
      <c r="C82" s="55" t="str">
        <f>VLOOKUP(B82,'3. DB25 Alle koder'!B:C,2,FALSE)</f>
        <v>Fremstilling af mølleriprodukter</v>
      </c>
      <c r="D82" s="56">
        <f>COUNTIF(B:B,B82)</f>
        <v>2</v>
      </c>
      <c r="E82" s="60" t="s">
        <v>3535</v>
      </c>
      <c r="F82" s="55" t="s">
        <v>211</v>
      </c>
      <c r="G82" s="55" t="s">
        <v>301</v>
      </c>
      <c r="H82" s="55" t="s">
        <v>300</v>
      </c>
      <c r="I82" s="56">
        <f>COUNTIF(G:G,G82)</f>
        <v>7</v>
      </c>
      <c r="J82" s="60" t="s">
        <v>3534</v>
      </c>
      <c r="K82" s="92"/>
      <c r="L82" s="92"/>
    </row>
    <row r="83" spans="1:12" x14ac:dyDescent="0.25">
      <c r="A83" s="55" t="s">
        <v>211</v>
      </c>
      <c r="B83" s="55" t="s">
        <v>267</v>
      </c>
      <c r="C83" s="55" t="str">
        <f>VLOOKUP(B83,'3. DB25 Alle koder'!B:C,2,FALSE)</f>
        <v>Fremstilling af stivelse og stivelsesprodukter</v>
      </c>
      <c r="D83" s="56">
        <f>COUNTIF(B:B,B83)</f>
        <v>2</v>
      </c>
      <c r="E83" s="60" t="s">
        <v>3523</v>
      </c>
      <c r="F83" s="55" t="s">
        <v>211</v>
      </c>
      <c r="G83" s="55" t="s">
        <v>267</v>
      </c>
      <c r="H83" s="55" t="s">
        <v>266</v>
      </c>
      <c r="I83" s="56">
        <f>COUNTIF(G:G,G83)</f>
        <v>1</v>
      </c>
      <c r="J83" s="60" t="s">
        <v>3523</v>
      </c>
      <c r="K83" s="92"/>
      <c r="L83" s="92"/>
    </row>
    <row r="84" spans="1:12" ht="45" x14ac:dyDescent="0.25">
      <c r="A84" s="55" t="s">
        <v>211</v>
      </c>
      <c r="B84" s="55" t="s">
        <v>267</v>
      </c>
      <c r="C84" s="55" t="str">
        <f>VLOOKUP(B84,'3. DB25 Alle koder'!B:C,2,FALSE)</f>
        <v>Fremstilling af stivelse og stivelsesprodukter</v>
      </c>
      <c r="D84" s="56">
        <f>COUNTIF(B:B,B84)</f>
        <v>2</v>
      </c>
      <c r="E84" s="60" t="s">
        <v>3535</v>
      </c>
      <c r="F84" s="55" t="s">
        <v>211</v>
      </c>
      <c r="G84" s="55" t="s">
        <v>301</v>
      </c>
      <c r="H84" s="55" t="s">
        <v>300</v>
      </c>
      <c r="I84" s="56">
        <f>COUNTIF(G:G,G84)</f>
        <v>7</v>
      </c>
      <c r="J84" s="60" t="s">
        <v>3534</v>
      </c>
      <c r="K84" s="92"/>
      <c r="L84" s="92"/>
    </row>
    <row r="85" spans="1:12" x14ac:dyDescent="0.25">
      <c r="A85" s="55" t="s">
        <v>211</v>
      </c>
      <c r="B85" s="55" t="s">
        <v>272</v>
      </c>
      <c r="C85" s="55" t="str">
        <f>VLOOKUP(B85,'3. DB25 Alle koder'!B:C,2,FALSE)</f>
        <v>Industriel fremstilling af brød og kager mv.</v>
      </c>
      <c r="D85" s="56">
        <f>COUNTIF(B:B,B85)</f>
        <v>2</v>
      </c>
      <c r="E85" s="57" t="s">
        <v>3523</v>
      </c>
      <c r="F85" s="55" t="s">
        <v>211</v>
      </c>
      <c r="G85" s="55" t="s">
        <v>272</v>
      </c>
      <c r="H85" s="55" t="s">
        <v>2562</v>
      </c>
      <c r="I85" s="56">
        <f>COUNTIF(G:G,G85)</f>
        <v>1</v>
      </c>
      <c r="J85" s="60" t="s">
        <v>3523</v>
      </c>
      <c r="K85" s="92"/>
      <c r="L85" s="92"/>
    </row>
    <row r="86" spans="1:12" ht="45" x14ac:dyDescent="0.25">
      <c r="A86" s="55" t="s">
        <v>211</v>
      </c>
      <c r="B86" s="55" t="s">
        <v>272</v>
      </c>
      <c r="C86" s="55" t="str">
        <f>VLOOKUP(B86,'3. DB25 Alle koder'!B:C,2,FALSE)</f>
        <v>Industriel fremstilling af brød og kager mv.</v>
      </c>
      <c r="D86" s="56">
        <f>COUNTIF(B:B,B86)</f>
        <v>2</v>
      </c>
      <c r="E86" s="60" t="s">
        <v>3535</v>
      </c>
      <c r="F86" s="55" t="s">
        <v>211</v>
      </c>
      <c r="G86" s="55" t="s">
        <v>301</v>
      </c>
      <c r="H86" s="55" t="s">
        <v>300</v>
      </c>
      <c r="I86" s="56">
        <f>COUNTIF(G:G,G86)</f>
        <v>7</v>
      </c>
      <c r="J86" s="60" t="s">
        <v>3534</v>
      </c>
      <c r="K86" s="92"/>
      <c r="L86" s="92"/>
    </row>
    <row r="87" spans="1:12" x14ac:dyDescent="0.25">
      <c r="A87" s="55" t="s">
        <v>211</v>
      </c>
      <c r="B87" s="55" t="s">
        <v>274</v>
      </c>
      <c r="C87" s="55" t="str">
        <f>VLOOKUP(B87,'3. DB25 Alle koder'!B:C,2,FALSE)</f>
        <v>Fremstilling af friske bageriprodukter</v>
      </c>
      <c r="D87" s="56">
        <f>COUNTIF(B:B,B87)</f>
        <v>2</v>
      </c>
      <c r="E87" s="60" t="s">
        <v>3523</v>
      </c>
      <c r="F87" s="55" t="s">
        <v>211</v>
      </c>
      <c r="G87" s="55" t="s">
        <v>274</v>
      </c>
      <c r="H87" s="55" t="s">
        <v>275</v>
      </c>
      <c r="I87" s="56">
        <f>COUNTIF(G:G,G87)</f>
        <v>1</v>
      </c>
      <c r="J87" s="60" t="s">
        <v>3523</v>
      </c>
      <c r="K87" s="92"/>
      <c r="L87" s="92"/>
    </row>
    <row r="88" spans="1:12" ht="45" x14ac:dyDescent="0.25">
      <c r="A88" s="55" t="s">
        <v>211</v>
      </c>
      <c r="B88" s="55" t="s">
        <v>274</v>
      </c>
      <c r="C88" s="55" t="str">
        <f>VLOOKUP(B88,'3. DB25 Alle koder'!B:C,2,FALSE)</f>
        <v>Fremstilling af friske bageriprodukter</v>
      </c>
      <c r="D88" s="56">
        <f>COUNTIF(B:B,B88)</f>
        <v>2</v>
      </c>
      <c r="E88" s="63" t="s">
        <v>3535</v>
      </c>
      <c r="F88" s="55" t="s">
        <v>211</v>
      </c>
      <c r="G88" s="55" t="s">
        <v>301</v>
      </c>
      <c r="H88" s="55" t="s">
        <v>300</v>
      </c>
      <c r="I88" s="56">
        <f>COUNTIF(G:G,G88)</f>
        <v>7</v>
      </c>
      <c r="J88" s="63" t="s">
        <v>3534</v>
      </c>
      <c r="K88" s="92"/>
      <c r="L88" s="92"/>
    </row>
    <row r="89" spans="1:12" ht="30" x14ac:dyDescent="0.25">
      <c r="A89" s="55" t="s">
        <v>211</v>
      </c>
      <c r="B89" s="55" t="s">
        <v>278</v>
      </c>
      <c r="C89" s="55" t="str">
        <f>VLOOKUP(B89,'3. DB25 Alle koder'!B:C,2,FALSE)</f>
        <v>Fremstilling af tvebakker, kiks, konserverede kager, tærter mv.</v>
      </c>
      <c r="D89" s="56">
        <f>COUNTIF(B:B,B89)</f>
        <v>2</v>
      </c>
      <c r="E89" s="57" t="s">
        <v>3523</v>
      </c>
      <c r="F89" s="55" t="s">
        <v>211</v>
      </c>
      <c r="G89" s="55" t="s">
        <v>278</v>
      </c>
      <c r="H89" s="55" t="s">
        <v>2563</v>
      </c>
      <c r="I89" s="56">
        <f>COUNTIF(G:G,G89)</f>
        <v>1</v>
      </c>
      <c r="J89" s="63" t="s">
        <v>3523</v>
      </c>
      <c r="K89" s="92"/>
      <c r="L89" s="92"/>
    </row>
    <row r="90" spans="1:12" ht="45" x14ac:dyDescent="0.25">
      <c r="A90" s="55" t="s">
        <v>211</v>
      </c>
      <c r="B90" s="55" t="s">
        <v>278</v>
      </c>
      <c r="C90" s="55" t="str">
        <f>VLOOKUP(B90,'3. DB25 Alle koder'!B:C,2,FALSE)</f>
        <v>Fremstilling af tvebakker, kiks, konserverede kager, tærter mv.</v>
      </c>
      <c r="D90" s="56">
        <f>COUNTIF(B:B,B90)</f>
        <v>2</v>
      </c>
      <c r="E90" s="60" t="s">
        <v>3535</v>
      </c>
      <c r="F90" s="55" t="s">
        <v>211</v>
      </c>
      <c r="G90" s="55" t="s">
        <v>301</v>
      </c>
      <c r="H90" s="55" t="s">
        <v>300</v>
      </c>
      <c r="I90" s="56">
        <f>COUNTIF(G:G,G90)</f>
        <v>7</v>
      </c>
      <c r="J90" s="63" t="s">
        <v>3534</v>
      </c>
      <c r="K90" s="92"/>
      <c r="L90" s="92"/>
    </row>
    <row r="91" spans="1:12" ht="30" x14ac:dyDescent="0.25">
      <c r="A91" s="55" t="s">
        <v>211</v>
      </c>
      <c r="B91" s="55" t="s">
        <v>281</v>
      </c>
      <c r="C91" s="55" t="str">
        <f>VLOOKUP(B91,'3. DB25 Alle koder'!B:C,2,FALSE)</f>
        <v>Fremstilling af dejprodukter</v>
      </c>
      <c r="D91" s="56">
        <f>COUNTIF(B:B,B91)</f>
        <v>2</v>
      </c>
      <c r="E91" s="60" t="s">
        <v>3523</v>
      </c>
      <c r="F91" s="55" t="s">
        <v>211</v>
      </c>
      <c r="G91" s="55" t="s">
        <v>281</v>
      </c>
      <c r="H91" s="55" t="s">
        <v>2564</v>
      </c>
      <c r="I91" s="56">
        <f>COUNTIF(G:G,G91)</f>
        <v>1</v>
      </c>
      <c r="J91" s="63" t="s">
        <v>3523</v>
      </c>
      <c r="K91" s="92"/>
      <c r="L91" s="92"/>
    </row>
    <row r="92" spans="1:12" ht="45" x14ac:dyDescent="0.25">
      <c r="A92" s="55" t="s">
        <v>211</v>
      </c>
      <c r="B92" s="55" t="s">
        <v>281</v>
      </c>
      <c r="C92" s="55" t="str">
        <f>VLOOKUP(B92,'3. DB25 Alle koder'!B:C,2,FALSE)</f>
        <v>Fremstilling af dejprodukter</v>
      </c>
      <c r="D92" s="56">
        <f>COUNTIF(B:B,B92)</f>
        <v>2</v>
      </c>
      <c r="E92" s="60" t="s">
        <v>3535</v>
      </c>
      <c r="F92" s="55" t="s">
        <v>211</v>
      </c>
      <c r="G92" s="55" t="s">
        <v>301</v>
      </c>
      <c r="H92" s="55" t="s">
        <v>300</v>
      </c>
      <c r="I92" s="56">
        <f>COUNTIF(G:G,G92)</f>
        <v>7</v>
      </c>
      <c r="J92" s="63" t="s">
        <v>3534</v>
      </c>
      <c r="K92" s="92"/>
      <c r="L92" s="92"/>
    </row>
    <row r="93" spans="1:12" x14ac:dyDescent="0.25">
      <c r="A93" s="55" t="s">
        <v>211</v>
      </c>
      <c r="B93" s="55" t="s">
        <v>286</v>
      </c>
      <c r="C93" s="55" t="str">
        <f>VLOOKUP(B93,'3. DB25 Alle koder'!B:C,2,FALSE)</f>
        <v>Fremstilling af sukker</v>
      </c>
      <c r="D93" s="56">
        <f>COUNTIF(B:B,B93)</f>
        <v>1</v>
      </c>
      <c r="E93" s="57" t="s">
        <v>3523</v>
      </c>
      <c r="F93" s="55" t="s">
        <v>211</v>
      </c>
      <c r="G93" s="55" t="s">
        <v>286</v>
      </c>
      <c r="H93" s="55" t="s">
        <v>285</v>
      </c>
      <c r="I93" s="56">
        <f>COUNTIF(G:G,G93)</f>
        <v>1</v>
      </c>
      <c r="J93" s="63" t="s">
        <v>3523</v>
      </c>
      <c r="K93" s="92"/>
      <c r="L93" s="92"/>
    </row>
    <row r="94" spans="1:12" x14ac:dyDescent="0.25">
      <c r="A94" s="55" t="s">
        <v>211</v>
      </c>
      <c r="B94" s="55" t="s">
        <v>289</v>
      </c>
      <c r="C94" s="55" t="str">
        <f>VLOOKUP(B94,'3. DB25 Alle koder'!B:C,2,FALSE)</f>
        <v>Fremstilling af kakao, chokolade og sukkervarer</v>
      </c>
      <c r="D94" s="56">
        <f>COUNTIF(B:B,B94)</f>
        <v>1</v>
      </c>
      <c r="E94" s="57" t="s">
        <v>3523</v>
      </c>
      <c r="F94" s="55" t="s">
        <v>211</v>
      </c>
      <c r="G94" s="55" t="s">
        <v>289</v>
      </c>
      <c r="H94" s="55" t="s">
        <v>288</v>
      </c>
      <c r="I94" s="56">
        <f>COUNTIF(G:G,G94)</f>
        <v>1</v>
      </c>
      <c r="J94" s="63" t="s">
        <v>3523</v>
      </c>
      <c r="K94" s="92"/>
      <c r="L94" s="92"/>
    </row>
    <row r="95" spans="1:12" x14ac:dyDescent="0.25">
      <c r="A95" s="55" t="s">
        <v>211</v>
      </c>
      <c r="B95" s="55" t="s">
        <v>292</v>
      </c>
      <c r="C95" s="55" t="str">
        <f>VLOOKUP(B95,'3. DB25 Alle koder'!B:C,2,FALSE)</f>
        <v>Forarbejdning af te og kaffe</v>
      </c>
      <c r="D95" s="56">
        <f>COUNTIF(B:B,B95)</f>
        <v>1</v>
      </c>
      <c r="E95" s="60" t="s">
        <v>3523</v>
      </c>
      <c r="F95" s="55" t="s">
        <v>211</v>
      </c>
      <c r="G95" s="55" t="s">
        <v>292</v>
      </c>
      <c r="H95" s="55" t="s">
        <v>291</v>
      </c>
      <c r="I95" s="56">
        <f>COUNTIF(G:G,G95)</f>
        <v>1</v>
      </c>
      <c r="J95" s="60" t="s">
        <v>3523</v>
      </c>
      <c r="K95" s="92"/>
      <c r="L95" s="92"/>
    </row>
    <row r="96" spans="1:12" x14ac:dyDescent="0.25">
      <c r="A96" s="55" t="s">
        <v>211</v>
      </c>
      <c r="B96" s="55" t="s">
        <v>295</v>
      </c>
      <c r="C96" s="55" t="str">
        <f>VLOOKUP(B96,'3. DB25 Alle koder'!B:C,2,FALSE)</f>
        <v>Fremstilling af smagspræparater og krydderier</v>
      </c>
      <c r="D96" s="56">
        <f>COUNTIF(B:B,B96)</f>
        <v>1</v>
      </c>
      <c r="E96" s="60" t="s">
        <v>3523</v>
      </c>
      <c r="F96" s="55" t="s">
        <v>211</v>
      </c>
      <c r="G96" s="55" t="s">
        <v>295</v>
      </c>
      <c r="H96" s="55" t="s">
        <v>294</v>
      </c>
      <c r="I96" s="56">
        <f>COUNTIF(G:G,G96)</f>
        <v>1</v>
      </c>
      <c r="J96" s="60" t="s">
        <v>3523</v>
      </c>
      <c r="K96" s="92"/>
      <c r="L96" s="92"/>
    </row>
    <row r="97" spans="1:12" x14ac:dyDescent="0.25">
      <c r="A97" s="55" t="s">
        <v>211</v>
      </c>
      <c r="B97" s="55" t="s">
        <v>298</v>
      </c>
      <c r="C97" s="55" t="str">
        <f>VLOOKUP(B97,'3. DB25 Alle koder'!B:C,2,FALSE)</f>
        <v>Fremstilling af færdigretter</v>
      </c>
      <c r="D97" s="56">
        <f>COUNTIF(B:B,B97)</f>
        <v>1</v>
      </c>
      <c r="E97" s="60" t="s">
        <v>3523</v>
      </c>
      <c r="F97" s="55" t="s">
        <v>211</v>
      </c>
      <c r="G97" s="55" t="s">
        <v>298</v>
      </c>
      <c r="H97" s="55" t="s">
        <v>297</v>
      </c>
      <c r="I97" s="56">
        <f>COUNTIF(G:G,G97)</f>
        <v>1</v>
      </c>
      <c r="J97" s="60" t="s">
        <v>3523</v>
      </c>
      <c r="K97" s="92"/>
      <c r="L97" s="92"/>
    </row>
    <row r="98" spans="1:12" ht="45" x14ac:dyDescent="0.25">
      <c r="A98" s="55" t="s">
        <v>211</v>
      </c>
      <c r="B98" s="55" t="s">
        <v>301</v>
      </c>
      <c r="C98" s="55" t="str">
        <f>VLOOKUP(B98,'3. DB25 Alle koder'!B:C,2,FALSE)</f>
        <v>Fremstilling af homogeniserede produkter og diætmad</v>
      </c>
      <c r="D98" s="56">
        <f>COUNTIF(B:B,B98)</f>
        <v>1</v>
      </c>
      <c r="E98" s="57" t="s">
        <v>3536</v>
      </c>
      <c r="F98" s="55" t="s">
        <v>211</v>
      </c>
      <c r="G98" s="55" t="s">
        <v>301</v>
      </c>
      <c r="H98" s="55" t="s">
        <v>300</v>
      </c>
      <c r="I98" s="56">
        <f>COUNTIF(G:G,G98)</f>
        <v>7</v>
      </c>
      <c r="J98" s="60" t="s">
        <v>3534</v>
      </c>
      <c r="K98" s="92"/>
      <c r="L98" s="92"/>
    </row>
    <row r="99" spans="1:12" x14ac:dyDescent="0.25">
      <c r="A99" s="55" t="s">
        <v>211</v>
      </c>
      <c r="B99" s="55" t="s">
        <v>303</v>
      </c>
      <c r="C99" s="55" t="str">
        <f>VLOOKUP(B99,'3. DB25 Alle koder'!B:C,2,FALSE)</f>
        <v>Fremstilling af andre fødevarer i.a.n.</v>
      </c>
      <c r="D99" s="56">
        <f>COUNTIF(B:B,B99)</f>
        <v>1</v>
      </c>
      <c r="E99" s="60" t="s">
        <v>3523</v>
      </c>
      <c r="F99" s="55" t="s">
        <v>211</v>
      </c>
      <c r="G99" s="55" t="s">
        <v>303</v>
      </c>
      <c r="H99" s="55" t="s">
        <v>2565</v>
      </c>
      <c r="I99" s="56">
        <f>COUNTIF(G:G,G99)</f>
        <v>2</v>
      </c>
      <c r="J99" s="60"/>
      <c r="K99" s="93" t="s">
        <v>3997</v>
      </c>
      <c r="L99" s="92"/>
    </row>
    <row r="100" spans="1:12" x14ac:dyDescent="0.25">
      <c r="A100" s="55" t="s">
        <v>211</v>
      </c>
      <c r="B100" s="55" t="s">
        <v>308</v>
      </c>
      <c r="C100" s="55" t="str">
        <f>VLOOKUP(B100,'3. DB25 Alle koder'!B:C,2,FALSE)</f>
        <v>Fremstilling af færdige foderblandinger til landbrugsdyr</v>
      </c>
      <c r="D100" s="56">
        <f>COUNTIF(B:B,B100)</f>
        <v>1</v>
      </c>
      <c r="E100" s="60" t="s">
        <v>3523</v>
      </c>
      <c r="F100" s="55" t="s">
        <v>211</v>
      </c>
      <c r="G100" s="55" t="s">
        <v>308</v>
      </c>
      <c r="H100" s="55" t="s">
        <v>307</v>
      </c>
      <c r="I100" s="56">
        <f>COUNTIF(G:G,G100)</f>
        <v>1</v>
      </c>
      <c r="J100" s="60" t="s">
        <v>3523</v>
      </c>
      <c r="K100" s="92"/>
      <c r="L100" s="92"/>
    </row>
    <row r="101" spans="1:12" x14ac:dyDescent="0.25">
      <c r="A101" s="55" t="s">
        <v>211</v>
      </c>
      <c r="B101" s="55" t="s">
        <v>311</v>
      </c>
      <c r="C101" s="55" t="str">
        <f>VLOOKUP(B101,'3. DB25 Alle koder'!B:C,2,FALSE)</f>
        <v>Fremstilling af færdige foderblandinger til kæledyr</v>
      </c>
      <c r="D101" s="56">
        <f>COUNTIF(B:B,B101)</f>
        <v>1</v>
      </c>
      <c r="E101" s="60" t="s">
        <v>3523</v>
      </c>
      <c r="F101" s="55" t="s">
        <v>211</v>
      </c>
      <c r="G101" s="55" t="s">
        <v>311</v>
      </c>
      <c r="H101" s="55" t="s">
        <v>310</v>
      </c>
      <c r="I101" s="56">
        <f>COUNTIF(G:G,G101)</f>
        <v>1</v>
      </c>
      <c r="J101" s="60" t="s">
        <v>3523</v>
      </c>
      <c r="K101" s="92"/>
      <c r="L101" s="92"/>
    </row>
    <row r="102" spans="1:12" x14ac:dyDescent="0.25">
      <c r="A102" s="55" t="s">
        <v>211</v>
      </c>
      <c r="B102" s="55" t="s">
        <v>316</v>
      </c>
      <c r="C102" s="55" t="str">
        <f>VLOOKUP(B102,'3. DB25 Alle koder'!B:C,2,FALSE)</f>
        <v>Destillation, rektifikation og blanding af alkohol</v>
      </c>
      <c r="D102" s="56">
        <f>COUNTIF(B:B,B102)</f>
        <v>1</v>
      </c>
      <c r="E102" s="60" t="s">
        <v>3523</v>
      </c>
      <c r="F102" s="55" t="s">
        <v>211</v>
      </c>
      <c r="G102" s="55" t="s">
        <v>316</v>
      </c>
      <c r="H102" s="55" t="s">
        <v>315</v>
      </c>
      <c r="I102" s="56">
        <f>COUNTIF(G:G,G102)</f>
        <v>1</v>
      </c>
      <c r="J102" s="60" t="s">
        <v>3523</v>
      </c>
      <c r="K102" s="92"/>
      <c r="L102" s="92"/>
    </row>
    <row r="103" spans="1:12" x14ac:dyDescent="0.25">
      <c r="A103" s="55" t="s">
        <v>211</v>
      </c>
      <c r="B103" s="55" t="s">
        <v>319</v>
      </c>
      <c r="C103" s="55" t="str">
        <f>VLOOKUP(B103,'3. DB25 Alle koder'!B:C,2,FALSE)</f>
        <v>Fremstilling af vin af druer</v>
      </c>
      <c r="D103" s="56">
        <f>COUNTIF(B:B,B103)</f>
        <v>1</v>
      </c>
      <c r="E103" s="60" t="s">
        <v>3523</v>
      </c>
      <c r="F103" s="55" t="s">
        <v>211</v>
      </c>
      <c r="G103" s="55" t="s">
        <v>319</v>
      </c>
      <c r="H103" s="55" t="s">
        <v>318</v>
      </c>
      <c r="I103" s="56">
        <f>COUNTIF(G:G,G103)</f>
        <v>1</v>
      </c>
      <c r="J103" s="60" t="s">
        <v>3523</v>
      </c>
      <c r="K103" s="92"/>
      <c r="L103" s="92"/>
    </row>
    <row r="104" spans="1:12" x14ac:dyDescent="0.25">
      <c r="A104" s="55" t="s">
        <v>211</v>
      </c>
      <c r="B104" s="55" t="s">
        <v>322</v>
      </c>
      <c r="C104" s="55" t="str">
        <f>VLOOKUP(B104,'3. DB25 Alle koder'!B:C,2,FALSE)</f>
        <v>Fremstilling af cider og andre gærede drikkevarer af frugt</v>
      </c>
      <c r="D104" s="56">
        <f>COUNTIF(B:B,B104)</f>
        <v>1</v>
      </c>
      <c r="E104" s="60" t="s">
        <v>3523</v>
      </c>
      <c r="F104" s="55" t="s">
        <v>211</v>
      </c>
      <c r="G104" s="55" t="s">
        <v>322</v>
      </c>
      <c r="H104" s="55" t="s">
        <v>2566</v>
      </c>
      <c r="I104" s="56">
        <f>COUNTIF(G:G,G104)</f>
        <v>1</v>
      </c>
      <c r="J104" s="60" t="s">
        <v>3523</v>
      </c>
      <c r="K104" s="92"/>
      <c r="L104" s="92"/>
    </row>
    <row r="105" spans="1:12" x14ac:dyDescent="0.25">
      <c r="A105" s="55" t="s">
        <v>211</v>
      </c>
      <c r="B105" s="55" t="s">
        <v>325</v>
      </c>
      <c r="C105" s="55" t="str">
        <f>VLOOKUP(B105,'3. DB25 Alle koder'!B:C,2,FALSE)</f>
        <v>Fremstilling af andre ikke-destillerede gærede drikkevarer</v>
      </c>
      <c r="D105" s="56">
        <f>COUNTIF(B:B,B105)</f>
        <v>1</v>
      </c>
      <c r="E105" s="60" t="s">
        <v>3523</v>
      </c>
      <c r="F105" s="55" t="s">
        <v>211</v>
      </c>
      <c r="G105" s="55" t="s">
        <v>325</v>
      </c>
      <c r="H105" s="55" t="s">
        <v>324</v>
      </c>
      <c r="I105" s="56">
        <f>COUNTIF(G:G,G105)</f>
        <v>1</v>
      </c>
      <c r="J105" s="60" t="s">
        <v>3523</v>
      </c>
      <c r="K105" s="92"/>
      <c r="L105" s="92"/>
    </row>
    <row r="106" spans="1:12" x14ac:dyDescent="0.25">
      <c r="A106" s="55" t="s">
        <v>211</v>
      </c>
      <c r="B106" s="55" t="s">
        <v>328</v>
      </c>
      <c r="C106" s="55" t="str">
        <f>VLOOKUP(B106,'3. DB25 Alle koder'!B:C,2,FALSE)</f>
        <v>Fremstilling af øl</v>
      </c>
      <c r="D106" s="56">
        <f>COUNTIF(B:B,B106)</f>
        <v>1</v>
      </c>
      <c r="E106" s="60" t="s">
        <v>3523</v>
      </c>
      <c r="F106" s="55" t="s">
        <v>211</v>
      </c>
      <c r="G106" s="55" t="s">
        <v>328</v>
      </c>
      <c r="H106" s="55" t="s">
        <v>327</v>
      </c>
      <c r="I106" s="56">
        <f>COUNTIF(G:G,G106)</f>
        <v>1</v>
      </c>
      <c r="J106" s="60" t="s">
        <v>3523</v>
      </c>
      <c r="K106" s="92"/>
      <c r="L106" s="92"/>
    </row>
    <row r="107" spans="1:12" x14ac:dyDescent="0.25">
      <c r="A107" s="55" t="s">
        <v>211</v>
      </c>
      <c r="B107" s="55" t="s">
        <v>331</v>
      </c>
      <c r="C107" s="55" t="str">
        <f>VLOOKUP(B107,'3. DB25 Alle koder'!B:C,2,FALSE)</f>
        <v>Fremstilling af malt</v>
      </c>
      <c r="D107" s="56">
        <f>COUNTIF(B:B,B107)</f>
        <v>1</v>
      </c>
      <c r="E107" s="60" t="s">
        <v>3523</v>
      </c>
      <c r="F107" s="55" t="s">
        <v>211</v>
      </c>
      <c r="G107" s="55" t="s">
        <v>331</v>
      </c>
      <c r="H107" s="55" t="s">
        <v>330</v>
      </c>
      <c r="I107" s="56">
        <f>COUNTIF(G:G,G107)</f>
        <v>1</v>
      </c>
      <c r="J107" s="60" t="s">
        <v>3523</v>
      </c>
      <c r="K107" s="92"/>
      <c r="L107" s="92"/>
    </row>
    <row r="108" spans="1:12" ht="75" x14ac:dyDescent="0.25">
      <c r="A108" s="55" t="s">
        <v>211</v>
      </c>
      <c r="B108" s="55" t="s">
        <v>334</v>
      </c>
      <c r="C108" s="55" t="str">
        <f>VLOOKUP(B108,'3. DB25 Alle koder'!B:C,2,FALSE)</f>
        <v>Fremstilling af læskedrikke og vand på flaske</v>
      </c>
      <c r="D108" s="56">
        <f>COUNTIF(B:B,B108)</f>
        <v>2</v>
      </c>
      <c r="E108" s="64" t="s">
        <v>3996</v>
      </c>
      <c r="F108" s="55" t="s">
        <v>211</v>
      </c>
      <c r="G108" s="55" t="s">
        <v>303</v>
      </c>
      <c r="H108" s="55" t="s">
        <v>2565</v>
      </c>
      <c r="I108" s="56">
        <f>COUNTIF(G:G,G108)</f>
        <v>2</v>
      </c>
      <c r="J108" s="64" t="s">
        <v>3996</v>
      </c>
      <c r="K108" s="92"/>
      <c r="L108" s="92"/>
    </row>
    <row r="109" spans="1:12" ht="30" x14ac:dyDescent="0.25">
      <c r="A109" s="55" t="s">
        <v>211</v>
      </c>
      <c r="B109" s="55" t="s">
        <v>334</v>
      </c>
      <c r="C109" s="55" t="str">
        <f>VLOOKUP(B109,'3. DB25 Alle koder'!B:C,2,FALSE)</f>
        <v>Fremstilling af læskedrikke og vand på flaske</v>
      </c>
      <c r="D109" s="56">
        <f>COUNTIF(B:B,B109)</f>
        <v>2</v>
      </c>
      <c r="E109" s="60" t="s">
        <v>3523</v>
      </c>
      <c r="F109" s="55" t="s">
        <v>211</v>
      </c>
      <c r="G109" s="55" t="s">
        <v>334</v>
      </c>
      <c r="H109" s="55" t="s">
        <v>2567</v>
      </c>
      <c r="I109" s="56">
        <f>COUNTIF(G:G,G109)</f>
        <v>1</v>
      </c>
      <c r="J109" s="60" t="s">
        <v>3523</v>
      </c>
      <c r="K109" s="92"/>
      <c r="L109" s="92"/>
    </row>
    <row r="110" spans="1:12" x14ac:dyDescent="0.25">
      <c r="A110" s="55" t="s">
        <v>211</v>
      </c>
      <c r="B110" s="55" t="s">
        <v>338</v>
      </c>
      <c r="C110" s="55" t="str">
        <f>VLOOKUP(B110,'3. DB25 Alle koder'!B:C,2,FALSE)</f>
        <v>Fremstilling af tobaksvarer</v>
      </c>
      <c r="D110" s="56">
        <f>COUNTIF(B:B,B110)</f>
        <v>1</v>
      </c>
      <c r="E110" s="60" t="s">
        <v>3523</v>
      </c>
      <c r="F110" s="55" t="s">
        <v>211</v>
      </c>
      <c r="G110" s="55" t="s">
        <v>338</v>
      </c>
      <c r="H110" s="55" t="s">
        <v>2568</v>
      </c>
      <c r="I110" s="56">
        <f>COUNTIF(G:G,G110)</f>
        <v>1</v>
      </c>
      <c r="J110" s="60" t="s">
        <v>3523</v>
      </c>
      <c r="K110" s="92"/>
      <c r="L110" s="92"/>
    </row>
    <row r="111" spans="1:12" x14ac:dyDescent="0.25">
      <c r="A111" s="55" t="s">
        <v>211</v>
      </c>
      <c r="B111" s="55" t="s">
        <v>343</v>
      </c>
      <c r="C111" s="55" t="str">
        <f>VLOOKUP(B111,'3. DB25 Alle koder'!B:C,2,FALSE)</f>
        <v>Forbehandling og spinding af tekstilfibre</v>
      </c>
      <c r="D111" s="56">
        <f>COUNTIF(B:B,B111)</f>
        <v>1</v>
      </c>
      <c r="E111" s="60" t="s">
        <v>3523</v>
      </c>
      <c r="F111" s="55" t="s">
        <v>211</v>
      </c>
      <c r="G111" s="55" t="s">
        <v>343</v>
      </c>
      <c r="H111" s="55" t="s">
        <v>341</v>
      </c>
      <c r="I111" s="56">
        <f>COUNTIF(G:G,G111)</f>
        <v>1</v>
      </c>
      <c r="J111" s="60" t="s">
        <v>3523</v>
      </c>
      <c r="K111" s="92"/>
      <c r="L111" s="92"/>
    </row>
    <row r="112" spans="1:12" x14ac:dyDescent="0.25">
      <c r="A112" s="55" t="s">
        <v>211</v>
      </c>
      <c r="B112" s="55" t="s">
        <v>347</v>
      </c>
      <c r="C112" s="55" t="str">
        <f>VLOOKUP(B112,'3. DB25 Alle koder'!B:C,2,FALSE)</f>
        <v>Vævning af tekstiler</v>
      </c>
      <c r="D112" s="56">
        <f>COUNTIF(B:B,B112)</f>
        <v>1</v>
      </c>
      <c r="E112" s="60" t="s">
        <v>3523</v>
      </c>
      <c r="F112" s="55" t="s">
        <v>211</v>
      </c>
      <c r="G112" s="55" t="s">
        <v>347</v>
      </c>
      <c r="H112" s="55" t="s">
        <v>345</v>
      </c>
      <c r="I112" s="56">
        <f>COUNTIF(G:G,G112)</f>
        <v>3</v>
      </c>
      <c r="J112" s="60" t="s">
        <v>3523</v>
      </c>
      <c r="K112" s="92"/>
      <c r="L112" s="92"/>
    </row>
    <row r="113" spans="1:12" x14ac:dyDescent="0.25">
      <c r="A113" s="55" t="s">
        <v>211</v>
      </c>
      <c r="B113" s="55" t="s">
        <v>351</v>
      </c>
      <c r="C113" s="55" t="str">
        <f>VLOOKUP(B113,'3. DB25 Alle koder'!B:C,2,FALSE)</f>
        <v>Efterbehandling af tekstiler</v>
      </c>
      <c r="D113" s="56">
        <f>COUNTIF(B:B,B113)</f>
        <v>2</v>
      </c>
      <c r="E113" s="60" t="s">
        <v>3523</v>
      </c>
      <c r="F113" s="55" t="s">
        <v>211</v>
      </c>
      <c r="G113" s="55" t="s">
        <v>351</v>
      </c>
      <c r="H113" s="55" t="s">
        <v>349</v>
      </c>
      <c r="I113" s="56">
        <f>COUNTIF(G:G,G113)</f>
        <v>1</v>
      </c>
      <c r="J113" s="60" t="s">
        <v>3523</v>
      </c>
      <c r="K113" s="92"/>
      <c r="L113" s="92"/>
    </row>
    <row r="114" spans="1:12" ht="75" x14ac:dyDescent="0.25">
      <c r="A114" s="55" t="s">
        <v>211</v>
      </c>
      <c r="B114" s="55" t="s">
        <v>351</v>
      </c>
      <c r="C114" s="55" t="str">
        <f>VLOOKUP(B114,'3. DB25 Alle koder'!B:C,2,FALSE)</f>
        <v>Efterbehandling af tekstiler</v>
      </c>
      <c r="D114" s="56">
        <f>COUNTIF(B:B,B114)</f>
        <v>2</v>
      </c>
      <c r="E114" s="64" t="s">
        <v>3554</v>
      </c>
      <c r="F114" s="55" t="s">
        <v>211</v>
      </c>
      <c r="G114" s="55" t="s">
        <v>475</v>
      </c>
      <c r="H114" s="55" t="s">
        <v>474</v>
      </c>
      <c r="I114" s="56">
        <f>COUNTIF(G:G,G114)</f>
        <v>2</v>
      </c>
      <c r="J114" s="64" t="s">
        <v>3554</v>
      </c>
      <c r="K114" s="92"/>
      <c r="L114" s="92"/>
    </row>
    <row r="115" spans="1:12" x14ac:dyDescent="0.25">
      <c r="A115" s="55" t="s">
        <v>211</v>
      </c>
      <c r="B115" s="55" t="s">
        <v>356</v>
      </c>
      <c r="C115" s="55" t="str">
        <f>VLOOKUP(B115,'3. DB25 Alle koder'!B:C,2,FALSE)</f>
        <v>Fremstilling af trikotagestoffer</v>
      </c>
      <c r="D115" s="56">
        <f>COUNTIF(B:B,B115)</f>
        <v>1</v>
      </c>
      <c r="E115" s="58" t="s">
        <v>3523</v>
      </c>
      <c r="F115" s="55" t="s">
        <v>211</v>
      </c>
      <c r="G115" s="55" t="s">
        <v>356</v>
      </c>
      <c r="H115" s="55" t="s">
        <v>355</v>
      </c>
      <c r="I115" s="56">
        <f>COUNTIF(G:G,G115)</f>
        <v>1</v>
      </c>
      <c r="J115" s="58" t="s">
        <v>3523</v>
      </c>
      <c r="K115" s="92"/>
      <c r="L115" s="92"/>
    </row>
    <row r="116" spans="1:12" ht="30" x14ac:dyDescent="0.25">
      <c r="A116" s="55" t="s">
        <v>211</v>
      </c>
      <c r="B116" s="55" t="s">
        <v>359</v>
      </c>
      <c r="C116" s="55" t="str">
        <f>VLOOKUP(B116,'3. DB25 Alle koder'!B:C,2,FALSE)</f>
        <v>Fremstilling af tekstiler til husholdningsbrug og færdige boligtekstiler</v>
      </c>
      <c r="D116" s="56">
        <f>COUNTIF(B:B,B116)</f>
        <v>2</v>
      </c>
      <c r="E116" s="60" t="s">
        <v>3523</v>
      </c>
      <c r="F116" s="55" t="s">
        <v>211</v>
      </c>
      <c r="G116" s="55" t="s">
        <v>3419</v>
      </c>
      <c r="H116" s="55" t="s">
        <v>2570</v>
      </c>
      <c r="I116" s="56">
        <f>COUNTIF(G:G,G116)</f>
        <v>1</v>
      </c>
      <c r="J116" s="60" t="s">
        <v>3523</v>
      </c>
      <c r="K116" s="92"/>
      <c r="L116" s="92"/>
    </row>
    <row r="117" spans="1:12" ht="30" x14ac:dyDescent="0.25">
      <c r="A117" s="55" t="s">
        <v>211</v>
      </c>
      <c r="B117" s="55" t="s">
        <v>359</v>
      </c>
      <c r="C117" s="55" t="str">
        <f>VLOOKUP(B117,'3. DB25 Alle koder'!B:C,2,FALSE)</f>
        <v>Fremstilling af tekstiler til husholdningsbrug og færdige boligtekstiler</v>
      </c>
      <c r="D117" s="56">
        <f>COUNTIF(B:B,B117)</f>
        <v>2</v>
      </c>
      <c r="E117" s="60" t="s">
        <v>3523</v>
      </c>
      <c r="F117" s="55" t="s">
        <v>211</v>
      </c>
      <c r="G117" s="55" t="s">
        <v>3379</v>
      </c>
      <c r="H117" s="55" t="s">
        <v>2571</v>
      </c>
      <c r="I117" s="56">
        <f>COUNTIF(G:G,G117)</f>
        <v>2</v>
      </c>
      <c r="J117" s="60" t="s">
        <v>3523</v>
      </c>
      <c r="K117" s="92"/>
      <c r="L117" s="92"/>
    </row>
    <row r="118" spans="1:12" x14ac:dyDescent="0.25">
      <c r="A118" s="55" t="s">
        <v>211</v>
      </c>
      <c r="B118" s="55" t="s">
        <v>361</v>
      </c>
      <c r="C118" s="55" t="str">
        <f>VLOOKUP(B118,'3. DB25 Alle koder'!B:C,2,FALSE)</f>
        <v>Fremstilling af gulvtæpper og -måtter</v>
      </c>
      <c r="D118" s="56">
        <f>COUNTIF(B:B,B118)</f>
        <v>1</v>
      </c>
      <c r="E118" s="60" t="s">
        <v>3523</v>
      </c>
      <c r="F118" s="55" t="s">
        <v>211</v>
      </c>
      <c r="G118" s="55" t="s">
        <v>361</v>
      </c>
      <c r="H118" s="55" t="s">
        <v>2572</v>
      </c>
      <c r="I118" s="56">
        <f>COUNTIF(G:G,G118)</f>
        <v>1</v>
      </c>
      <c r="J118" s="60" t="s">
        <v>3523</v>
      </c>
      <c r="K118" s="92"/>
      <c r="L118" s="92"/>
    </row>
    <row r="119" spans="1:12" x14ac:dyDescent="0.25">
      <c r="A119" s="55" t="s">
        <v>211</v>
      </c>
      <c r="B119" s="55" t="s">
        <v>364</v>
      </c>
      <c r="C119" s="55" t="str">
        <f>VLOOKUP(B119,'3. DB25 Alle koder'!B:C,2,FALSE)</f>
        <v>Fremstilling af reb, tovværk, sejlgarn og netstoffer</v>
      </c>
      <c r="D119" s="56">
        <f>COUNTIF(B:B,B119)</f>
        <v>1</v>
      </c>
      <c r="E119" s="60" t="s">
        <v>3523</v>
      </c>
      <c r="F119" s="55" t="s">
        <v>211</v>
      </c>
      <c r="G119" s="55" t="s">
        <v>364</v>
      </c>
      <c r="H119" s="55" t="s">
        <v>363</v>
      </c>
      <c r="I119" s="56">
        <f>COUNTIF(G:G,G119)</f>
        <v>1</v>
      </c>
      <c r="J119" s="60" t="s">
        <v>3523</v>
      </c>
      <c r="K119" s="92"/>
      <c r="L119" s="92"/>
    </row>
    <row r="120" spans="1:12" ht="30" x14ac:dyDescent="0.25">
      <c r="A120" s="55" t="s">
        <v>211</v>
      </c>
      <c r="B120" s="55" t="s">
        <v>367</v>
      </c>
      <c r="C120" s="55" t="str">
        <f>VLOOKUP(B120,'3. DB25 Alle koder'!B:C,2,FALSE)</f>
        <v>Fremstilling af fiberdug og varer af fiberdug</v>
      </c>
      <c r="D120" s="56">
        <f>COUNTIF(B:B,B120)</f>
        <v>1</v>
      </c>
      <c r="E120" s="60" t="s">
        <v>3523</v>
      </c>
      <c r="F120" s="55" t="s">
        <v>211</v>
      </c>
      <c r="G120" s="55" t="s">
        <v>367</v>
      </c>
      <c r="H120" s="55" t="s">
        <v>2573</v>
      </c>
      <c r="I120" s="56">
        <f>COUNTIF(G:G,G120)</f>
        <v>1</v>
      </c>
      <c r="J120" s="60" t="s">
        <v>3523</v>
      </c>
      <c r="K120" s="92"/>
      <c r="L120" s="92"/>
    </row>
    <row r="121" spans="1:12" ht="30" x14ac:dyDescent="0.25">
      <c r="A121" s="55" t="s">
        <v>211</v>
      </c>
      <c r="B121" s="55" t="s">
        <v>370</v>
      </c>
      <c r="C121" s="55" t="str">
        <f>VLOOKUP(B121,'3. DB25 Alle koder'!B:C,2,FALSE)</f>
        <v>Fremstilling af andre tekniske og industrielle tekstiler</v>
      </c>
      <c r="D121" s="56">
        <f>COUNTIF(B:B,B121)</f>
        <v>3</v>
      </c>
      <c r="E121" s="60" t="s">
        <v>3538</v>
      </c>
      <c r="F121" s="55" t="s">
        <v>211</v>
      </c>
      <c r="G121" s="55" t="s">
        <v>347</v>
      </c>
      <c r="H121" s="55" t="s">
        <v>345</v>
      </c>
      <c r="I121" s="56">
        <f>COUNTIF(G:G,G121)</f>
        <v>3</v>
      </c>
      <c r="J121" s="60" t="s">
        <v>3537</v>
      </c>
      <c r="K121" s="92"/>
      <c r="L121" s="92"/>
    </row>
    <row r="122" spans="1:12" ht="165" x14ac:dyDescent="0.25">
      <c r="A122" s="55" t="s">
        <v>211</v>
      </c>
      <c r="B122" s="55" t="s">
        <v>370</v>
      </c>
      <c r="C122" s="55" t="str">
        <f>VLOOKUP(B122,'3. DB25 Alle koder'!B:C,2,FALSE)</f>
        <v>Fremstilling af andre tekniske og industrielle tekstiler</v>
      </c>
      <c r="D122" s="56">
        <f>COUNTIF(B:B,B122)</f>
        <v>3</v>
      </c>
      <c r="E122" s="64" t="s">
        <v>3998</v>
      </c>
      <c r="F122" s="55" t="s">
        <v>211</v>
      </c>
      <c r="G122" s="55" t="s">
        <v>3379</v>
      </c>
      <c r="H122" s="55" t="s">
        <v>2571</v>
      </c>
      <c r="I122" s="56">
        <f>COUNTIF(G:G,G122)</f>
        <v>2</v>
      </c>
      <c r="J122" s="64" t="s">
        <v>3998</v>
      </c>
      <c r="K122" s="92"/>
      <c r="L122" s="92"/>
    </row>
    <row r="123" spans="1:12" x14ac:dyDescent="0.25">
      <c r="A123" s="55" t="s">
        <v>211</v>
      </c>
      <c r="B123" s="55" t="s">
        <v>370</v>
      </c>
      <c r="C123" s="55" t="str">
        <f>VLOOKUP(B123,'3. DB25 Alle koder'!B:C,2,FALSE)</f>
        <v>Fremstilling af andre tekniske og industrielle tekstiler</v>
      </c>
      <c r="D123" s="56">
        <f>COUNTIF(B:B,B123)</f>
        <v>3</v>
      </c>
      <c r="E123" s="60" t="s">
        <v>3523</v>
      </c>
      <c r="F123" s="55" t="s">
        <v>211</v>
      </c>
      <c r="G123" s="55" t="s">
        <v>370</v>
      </c>
      <c r="H123" s="55" t="s">
        <v>369</v>
      </c>
      <c r="I123" s="56">
        <f>COUNTIF(G:G,G123)</f>
        <v>1</v>
      </c>
      <c r="J123" s="60" t="s">
        <v>3523</v>
      </c>
      <c r="K123" s="92"/>
      <c r="L123" s="92"/>
    </row>
    <row r="124" spans="1:12" x14ac:dyDescent="0.25">
      <c r="A124" s="55" t="s">
        <v>211</v>
      </c>
      <c r="B124" s="55" t="s">
        <v>372</v>
      </c>
      <c r="C124" s="55" t="str">
        <f>VLOOKUP(B124,'3. DB25 Alle koder'!B:C,2,FALSE)</f>
        <v>Fremstilling af andre tekstiler i.a.n.</v>
      </c>
      <c r="D124" s="56">
        <f>COUNTIF(B:B,B124)</f>
        <v>1</v>
      </c>
      <c r="E124" s="63" t="s">
        <v>3523</v>
      </c>
      <c r="F124" s="55" t="s">
        <v>211</v>
      </c>
      <c r="G124" s="55" t="s">
        <v>372</v>
      </c>
      <c r="H124" s="55" t="s">
        <v>2574</v>
      </c>
      <c r="I124" s="56">
        <f>COUNTIF(G:G,G124)</f>
        <v>1</v>
      </c>
      <c r="J124" s="63" t="s">
        <v>3523</v>
      </c>
      <c r="K124" s="92"/>
      <c r="L124" s="92"/>
    </row>
    <row r="125" spans="1:12" ht="90" x14ac:dyDescent="0.25">
      <c r="A125" s="55" t="s">
        <v>211</v>
      </c>
      <c r="B125" s="55" t="s">
        <v>377</v>
      </c>
      <c r="C125" s="55" t="str">
        <f>VLOOKUP(B125,'3. DB25 Alle koder'!B:C,2,FALSE)</f>
        <v>Fremstilling af strikkede og hæklede beklædningsartikler</v>
      </c>
      <c r="D125" s="56">
        <f>COUNTIF(B:B,B125)</f>
        <v>5</v>
      </c>
      <c r="E125" s="66" t="s">
        <v>3999</v>
      </c>
      <c r="F125" s="55" t="s">
        <v>211</v>
      </c>
      <c r="G125" s="55" t="s">
        <v>3380</v>
      </c>
      <c r="H125" s="55" t="s">
        <v>2580</v>
      </c>
      <c r="I125" s="56">
        <f>COUNTIF(G:G,G125)</f>
        <v>2</v>
      </c>
      <c r="J125" s="66" t="s">
        <v>3999</v>
      </c>
      <c r="K125" s="92"/>
      <c r="L125" s="92"/>
    </row>
    <row r="126" spans="1:12" ht="90" x14ac:dyDescent="0.25">
      <c r="A126" s="55" t="s">
        <v>211</v>
      </c>
      <c r="B126" s="55" t="s">
        <v>377</v>
      </c>
      <c r="C126" s="55" t="str">
        <f>VLOOKUP(B126,'3. DB25 Alle koder'!B:C,2,FALSE)</f>
        <v>Fremstilling af strikkede og hæklede beklædningsartikler</v>
      </c>
      <c r="D126" s="56">
        <f>COUNTIF(B:B,B126)</f>
        <v>5</v>
      </c>
      <c r="E126" s="65" t="s">
        <v>3540</v>
      </c>
      <c r="F126" s="55" t="s">
        <v>211</v>
      </c>
      <c r="G126" s="55" t="s">
        <v>3381</v>
      </c>
      <c r="H126" s="55" t="s">
        <v>384</v>
      </c>
      <c r="I126" s="56">
        <f>COUNTIF(G:G,G126)</f>
        <v>3</v>
      </c>
      <c r="J126" s="65" t="s">
        <v>3540</v>
      </c>
      <c r="K126" s="92" t="s">
        <v>4000</v>
      </c>
      <c r="L126" s="92"/>
    </row>
    <row r="127" spans="1:12" ht="120" x14ac:dyDescent="0.25">
      <c r="A127" s="55" t="s">
        <v>211</v>
      </c>
      <c r="B127" s="55" t="s">
        <v>377</v>
      </c>
      <c r="C127" s="55" t="str">
        <f>VLOOKUP(B127,'3. DB25 Alle koder'!B:C,2,FALSE)</f>
        <v>Fremstilling af strikkede og hæklede beklædningsartikler</v>
      </c>
      <c r="D127" s="56">
        <f>COUNTIF(B:B,B127)</f>
        <v>5</v>
      </c>
      <c r="E127" s="65" t="s">
        <v>3541</v>
      </c>
      <c r="F127" s="55" t="s">
        <v>211</v>
      </c>
      <c r="G127" s="55" t="s">
        <v>3210</v>
      </c>
      <c r="H127" s="55" t="s">
        <v>379</v>
      </c>
      <c r="I127" s="56">
        <f>COUNTIF(G:G,G127)</f>
        <v>4</v>
      </c>
      <c r="J127" s="65" t="s">
        <v>3541</v>
      </c>
      <c r="K127" s="92"/>
      <c r="L127" s="92"/>
    </row>
    <row r="128" spans="1:12" x14ac:dyDescent="0.25">
      <c r="A128" s="55" t="s">
        <v>211</v>
      </c>
      <c r="B128" s="55" t="s">
        <v>377</v>
      </c>
      <c r="C128" s="55" t="str">
        <f>VLOOKUP(B128,'3. DB25 Alle koder'!B:C,2,FALSE)</f>
        <v>Fremstilling af strikkede og hæklede beklædningsartikler</v>
      </c>
      <c r="D128" s="56">
        <f>COUNTIF(B:B,B128)</f>
        <v>5</v>
      </c>
      <c r="E128" s="63" t="s">
        <v>3523</v>
      </c>
      <c r="F128" s="55" t="s">
        <v>211</v>
      </c>
      <c r="G128" s="55" t="s">
        <v>3422</v>
      </c>
      <c r="H128" s="55" t="s">
        <v>2587</v>
      </c>
      <c r="I128" s="56">
        <f>COUNTIF(G:G,G128)</f>
        <v>1</v>
      </c>
      <c r="J128" s="63" t="s">
        <v>3523</v>
      </c>
      <c r="K128" s="92"/>
      <c r="L128" s="92"/>
    </row>
    <row r="129" spans="1:12" ht="30" x14ac:dyDescent="0.25">
      <c r="A129" s="55" t="s">
        <v>211</v>
      </c>
      <c r="B129" s="55" t="s">
        <v>377</v>
      </c>
      <c r="C129" s="55" t="str">
        <f>VLOOKUP(B129,'3. DB25 Alle koder'!B:C,2,FALSE)</f>
        <v>Fremstilling af strikkede og hæklede beklædningsartikler</v>
      </c>
      <c r="D129" s="56">
        <f>COUNTIF(B:B,B129)</f>
        <v>5</v>
      </c>
      <c r="E129" s="63" t="s">
        <v>3523</v>
      </c>
      <c r="F129" s="55" t="s">
        <v>211</v>
      </c>
      <c r="G129" s="55" t="s">
        <v>3423</v>
      </c>
      <c r="H129" s="55" t="s">
        <v>2589</v>
      </c>
      <c r="I129" s="56">
        <f>COUNTIF(G:G,G129)</f>
        <v>1</v>
      </c>
      <c r="J129" s="63" t="s">
        <v>3523</v>
      </c>
      <c r="K129" s="92"/>
      <c r="L129" s="92"/>
    </row>
    <row r="130" spans="1:12" ht="150" x14ac:dyDescent="0.25">
      <c r="A130" s="55" t="s">
        <v>211</v>
      </c>
      <c r="B130" s="55" t="s">
        <v>382</v>
      </c>
      <c r="C130" s="55" t="str">
        <f>VLOOKUP(B130,'3. DB25 Alle koder'!B:C,2,FALSE)</f>
        <v>Fremstilling af yderbeklædning</v>
      </c>
      <c r="D130" s="56">
        <f>COUNTIF(B:B,B130)</f>
        <v>3</v>
      </c>
      <c r="E130" s="65" t="s">
        <v>3765</v>
      </c>
      <c r="F130" s="55" t="s">
        <v>211</v>
      </c>
      <c r="G130" s="55" t="s">
        <v>3380</v>
      </c>
      <c r="H130" s="55" t="s">
        <v>2580</v>
      </c>
      <c r="I130" s="56">
        <f>COUNTIF(G:G,G130)</f>
        <v>2</v>
      </c>
      <c r="J130" s="65" t="s">
        <v>3765</v>
      </c>
      <c r="K130" s="92" t="s">
        <v>4002</v>
      </c>
      <c r="L130" s="92"/>
    </row>
    <row r="131" spans="1:12" ht="60" x14ac:dyDescent="0.25">
      <c r="A131" s="55" t="s">
        <v>211</v>
      </c>
      <c r="B131" s="55" t="s">
        <v>382</v>
      </c>
      <c r="C131" s="55" t="str">
        <f>VLOOKUP(B131,'3. DB25 Alle koder'!B:C,2,FALSE)</f>
        <v>Fremstilling af yderbeklædning</v>
      </c>
      <c r="D131" s="56">
        <f>COUNTIF(B:B,B131)</f>
        <v>3</v>
      </c>
      <c r="E131" s="65" t="s">
        <v>3766</v>
      </c>
      <c r="F131" s="55" t="s">
        <v>211</v>
      </c>
      <c r="G131" s="55" t="s">
        <v>3381</v>
      </c>
      <c r="H131" s="55" t="s">
        <v>384</v>
      </c>
      <c r="I131" s="56">
        <f>COUNTIF(G:G,G131)</f>
        <v>3</v>
      </c>
      <c r="J131" s="65" t="s">
        <v>3766</v>
      </c>
      <c r="K131" s="92"/>
      <c r="L131" s="92"/>
    </row>
    <row r="132" spans="1:12" ht="75" x14ac:dyDescent="0.25">
      <c r="A132" s="55" t="s">
        <v>211</v>
      </c>
      <c r="B132" s="55" t="s">
        <v>382</v>
      </c>
      <c r="C132" s="55" t="str">
        <f>VLOOKUP(B132,'3. DB25 Alle koder'!B:C,2,FALSE)</f>
        <v>Fremstilling af yderbeklædning</v>
      </c>
      <c r="D132" s="56">
        <f>COUNTIF(B:B,B132)</f>
        <v>3</v>
      </c>
      <c r="E132" s="64" t="s">
        <v>3542</v>
      </c>
      <c r="F132" s="55" t="s">
        <v>211</v>
      </c>
      <c r="G132" s="55" t="s">
        <v>3210</v>
      </c>
      <c r="H132" s="55" t="s">
        <v>379</v>
      </c>
      <c r="I132" s="56">
        <f>COUNTIF(G:G,G132)</f>
        <v>4</v>
      </c>
      <c r="J132" s="64" t="s">
        <v>3542</v>
      </c>
      <c r="K132" s="92"/>
      <c r="L132" s="92"/>
    </row>
    <row r="133" spans="1:12" ht="195" x14ac:dyDescent="0.25">
      <c r="A133" s="55" t="s">
        <v>211</v>
      </c>
      <c r="B133" s="55" t="s">
        <v>385</v>
      </c>
      <c r="C133" s="55" t="str">
        <f>VLOOKUP(B133,'3. DB25 Alle koder'!B:C,2,FALSE)</f>
        <v>Fremstilling af underbeklædning</v>
      </c>
      <c r="D133" s="56">
        <f>COUNTIF(B:B,B133)</f>
        <v>2</v>
      </c>
      <c r="E133" s="69" t="s">
        <v>4001</v>
      </c>
      <c r="F133" s="55" t="s">
        <v>211</v>
      </c>
      <c r="G133" s="55" t="s">
        <v>3381</v>
      </c>
      <c r="H133" s="55" t="s">
        <v>384</v>
      </c>
      <c r="I133" s="56">
        <f>COUNTIF(G:G,G133)</f>
        <v>3</v>
      </c>
      <c r="J133" s="69" t="s">
        <v>4001</v>
      </c>
      <c r="K133" s="92"/>
      <c r="L133" s="92"/>
    </row>
    <row r="134" spans="1:12" ht="75" x14ac:dyDescent="0.25">
      <c r="A134" s="55" t="s">
        <v>211</v>
      </c>
      <c r="B134" s="55" t="s">
        <v>385</v>
      </c>
      <c r="C134" s="55" t="str">
        <f>VLOOKUP(B134,'3. DB25 Alle koder'!B:C,2,FALSE)</f>
        <v>Fremstilling af underbeklædning</v>
      </c>
      <c r="D134" s="56">
        <f>COUNTIF(B:B,B134)</f>
        <v>2</v>
      </c>
      <c r="E134" s="64" t="s">
        <v>3542</v>
      </c>
      <c r="F134" s="55" t="s">
        <v>211</v>
      </c>
      <c r="G134" s="55" t="s">
        <v>3210</v>
      </c>
      <c r="H134" s="55" t="s">
        <v>379</v>
      </c>
      <c r="I134" s="56">
        <f>COUNTIF(G:G,G134)</f>
        <v>4</v>
      </c>
      <c r="J134" s="64" t="s">
        <v>3542</v>
      </c>
      <c r="K134" s="92"/>
      <c r="L134" s="92"/>
    </row>
    <row r="135" spans="1:12" x14ac:dyDescent="0.25">
      <c r="A135" s="55" t="s">
        <v>211</v>
      </c>
      <c r="B135" s="55" t="s">
        <v>388</v>
      </c>
      <c r="C135" s="55" t="str">
        <f>VLOOKUP(B135,'3. DB25 Alle koder'!B:C,2,FALSE)</f>
        <v>Fremstilling af arbejdsbeklædning</v>
      </c>
      <c r="D135" s="56">
        <f>COUNTIF(B:B,B135)</f>
        <v>1</v>
      </c>
      <c r="E135" s="60" t="s">
        <v>3523</v>
      </c>
      <c r="F135" s="55" t="s">
        <v>211</v>
      </c>
      <c r="G135" s="55" t="s">
        <v>3209</v>
      </c>
      <c r="H135" s="55" t="s">
        <v>387</v>
      </c>
      <c r="I135" s="56">
        <f>COUNTIF(G:G,G135)</f>
        <v>1</v>
      </c>
      <c r="J135" s="60" t="s">
        <v>3523</v>
      </c>
      <c r="K135" s="92"/>
      <c r="L135" s="92"/>
    </row>
    <row r="136" spans="1:12" ht="120" x14ac:dyDescent="0.25">
      <c r="A136" s="55" t="s">
        <v>211</v>
      </c>
      <c r="B136" s="55" t="s">
        <v>391</v>
      </c>
      <c r="C136" s="55" t="str">
        <f>VLOOKUP(B136,'3. DB25 Alle koder'!B:C,2,FALSE)</f>
        <v>Fremstilling af beklædningsartikler af læder og pelsskind</v>
      </c>
      <c r="D136" s="56">
        <f>COUNTIF(B:B,B136)</f>
        <v>2</v>
      </c>
      <c r="E136" s="64" t="s">
        <v>3989</v>
      </c>
      <c r="F136" s="55" t="s">
        <v>211</v>
      </c>
      <c r="G136" s="55" t="s">
        <v>3420</v>
      </c>
      <c r="H136" s="55" t="s">
        <v>2577</v>
      </c>
      <c r="I136" s="56">
        <f>COUNTIF(G:G,G136)</f>
        <v>1</v>
      </c>
      <c r="J136" s="64" t="s">
        <v>3989</v>
      </c>
      <c r="K136" s="92"/>
      <c r="L136" s="92"/>
    </row>
    <row r="137" spans="1:12" ht="225" x14ac:dyDescent="0.25">
      <c r="A137" s="55" t="s">
        <v>211</v>
      </c>
      <c r="B137" s="55" t="s">
        <v>391</v>
      </c>
      <c r="C137" s="55" t="str">
        <f>VLOOKUP(B137,'3. DB25 Alle koder'!B:C,2,FALSE)</f>
        <v>Fremstilling af beklædningsartikler af læder og pelsskind</v>
      </c>
      <c r="D137" s="56">
        <f>COUNTIF(B:B,B137)</f>
        <v>2</v>
      </c>
      <c r="E137" s="64" t="s">
        <v>3990</v>
      </c>
      <c r="F137" s="55" t="s">
        <v>211</v>
      </c>
      <c r="G137" s="55" t="s">
        <v>3421</v>
      </c>
      <c r="H137" s="55" t="s">
        <v>2583</v>
      </c>
      <c r="I137" s="56">
        <f>COUNTIF(G:G,G137)</f>
        <v>1</v>
      </c>
      <c r="J137" s="64" t="s">
        <v>3990</v>
      </c>
      <c r="K137" s="92"/>
      <c r="L137" s="92"/>
    </row>
    <row r="138" spans="1:12" ht="270" x14ac:dyDescent="0.25">
      <c r="A138" s="55" t="s">
        <v>211</v>
      </c>
      <c r="B138" s="55" t="s">
        <v>393</v>
      </c>
      <c r="C138" s="55" t="str">
        <f>VLOOKUP(B138,'3. DB25 Alle koder'!B:C,2,FALSE)</f>
        <v>Fremstilling af andre beklædningsartikler samt tilbehør i.a.n.</v>
      </c>
      <c r="D138" s="56">
        <f>COUNTIF(B:B,B138)</f>
        <v>1</v>
      </c>
      <c r="E138" s="65" t="s">
        <v>3543</v>
      </c>
      <c r="F138" s="55" t="s">
        <v>211</v>
      </c>
      <c r="G138" s="55" t="s">
        <v>3210</v>
      </c>
      <c r="H138" s="55" t="s">
        <v>379</v>
      </c>
      <c r="I138" s="56">
        <f>COUNTIF(G:G,G138)</f>
        <v>4</v>
      </c>
      <c r="J138" s="65" t="s">
        <v>3543</v>
      </c>
      <c r="K138" s="92"/>
      <c r="L138" s="92"/>
    </row>
    <row r="139" spans="1:12" ht="30" x14ac:dyDescent="0.25">
      <c r="A139" s="55" t="s">
        <v>211</v>
      </c>
      <c r="B139" s="55" t="s">
        <v>399</v>
      </c>
      <c r="C139" s="55" t="str">
        <f>VLOOKUP(B139,'3. DB25 Alle koder'!B:C,2,FALSE)</f>
        <v>Garvning, beredning og farvning af læder og pelsskind</v>
      </c>
      <c r="D139" s="56">
        <f>COUNTIF(B:B,B139)</f>
        <v>1</v>
      </c>
      <c r="E139" s="63" t="s">
        <v>3523</v>
      </c>
      <c r="F139" s="55" t="s">
        <v>211</v>
      </c>
      <c r="G139" s="55" t="s">
        <v>399</v>
      </c>
      <c r="H139" s="55" t="s">
        <v>2592</v>
      </c>
      <c r="I139" s="56">
        <f>COUNTIF(G:G,G139)</f>
        <v>1</v>
      </c>
      <c r="J139" s="63" t="s">
        <v>3523</v>
      </c>
      <c r="K139" s="92"/>
      <c r="L139" s="92"/>
    </row>
    <row r="140" spans="1:12" ht="30" x14ac:dyDescent="0.25">
      <c r="A140" s="55" t="s">
        <v>211</v>
      </c>
      <c r="B140" s="55" t="s">
        <v>402</v>
      </c>
      <c r="C140" s="55" t="str">
        <f>VLOOKUP(B140,'3. DB25 Alle koder'!B:C,2,FALSE)</f>
        <v>Fremstilling af tasker, kufferter, sadelmagervarer mv., uanset materialets art</v>
      </c>
      <c r="D140" s="56">
        <f>COUNTIF(B:B,B140)</f>
        <v>1</v>
      </c>
      <c r="E140" s="63" t="s">
        <v>3523</v>
      </c>
      <c r="F140" s="55" t="s">
        <v>211</v>
      </c>
      <c r="G140" s="55" t="s">
        <v>402</v>
      </c>
      <c r="H140" s="55" t="s">
        <v>2594</v>
      </c>
      <c r="I140" s="56">
        <f>COUNTIF(G:G,G140)</f>
        <v>1</v>
      </c>
      <c r="J140" s="63" t="s">
        <v>3523</v>
      </c>
      <c r="K140" s="92"/>
      <c r="L140" s="92"/>
    </row>
    <row r="141" spans="1:12" x14ac:dyDescent="0.25">
      <c r="A141" s="55" t="s">
        <v>211</v>
      </c>
      <c r="B141" s="55" t="s">
        <v>406</v>
      </c>
      <c r="C141" s="55" t="str">
        <f>VLOOKUP(B141,'3. DB25 Alle koder'!B:C,2,FALSE)</f>
        <v>Fremstilling af fodtøj</v>
      </c>
      <c r="D141" s="56">
        <f>COUNTIF(B:B,B141)</f>
        <v>4</v>
      </c>
      <c r="E141" s="67" t="s">
        <v>3523</v>
      </c>
      <c r="F141" s="55" t="s">
        <v>211</v>
      </c>
      <c r="G141" s="55" t="s">
        <v>406</v>
      </c>
      <c r="H141" s="55" t="s">
        <v>404</v>
      </c>
      <c r="I141" s="56">
        <f>COUNTIF(G:G,G141)</f>
        <v>1</v>
      </c>
      <c r="J141" s="67" t="s">
        <v>3523</v>
      </c>
      <c r="K141" s="92"/>
      <c r="L141" s="92"/>
    </row>
    <row r="142" spans="1:12" ht="30" x14ac:dyDescent="0.25">
      <c r="A142" s="55" t="s">
        <v>211</v>
      </c>
      <c r="B142" s="55" t="s">
        <v>406</v>
      </c>
      <c r="C142" s="55" t="str">
        <f>VLOOKUP(B142,'3. DB25 Alle koder'!B:C,2,FALSE)</f>
        <v>Fremstilling af fodtøj</v>
      </c>
      <c r="D142" s="56">
        <f>COUNTIF(B:B,B142)</f>
        <v>4</v>
      </c>
      <c r="E142" s="64" t="s">
        <v>3551</v>
      </c>
      <c r="F142" s="55" t="s">
        <v>211</v>
      </c>
      <c r="G142" s="55" t="s">
        <v>3212</v>
      </c>
      <c r="H142" s="55" t="s">
        <v>2597</v>
      </c>
      <c r="I142" s="56">
        <f>COUNTIF(G:G,G142)</f>
        <v>4</v>
      </c>
      <c r="J142" s="64" t="s">
        <v>3551</v>
      </c>
      <c r="K142" s="92" t="s">
        <v>4003</v>
      </c>
      <c r="L142" s="92" t="s">
        <v>4174</v>
      </c>
    </row>
    <row r="143" spans="1:12" ht="45" x14ac:dyDescent="0.25">
      <c r="A143" s="55" t="s">
        <v>211</v>
      </c>
      <c r="B143" s="55" t="s">
        <v>406</v>
      </c>
      <c r="C143" s="55" t="str">
        <f>VLOOKUP(B143,'3. DB25 Alle koder'!B:C,2,FALSE)</f>
        <v>Fremstilling af fodtøj</v>
      </c>
      <c r="D143" s="56">
        <f>COUNTIF(B:B,B143)</f>
        <v>4</v>
      </c>
      <c r="E143" s="64" t="s">
        <v>3558</v>
      </c>
      <c r="F143" s="55" t="s">
        <v>211</v>
      </c>
      <c r="G143" s="55" t="s">
        <v>3215</v>
      </c>
      <c r="H143" s="55" t="s">
        <v>560</v>
      </c>
      <c r="I143" s="56">
        <f>COUNTIF(G:G,G143)</f>
        <v>2</v>
      </c>
      <c r="J143" s="64" t="s">
        <v>3558</v>
      </c>
      <c r="K143" s="92"/>
      <c r="L143" s="92"/>
    </row>
    <row r="144" spans="1:12" ht="30" x14ac:dyDescent="0.25">
      <c r="A144" s="55" t="s">
        <v>211</v>
      </c>
      <c r="B144" s="55" t="s">
        <v>406</v>
      </c>
      <c r="C144" s="55" t="str">
        <f>VLOOKUP(B144,'3. DB25 Alle koder'!B:C,2,FALSE)</f>
        <v>Fremstilling af fodtøj</v>
      </c>
      <c r="D144" s="56">
        <f>COUNTIF(B:B,B144)</f>
        <v>4</v>
      </c>
      <c r="E144" s="64" t="s">
        <v>3564</v>
      </c>
      <c r="F144" s="55" t="s">
        <v>211</v>
      </c>
      <c r="G144" s="55" t="s">
        <v>3217</v>
      </c>
      <c r="H144" s="55" t="s">
        <v>580</v>
      </c>
      <c r="I144" s="56">
        <f>COUNTIF(G:G,G144)</f>
        <v>4</v>
      </c>
      <c r="J144" s="65" t="s">
        <v>3564</v>
      </c>
      <c r="K144" s="92"/>
      <c r="L144" s="92"/>
    </row>
    <row r="145" spans="1:12" ht="225" x14ac:dyDescent="0.25">
      <c r="A145" s="55" t="s">
        <v>211</v>
      </c>
      <c r="B145" s="55" t="s">
        <v>412</v>
      </c>
      <c r="C145" s="55" t="str">
        <f>VLOOKUP(B145,'3. DB25 Alle koder'!B:C,2,FALSE)</f>
        <v>Udsavning og høvling af træ</v>
      </c>
      <c r="D145" s="56">
        <f>COUNTIF(B:B,B145)</f>
        <v>1</v>
      </c>
      <c r="E145" s="65" t="s">
        <v>3545</v>
      </c>
      <c r="F145" s="55" t="s">
        <v>211</v>
      </c>
      <c r="G145" s="55" t="s">
        <v>3211</v>
      </c>
      <c r="H145" s="55" t="s">
        <v>411</v>
      </c>
      <c r="I145" s="56">
        <f>COUNTIF(G:G,G145)</f>
        <v>2</v>
      </c>
      <c r="J145" s="65" t="s">
        <v>3545</v>
      </c>
      <c r="K145" s="92"/>
      <c r="L145" s="92"/>
    </row>
    <row r="146" spans="1:12" ht="330" x14ac:dyDescent="0.25">
      <c r="A146" s="55" t="s">
        <v>211</v>
      </c>
      <c r="B146" s="55" t="s">
        <v>415</v>
      </c>
      <c r="C146" s="55" t="str">
        <f>VLOOKUP(B146,'3. DB25 Alle koder'!B:C,2,FALSE)</f>
        <v>Forarbejdning og færdigbearbejdning af træ</v>
      </c>
      <c r="D146" s="56">
        <f>COUNTIF(B:B,B146)</f>
        <v>1</v>
      </c>
      <c r="E146" s="112" t="s">
        <v>4155</v>
      </c>
      <c r="F146" s="55" t="s">
        <v>211</v>
      </c>
      <c r="G146" s="55" t="s">
        <v>3211</v>
      </c>
      <c r="H146" s="55" t="s">
        <v>411</v>
      </c>
      <c r="I146" s="56">
        <f>COUNTIF(G:G,G146)</f>
        <v>2</v>
      </c>
      <c r="J146" s="112" t="s">
        <v>4155</v>
      </c>
      <c r="K146" s="92"/>
      <c r="L146" s="92"/>
    </row>
    <row r="147" spans="1:12" ht="409.5" x14ac:dyDescent="0.25">
      <c r="A147" s="55" t="s">
        <v>211</v>
      </c>
      <c r="B147" s="55" t="s">
        <v>420</v>
      </c>
      <c r="C147" s="55" t="str">
        <f>VLOOKUP(B147,'3. DB25 Alle koder'!B:C,2,FALSE)</f>
        <v>Fremstilling af finerplader og træbaserede plader</v>
      </c>
      <c r="D147" s="56">
        <f>COUNTIF(B:B,B147)</f>
        <v>1</v>
      </c>
      <c r="E147" s="65" t="s">
        <v>3546</v>
      </c>
      <c r="F147" s="55" t="s">
        <v>211</v>
      </c>
      <c r="G147" s="55" t="s">
        <v>420</v>
      </c>
      <c r="H147" s="55" t="s">
        <v>419</v>
      </c>
      <c r="I147" s="56">
        <f>COUNTIF(G:G,G147)</f>
        <v>2</v>
      </c>
      <c r="J147" s="65" t="s">
        <v>3546</v>
      </c>
      <c r="K147" s="92"/>
      <c r="L147" s="92"/>
    </row>
    <row r="148" spans="1:12" ht="60" x14ac:dyDescent="0.25">
      <c r="A148" s="55" t="s">
        <v>211</v>
      </c>
      <c r="B148" s="55" t="s">
        <v>423</v>
      </c>
      <c r="C148" s="55" t="str">
        <f>VLOOKUP(B148,'3. DB25 Alle koder'!B:C,2,FALSE)</f>
        <v>Fremstilling af sammensatte parketstave</v>
      </c>
      <c r="D148" s="56">
        <f>COUNTIF(B:B,B148)</f>
        <v>1</v>
      </c>
      <c r="E148" s="65" t="s">
        <v>3548</v>
      </c>
      <c r="F148" s="55" t="s">
        <v>211</v>
      </c>
      <c r="G148" s="55" t="s">
        <v>423</v>
      </c>
      <c r="H148" s="55" t="s">
        <v>422</v>
      </c>
      <c r="I148" s="56">
        <f>COUNTIF(G:G,G148)</f>
        <v>2</v>
      </c>
      <c r="J148" s="65" t="s">
        <v>3548</v>
      </c>
      <c r="K148" s="92"/>
      <c r="L148" s="92"/>
    </row>
    <row r="149" spans="1:12" x14ac:dyDescent="0.25">
      <c r="A149" s="55" t="s">
        <v>211</v>
      </c>
      <c r="B149" s="55" t="s">
        <v>426</v>
      </c>
      <c r="C149" s="55" t="str">
        <f>VLOOKUP(B149,'3. DB25 Alle koder'!B:C,2,FALSE)</f>
        <v>Fremstilling af bygningstømmer og snedkeriartikler i øvrigt</v>
      </c>
      <c r="D149" s="56">
        <f>COUNTIF(B:B,B149)</f>
        <v>1</v>
      </c>
      <c r="E149" s="63" t="s">
        <v>3523</v>
      </c>
      <c r="F149" s="55" t="s">
        <v>211</v>
      </c>
      <c r="G149" s="55" t="s">
        <v>426</v>
      </c>
      <c r="H149" s="55" t="s">
        <v>425</v>
      </c>
      <c r="I149" s="56">
        <f>COUNTIF(G:G,G149)</f>
        <v>3</v>
      </c>
      <c r="J149" s="67" t="s">
        <v>3523</v>
      </c>
      <c r="K149" s="92"/>
      <c r="L149" s="92"/>
    </row>
    <row r="150" spans="1:12" ht="210" x14ac:dyDescent="0.25">
      <c r="A150" s="55" t="s">
        <v>211</v>
      </c>
      <c r="B150" s="55" t="s">
        <v>429</v>
      </c>
      <c r="C150" s="55" t="str">
        <f>VLOOKUP(B150,'3. DB25 Alle koder'!B:C,2,FALSE)</f>
        <v>Fremstilling af træemballage</v>
      </c>
      <c r="D150" s="56">
        <f>COUNTIF(B:B,B150)</f>
        <v>1</v>
      </c>
      <c r="E150" s="65" t="s">
        <v>3550</v>
      </c>
      <c r="F150" s="55" t="s">
        <v>211</v>
      </c>
      <c r="G150" s="55" t="s">
        <v>429</v>
      </c>
      <c r="H150" s="55" t="s">
        <v>428</v>
      </c>
      <c r="I150" s="56">
        <f>COUNTIF(G:G,G150)</f>
        <v>2</v>
      </c>
      <c r="J150" s="65" t="s">
        <v>3550</v>
      </c>
      <c r="K150" s="92"/>
      <c r="L150" s="92"/>
    </row>
    <row r="151" spans="1:12" ht="165" x14ac:dyDescent="0.25">
      <c r="A151" s="55" t="s">
        <v>211</v>
      </c>
      <c r="B151" s="55" t="s">
        <v>432</v>
      </c>
      <c r="C151" s="55" t="str">
        <f>VLOOKUP(B151,'3. DB25 Alle koder'!B:C,2,FALSE)</f>
        <v>Fremstilling af døre og vinduer af træ</v>
      </c>
      <c r="D151" s="56">
        <f>COUNTIF(B:B,B151)</f>
        <v>1</v>
      </c>
      <c r="E151" s="65" t="s">
        <v>3549</v>
      </c>
      <c r="F151" s="55" t="s">
        <v>211</v>
      </c>
      <c r="G151" s="55" t="s">
        <v>426</v>
      </c>
      <c r="H151" s="55" t="s">
        <v>425</v>
      </c>
      <c r="I151" s="56">
        <f>COUNTIF(G:G,G151)</f>
        <v>3</v>
      </c>
      <c r="J151" s="65" t="s">
        <v>3549</v>
      </c>
      <c r="K151" s="92"/>
      <c r="L151" s="92"/>
    </row>
    <row r="152" spans="1:12" ht="90" x14ac:dyDescent="0.25">
      <c r="A152" s="55" t="s">
        <v>211</v>
      </c>
      <c r="B152" s="55" t="s">
        <v>435</v>
      </c>
      <c r="C152" s="55" t="str">
        <f>VLOOKUP(B152,'3. DB25 Alle koder'!B:C,2,FALSE)</f>
        <v>Fremstilling af fast brændsel på basis af vegetabilsk biomasse</v>
      </c>
      <c r="D152" s="56">
        <f>COUNTIF(B:B,B152)</f>
        <v>1</v>
      </c>
      <c r="E152" s="64" t="s">
        <v>3552</v>
      </c>
      <c r="F152" s="55" t="s">
        <v>211</v>
      </c>
      <c r="G152" s="55" t="s">
        <v>3212</v>
      </c>
      <c r="H152" s="55" t="s">
        <v>2597</v>
      </c>
      <c r="I152" s="56">
        <f>COUNTIF(G:G,G152)</f>
        <v>4</v>
      </c>
      <c r="J152" s="64" t="s">
        <v>3552</v>
      </c>
      <c r="K152" s="92"/>
      <c r="L152" s="92"/>
    </row>
    <row r="153" spans="1:12" ht="30" x14ac:dyDescent="0.25">
      <c r="A153" s="55" t="s">
        <v>211</v>
      </c>
      <c r="B153" s="55" t="s">
        <v>438</v>
      </c>
      <c r="C153" s="55" t="str">
        <f>VLOOKUP(B153,'3. DB25 Alle koder'!B:C,2,FALSE)</f>
        <v>Færdigbearbejdning af trævarer</v>
      </c>
      <c r="D153" s="56">
        <f>COUNTIF(B:B,B153)</f>
        <v>5</v>
      </c>
      <c r="E153" s="64" t="s">
        <v>3547</v>
      </c>
      <c r="F153" s="55" t="s">
        <v>211</v>
      </c>
      <c r="G153" s="55" t="s">
        <v>420</v>
      </c>
      <c r="H153" s="55" t="s">
        <v>419</v>
      </c>
      <c r="I153" s="56">
        <f>COUNTIF(G:G,G153)</f>
        <v>2</v>
      </c>
      <c r="J153" s="64" t="s">
        <v>3547</v>
      </c>
      <c r="K153" s="92"/>
      <c r="L153" s="92"/>
    </row>
    <row r="154" spans="1:12" ht="30" x14ac:dyDescent="0.25">
      <c r="A154" s="55" t="s">
        <v>211</v>
      </c>
      <c r="B154" s="55" t="s">
        <v>438</v>
      </c>
      <c r="C154" s="55" t="str">
        <f>VLOOKUP(B154,'3. DB25 Alle koder'!B:C,2,FALSE)</f>
        <v>Færdigbearbejdning af trævarer</v>
      </c>
      <c r="D154" s="56">
        <f>COUNTIF(B:B,B154)</f>
        <v>5</v>
      </c>
      <c r="E154" s="60" t="s">
        <v>3547</v>
      </c>
      <c r="F154" s="55" t="s">
        <v>211</v>
      </c>
      <c r="G154" s="55" t="s">
        <v>423</v>
      </c>
      <c r="H154" s="55" t="s">
        <v>422</v>
      </c>
      <c r="I154" s="56">
        <f>COUNTIF(G:G,G154)</f>
        <v>2</v>
      </c>
      <c r="J154" s="60" t="s">
        <v>3547</v>
      </c>
      <c r="K154" s="92"/>
      <c r="L154" s="92"/>
    </row>
    <row r="155" spans="1:12" ht="30" x14ac:dyDescent="0.25">
      <c r="A155" s="55" t="s">
        <v>211</v>
      </c>
      <c r="B155" s="55" t="s">
        <v>438</v>
      </c>
      <c r="C155" s="55" t="str">
        <f>VLOOKUP(B155,'3. DB25 Alle koder'!B:C,2,FALSE)</f>
        <v>Færdigbearbejdning af trævarer</v>
      </c>
      <c r="D155" s="56">
        <f>COUNTIF(B:B,B155)</f>
        <v>5</v>
      </c>
      <c r="E155" s="64" t="s">
        <v>3547</v>
      </c>
      <c r="F155" s="55" t="s">
        <v>211</v>
      </c>
      <c r="G155" s="55" t="s">
        <v>426</v>
      </c>
      <c r="H155" s="55" t="s">
        <v>425</v>
      </c>
      <c r="I155" s="56">
        <f>COUNTIF(G:G,G155)</f>
        <v>3</v>
      </c>
      <c r="J155" s="64" t="s">
        <v>3547</v>
      </c>
      <c r="K155" s="92"/>
      <c r="L155" s="92"/>
    </row>
    <row r="156" spans="1:12" ht="30" x14ac:dyDescent="0.25">
      <c r="A156" s="55" t="s">
        <v>211</v>
      </c>
      <c r="B156" s="55" t="s">
        <v>438</v>
      </c>
      <c r="C156" s="55" t="str">
        <f>VLOOKUP(B156,'3. DB25 Alle koder'!B:C,2,FALSE)</f>
        <v>Færdigbearbejdning af trævarer</v>
      </c>
      <c r="D156" s="56">
        <f>COUNTIF(B:B,B156)</f>
        <v>5</v>
      </c>
      <c r="E156" s="60" t="s">
        <v>3547</v>
      </c>
      <c r="F156" s="55" t="s">
        <v>211</v>
      </c>
      <c r="G156" s="55" t="s">
        <v>429</v>
      </c>
      <c r="H156" s="55" t="s">
        <v>428</v>
      </c>
      <c r="I156" s="56">
        <f>COUNTIF(G:G,G156)</f>
        <v>2</v>
      </c>
      <c r="J156" s="60" t="s">
        <v>3547</v>
      </c>
      <c r="K156" s="92"/>
      <c r="L156" s="92"/>
    </row>
    <row r="157" spans="1:12" ht="75" x14ac:dyDescent="0.25">
      <c r="A157" s="55" t="s">
        <v>211</v>
      </c>
      <c r="B157" s="55" t="s">
        <v>438</v>
      </c>
      <c r="C157" s="55" t="str">
        <f>VLOOKUP(B157,'3. DB25 Alle koder'!B:C,2,FALSE)</f>
        <v>Færdigbearbejdning af trævarer</v>
      </c>
      <c r="D157" s="56">
        <f>COUNTIF(B:B,B157)</f>
        <v>5</v>
      </c>
      <c r="E157" s="64" t="s">
        <v>3553</v>
      </c>
      <c r="F157" s="55" t="s">
        <v>211</v>
      </c>
      <c r="G157" s="55" t="s">
        <v>3212</v>
      </c>
      <c r="H157" s="55" t="s">
        <v>2597</v>
      </c>
      <c r="I157" s="56">
        <f>COUNTIF(G:G,G157)</f>
        <v>4</v>
      </c>
      <c r="J157" s="64" t="s">
        <v>3553</v>
      </c>
      <c r="K157" s="92"/>
      <c r="L157" s="92"/>
    </row>
    <row r="158" spans="1:12" ht="30" x14ac:dyDescent="0.25">
      <c r="A158" s="55" t="s">
        <v>211</v>
      </c>
      <c r="B158" s="55" t="s">
        <v>441</v>
      </c>
      <c r="C158" s="55" t="str">
        <f>VLOOKUP(B158,'3. DB25 Alle koder'!B:C,2,FALSE)</f>
        <v>Fremstilling af andre trævarer og varer af kork, strå og flettematerialer</v>
      </c>
      <c r="D158" s="56">
        <f>COUNTIF(B:B,B158)</f>
        <v>1</v>
      </c>
      <c r="E158" s="58" t="s">
        <v>3523</v>
      </c>
      <c r="F158" s="55" t="s">
        <v>211</v>
      </c>
      <c r="G158" s="55" t="s">
        <v>3212</v>
      </c>
      <c r="H158" s="55" t="s">
        <v>2597</v>
      </c>
      <c r="I158" s="56">
        <f>COUNTIF(G:G,G158)</f>
        <v>4</v>
      </c>
      <c r="J158" s="58" t="s">
        <v>3523</v>
      </c>
      <c r="K158" s="92"/>
      <c r="L158" s="92"/>
    </row>
    <row r="159" spans="1:12" x14ac:dyDescent="0.25">
      <c r="A159" s="55" t="s">
        <v>211</v>
      </c>
      <c r="B159" s="55" t="s">
        <v>447</v>
      </c>
      <c r="C159" s="55" t="str">
        <f>VLOOKUP(B159,'3. DB25 Alle koder'!B:C,2,FALSE)</f>
        <v>Fremstilling af papirmasse</v>
      </c>
      <c r="D159" s="56">
        <f>COUNTIF(B:B,B159)</f>
        <v>1</v>
      </c>
      <c r="E159" s="60" t="s">
        <v>3523</v>
      </c>
      <c r="F159" s="55" t="s">
        <v>211</v>
      </c>
      <c r="G159" s="55" t="s">
        <v>447</v>
      </c>
      <c r="H159" s="55" t="s">
        <v>446</v>
      </c>
      <c r="I159" s="56">
        <f>COUNTIF(G:G,G159)</f>
        <v>1</v>
      </c>
      <c r="J159" s="60" t="s">
        <v>3523</v>
      </c>
      <c r="K159" s="92"/>
      <c r="L159" s="92"/>
    </row>
    <row r="160" spans="1:12" x14ac:dyDescent="0.25">
      <c r="A160" s="55" t="s">
        <v>211</v>
      </c>
      <c r="B160" s="55" t="s">
        <v>450</v>
      </c>
      <c r="C160" s="55" t="str">
        <f>VLOOKUP(B160,'3. DB25 Alle koder'!B:C,2,FALSE)</f>
        <v>Fremstilling af papir og pap</v>
      </c>
      <c r="D160" s="56">
        <f>COUNTIF(B:B,B160)</f>
        <v>1</v>
      </c>
      <c r="E160" s="57" t="s">
        <v>3523</v>
      </c>
      <c r="F160" s="55" t="s">
        <v>211</v>
      </c>
      <c r="G160" s="55" t="s">
        <v>450</v>
      </c>
      <c r="H160" s="55" t="s">
        <v>449</v>
      </c>
      <c r="I160" s="56">
        <f>COUNTIF(G:G,G160)</f>
        <v>1</v>
      </c>
      <c r="J160" s="57" t="s">
        <v>3523</v>
      </c>
      <c r="K160" s="92"/>
      <c r="L160" s="92"/>
    </row>
    <row r="161" spans="1:12" x14ac:dyDescent="0.25">
      <c r="A161" s="55" t="s">
        <v>211</v>
      </c>
      <c r="B161" s="55" t="s">
        <v>455</v>
      </c>
      <c r="C161" s="55" t="str">
        <f>VLOOKUP(B161,'3. DB25 Alle koder'!B:C,2,FALSE)</f>
        <v>Fremstilling af bølgepap, pap og emballage af papir og pap</v>
      </c>
      <c r="D161" s="56">
        <f>COUNTIF(B:B,B161)</f>
        <v>1</v>
      </c>
      <c r="E161" s="63" t="s">
        <v>3523</v>
      </c>
      <c r="F161" s="55" t="s">
        <v>211</v>
      </c>
      <c r="G161" s="55" t="s">
        <v>455</v>
      </c>
      <c r="H161" s="55" t="s">
        <v>2598</v>
      </c>
      <c r="I161" s="56">
        <f>COUNTIF(G:G,G161)</f>
        <v>1</v>
      </c>
      <c r="J161" s="63" t="s">
        <v>3523</v>
      </c>
      <c r="K161" s="92"/>
      <c r="L161" s="92"/>
    </row>
    <row r="162" spans="1:12" ht="30" x14ac:dyDescent="0.25">
      <c r="A162" s="55" t="s">
        <v>211</v>
      </c>
      <c r="B162" s="55" t="s">
        <v>458</v>
      </c>
      <c r="C162" s="55" t="str">
        <f>VLOOKUP(B162,'3. DB25 Alle koder'!B:C,2,FALSE)</f>
        <v>Fremstilling af husholdningsartikler og hygiejneartikler samt toiletartikler af papir og pap</v>
      </c>
      <c r="D162" s="56">
        <f>COUNTIF(B:B,B162)</f>
        <v>1</v>
      </c>
      <c r="E162" s="60" t="s">
        <v>3523</v>
      </c>
      <c r="F162" s="55" t="s">
        <v>211</v>
      </c>
      <c r="G162" s="55" t="s">
        <v>458</v>
      </c>
      <c r="H162" s="55" t="s">
        <v>457</v>
      </c>
      <c r="I162" s="56">
        <f>COUNTIF(G:G,G162)</f>
        <v>1</v>
      </c>
      <c r="J162" s="60" t="s">
        <v>3523</v>
      </c>
      <c r="K162" s="92"/>
      <c r="L162" s="92"/>
    </row>
    <row r="163" spans="1:12" x14ac:dyDescent="0.25">
      <c r="A163" s="55" t="s">
        <v>211</v>
      </c>
      <c r="B163" s="55" t="s">
        <v>461</v>
      </c>
      <c r="C163" s="55" t="str">
        <f>VLOOKUP(B163,'3. DB25 Alle koder'!B:C,2,FALSE)</f>
        <v>Fremstilling af kontorartikler af papir</v>
      </c>
      <c r="D163" s="56">
        <f>COUNTIF(B:B,B163)</f>
        <v>1</v>
      </c>
      <c r="E163" s="60" t="s">
        <v>3523</v>
      </c>
      <c r="F163" s="55" t="s">
        <v>211</v>
      </c>
      <c r="G163" s="55" t="s">
        <v>461</v>
      </c>
      <c r="H163" s="55" t="s">
        <v>460</v>
      </c>
      <c r="I163" s="56">
        <f>COUNTIF(G:G,G163)</f>
        <v>1</v>
      </c>
      <c r="J163" s="60" t="s">
        <v>3523</v>
      </c>
      <c r="K163" s="92"/>
      <c r="L163" s="92"/>
    </row>
    <row r="164" spans="1:12" x14ac:dyDescent="0.25">
      <c r="A164" s="55" t="s">
        <v>211</v>
      </c>
      <c r="B164" s="55" t="s">
        <v>464</v>
      </c>
      <c r="C164" s="55" t="str">
        <f>VLOOKUP(B164,'3. DB25 Alle koder'!B:C,2,FALSE)</f>
        <v>Fremstilling af tapet</v>
      </c>
      <c r="D164" s="56">
        <f>COUNTIF(B:B,B164)</f>
        <v>1</v>
      </c>
      <c r="E164" s="60" t="s">
        <v>3523</v>
      </c>
      <c r="F164" s="55" t="s">
        <v>211</v>
      </c>
      <c r="G164" s="55" t="s">
        <v>464</v>
      </c>
      <c r="H164" s="55" t="s">
        <v>463</v>
      </c>
      <c r="I164" s="56">
        <f>COUNTIF(G:G,G164)</f>
        <v>1</v>
      </c>
      <c r="J164" s="60" t="s">
        <v>3523</v>
      </c>
      <c r="K164" s="92"/>
      <c r="L164" s="92"/>
    </row>
    <row r="165" spans="1:12" x14ac:dyDescent="0.25">
      <c r="A165" s="55" t="s">
        <v>211</v>
      </c>
      <c r="B165" s="55" t="s">
        <v>467</v>
      </c>
      <c r="C165" s="55" t="str">
        <f>VLOOKUP(B165,'3. DB25 Alle koder'!B:C,2,FALSE)</f>
        <v>Fremstilling af andre papir- og papvarer</v>
      </c>
      <c r="D165" s="56">
        <f>COUNTIF(B:B,B165)</f>
        <v>1</v>
      </c>
      <c r="E165" s="60" t="s">
        <v>3523</v>
      </c>
      <c r="F165" s="55" t="s">
        <v>211</v>
      </c>
      <c r="G165" s="55" t="s">
        <v>3214</v>
      </c>
      <c r="H165" s="55" t="s">
        <v>466</v>
      </c>
      <c r="I165" s="56">
        <f>COUNTIF(G:G,G165)</f>
        <v>1</v>
      </c>
      <c r="J165" s="60" t="s">
        <v>3523</v>
      </c>
      <c r="K165" s="92"/>
      <c r="L165" s="92"/>
    </row>
    <row r="166" spans="1:12" x14ac:dyDescent="0.25">
      <c r="A166" s="55" t="s">
        <v>211</v>
      </c>
      <c r="B166" s="55" t="s">
        <v>472</v>
      </c>
      <c r="C166" s="55" t="str">
        <f>VLOOKUP(B166,'3. DB25 Alle koder'!B:C,2,FALSE)</f>
        <v>Trykning af dagblade</v>
      </c>
      <c r="D166" s="56">
        <f>COUNTIF(B:B,B166)</f>
        <v>1</v>
      </c>
      <c r="E166" s="60" t="s">
        <v>3523</v>
      </c>
      <c r="F166" s="55" t="s">
        <v>211</v>
      </c>
      <c r="G166" s="55" t="s">
        <v>472</v>
      </c>
      <c r="H166" s="55" t="s">
        <v>471</v>
      </c>
      <c r="I166" s="56">
        <f>COUNTIF(G:G,G166)</f>
        <v>1</v>
      </c>
      <c r="J166" s="60" t="s">
        <v>3523</v>
      </c>
      <c r="K166" s="92"/>
      <c r="L166" s="92"/>
    </row>
    <row r="167" spans="1:12" x14ac:dyDescent="0.25">
      <c r="A167" s="55" t="s">
        <v>211</v>
      </c>
      <c r="B167" s="55" t="s">
        <v>475</v>
      </c>
      <c r="C167" s="55" t="str">
        <f>VLOOKUP(B167,'3. DB25 Alle koder'!B:C,2,FALSE)</f>
        <v>Anden trykning</v>
      </c>
      <c r="D167" s="56">
        <f>COUNTIF(B:B,B167)</f>
        <v>3</v>
      </c>
      <c r="E167" s="58" t="s">
        <v>3523</v>
      </c>
      <c r="F167" s="55" t="s">
        <v>211</v>
      </c>
      <c r="G167" s="55" t="s">
        <v>475</v>
      </c>
      <c r="H167" s="55" t="s">
        <v>474</v>
      </c>
      <c r="I167" s="56">
        <f>COUNTIF(G:G,G167)</f>
        <v>2</v>
      </c>
      <c r="J167" s="58" t="s">
        <v>3523</v>
      </c>
      <c r="K167" s="92"/>
      <c r="L167" s="92"/>
    </row>
    <row r="168" spans="1:12" ht="90" x14ac:dyDescent="0.25">
      <c r="A168" s="55" t="s">
        <v>211</v>
      </c>
      <c r="B168" s="55" t="s">
        <v>475</v>
      </c>
      <c r="C168" s="55" t="str">
        <f>VLOOKUP(B168,'3. DB25 Alle koder'!B:C,2,FALSE)</f>
        <v>Anden trykning</v>
      </c>
      <c r="D168" s="56">
        <f>COUNTIF(B:B,B168)</f>
        <v>3</v>
      </c>
      <c r="E168" s="64" t="s">
        <v>3692</v>
      </c>
      <c r="F168" s="55" t="s">
        <v>1915</v>
      </c>
      <c r="G168" s="55" t="s">
        <v>2034</v>
      </c>
      <c r="H168" s="55" t="s">
        <v>2032</v>
      </c>
      <c r="I168" s="56">
        <f>COUNTIF(G:G,G168)</f>
        <v>2</v>
      </c>
      <c r="J168" s="64" t="s">
        <v>3692</v>
      </c>
      <c r="K168" s="92"/>
      <c r="L168" s="92"/>
    </row>
    <row r="169" spans="1:12" ht="30" x14ac:dyDescent="0.25">
      <c r="A169" s="55" t="s">
        <v>211</v>
      </c>
      <c r="B169" s="55" t="s">
        <v>475</v>
      </c>
      <c r="C169" s="55" t="str">
        <f>VLOOKUP(B169,'3. DB25 Alle koder'!B:C,2,FALSE)</f>
        <v>Anden trykning</v>
      </c>
      <c r="D169" s="56">
        <f>COUNTIF(B:B,B169)</f>
        <v>3</v>
      </c>
      <c r="E169" s="65" t="s">
        <v>3709</v>
      </c>
      <c r="F169" s="55" t="s">
        <v>1945</v>
      </c>
      <c r="G169" s="55" t="s">
        <v>3416</v>
      </c>
      <c r="H169" s="55" t="s">
        <v>3019</v>
      </c>
      <c r="I169" s="56">
        <f>COUNTIF(G:G,G169)</f>
        <v>2</v>
      </c>
      <c r="J169" s="65" t="s">
        <v>3709</v>
      </c>
      <c r="K169" s="92"/>
      <c r="L169" s="92"/>
    </row>
    <row r="170" spans="1:12" x14ac:dyDescent="0.25">
      <c r="A170" s="55" t="s">
        <v>211</v>
      </c>
      <c r="B170" s="55" t="s">
        <v>478</v>
      </c>
      <c r="C170" s="55" t="str">
        <f>VLOOKUP(B170,'3. DB25 Alle koder'!B:C,2,FALSE)</f>
        <v>Prepress- og premedia-arbejde</v>
      </c>
      <c r="D170" s="56">
        <f>COUNTIF(B:B,B170)</f>
        <v>1</v>
      </c>
      <c r="E170" s="60" t="s">
        <v>3523</v>
      </c>
      <c r="F170" s="55" t="s">
        <v>211</v>
      </c>
      <c r="G170" s="55" t="s">
        <v>478</v>
      </c>
      <c r="H170" s="55" t="s">
        <v>477</v>
      </c>
      <c r="I170" s="56">
        <f>COUNTIF(G:G,G170)</f>
        <v>1</v>
      </c>
      <c r="J170" s="60" t="s">
        <v>3523</v>
      </c>
      <c r="K170" s="92"/>
      <c r="L170" s="92"/>
    </row>
    <row r="171" spans="1:12" x14ac:dyDescent="0.25">
      <c r="A171" s="55" t="s">
        <v>211</v>
      </c>
      <c r="B171" s="55" t="s">
        <v>481</v>
      </c>
      <c r="C171" s="55" t="str">
        <f>VLOOKUP(B171,'3. DB25 Alle koder'!B:C,2,FALSE)</f>
        <v>Bogbinding og lignende serviceydelser</v>
      </c>
      <c r="D171" s="56">
        <f>COUNTIF(B:B,B171)</f>
        <v>1</v>
      </c>
      <c r="E171" s="60" t="s">
        <v>3523</v>
      </c>
      <c r="F171" s="55" t="s">
        <v>211</v>
      </c>
      <c r="G171" s="55" t="s">
        <v>481</v>
      </c>
      <c r="H171" s="55" t="s">
        <v>480</v>
      </c>
      <c r="I171" s="56">
        <f>COUNTIF(G:G,G171)</f>
        <v>1</v>
      </c>
      <c r="J171" s="60" t="s">
        <v>3523</v>
      </c>
      <c r="K171" s="92"/>
      <c r="L171" s="92"/>
    </row>
    <row r="172" spans="1:12" x14ac:dyDescent="0.25">
      <c r="A172" s="55" t="s">
        <v>211</v>
      </c>
      <c r="B172" s="55" t="s">
        <v>484</v>
      </c>
      <c r="C172" s="55" t="str">
        <f>VLOOKUP(B172,'3. DB25 Alle koder'!B:C,2,FALSE)</f>
        <v>Reproduktion af indspillede medier</v>
      </c>
      <c r="D172" s="56">
        <f>COUNTIF(B:B,B172)</f>
        <v>1</v>
      </c>
      <c r="E172" s="60" t="s">
        <v>3523</v>
      </c>
      <c r="F172" s="55" t="s">
        <v>211</v>
      </c>
      <c r="G172" s="55" t="s">
        <v>484</v>
      </c>
      <c r="H172" s="55" t="s">
        <v>2601</v>
      </c>
      <c r="I172" s="56">
        <f>COUNTIF(G:G,G172)</f>
        <v>1</v>
      </c>
      <c r="J172" s="60" t="s">
        <v>3523</v>
      </c>
      <c r="K172" s="92"/>
      <c r="L172" s="92"/>
    </row>
    <row r="173" spans="1:12" x14ac:dyDescent="0.25">
      <c r="A173" s="55" t="s">
        <v>211</v>
      </c>
      <c r="B173" s="55" t="s">
        <v>489</v>
      </c>
      <c r="C173" s="55" t="str">
        <f>VLOOKUP(B173,'3. DB25 Alle koder'!B:C,2,FALSE)</f>
        <v>Fremstilling af koksovnsprodukter</v>
      </c>
      <c r="D173" s="56">
        <f>COUNTIF(B:B,B173)</f>
        <v>1</v>
      </c>
      <c r="E173" s="63" t="s">
        <v>3523</v>
      </c>
      <c r="F173" s="55" t="s">
        <v>211</v>
      </c>
      <c r="G173" s="55" t="s">
        <v>489</v>
      </c>
      <c r="H173" s="55" t="s">
        <v>487</v>
      </c>
      <c r="I173" s="56">
        <f>COUNTIF(G:G,G173)</f>
        <v>1</v>
      </c>
      <c r="J173" s="63" t="s">
        <v>3523</v>
      </c>
      <c r="K173" s="92"/>
      <c r="L173" s="92"/>
    </row>
    <row r="174" spans="1:12" ht="30" x14ac:dyDescent="0.25">
      <c r="A174" s="55" t="s">
        <v>211</v>
      </c>
      <c r="B174" s="55" t="s">
        <v>493</v>
      </c>
      <c r="C174" s="55" t="str">
        <f>VLOOKUP(B174,'3. DB25 Alle koder'!B:C,2,FALSE)</f>
        <v>Fremstilling af raffinerede mineralolieprodukter og fossile brændstoffer</v>
      </c>
      <c r="D174" s="56">
        <f>COUNTIF(B:B,B174)</f>
        <v>1</v>
      </c>
      <c r="E174" s="60" t="s">
        <v>3523</v>
      </c>
      <c r="F174" s="55" t="s">
        <v>211</v>
      </c>
      <c r="G174" s="55" t="s">
        <v>493</v>
      </c>
      <c r="H174" s="55" t="s">
        <v>2602</v>
      </c>
      <c r="I174" s="56">
        <f>COUNTIF(G:G,G174)</f>
        <v>1</v>
      </c>
      <c r="J174" s="60" t="s">
        <v>3523</v>
      </c>
      <c r="K174" s="92"/>
      <c r="L174" s="92"/>
    </row>
    <row r="175" spans="1:12" x14ac:dyDescent="0.25">
      <c r="A175" s="55" t="s">
        <v>211</v>
      </c>
      <c r="B175" s="55" t="s">
        <v>499</v>
      </c>
      <c r="C175" s="55" t="str">
        <f>VLOOKUP(B175,'3. DB25 Alle koder'!B:C,2,FALSE)</f>
        <v>Fremstilling af industrigasser</v>
      </c>
      <c r="D175" s="56">
        <f>COUNTIF(B:B,B175)</f>
        <v>1</v>
      </c>
      <c r="E175" s="59" t="s">
        <v>3523</v>
      </c>
      <c r="F175" s="55" t="s">
        <v>211</v>
      </c>
      <c r="G175" s="55" t="s">
        <v>499</v>
      </c>
      <c r="H175" s="55" t="s">
        <v>498</v>
      </c>
      <c r="I175" s="56">
        <f>COUNTIF(G:G,G175)</f>
        <v>2</v>
      </c>
      <c r="J175" s="59" t="s">
        <v>3523</v>
      </c>
      <c r="K175" s="92"/>
      <c r="L175" s="92"/>
    </row>
    <row r="176" spans="1:12" x14ac:dyDescent="0.25">
      <c r="A176" s="55" t="s">
        <v>211</v>
      </c>
      <c r="B176" s="55" t="s">
        <v>502</v>
      </c>
      <c r="C176" s="55" t="str">
        <f>VLOOKUP(B176,'3. DB25 Alle koder'!B:C,2,FALSE)</f>
        <v>Fremstilling af farvestoffer og pigmenter</v>
      </c>
      <c r="D176" s="56">
        <f>COUNTIF(B:B,B176)</f>
        <v>1</v>
      </c>
      <c r="E176" s="60" t="s">
        <v>3523</v>
      </c>
      <c r="F176" s="55" t="s">
        <v>211</v>
      </c>
      <c r="G176" s="55" t="s">
        <v>502</v>
      </c>
      <c r="H176" s="55" t="s">
        <v>501</v>
      </c>
      <c r="I176" s="56">
        <f>COUNTIF(G:G,G176)</f>
        <v>1</v>
      </c>
      <c r="J176" s="60" t="s">
        <v>3523</v>
      </c>
      <c r="K176" s="92"/>
      <c r="L176" s="92"/>
    </row>
    <row r="177" spans="1:12" x14ac:dyDescent="0.25">
      <c r="A177" s="55" t="s">
        <v>211</v>
      </c>
      <c r="B177" s="55" t="s">
        <v>505</v>
      </c>
      <c r="C177" s="55" t="str">
        <f>VLOOKUP(B177,'3. DB25 Alle koder'!B:C,2,FALSE)</f>
        <v>Fremstilling af andre uorganiske basiskemikalier</v>
      </c>
      <c r="D177" s="56">
        <f>COUNTIF(B:B,B177)</f>
        <v>1</v>
      </c>
      <c r="E177" s="60" t="s">
        <v>3523</v>
      </c>
      <c r="F177" s="55" t="s">
        <v>211</v>
      </c>
      <c r="G177" s="55" t="s">
        <v>505</v>
      </c>
      <c r="H177" s="55" t="s">
        <v>504</v>
      </c>
      <c r="I177" s="56">
        <f>COUNTIF(G:G,G177)</f>
        <v>1</v>
      </c>
      <c r="J177" s="60" t="s">
        <v>3523</v>
      </c>
      <c r="K177" s="92"/>
      <c r="L177" s="92"/>
    </row>
    <row r="178" spans="1:12" ht="30" x14ac:dyDescent="0.25">
      <c r="A178" s="55" t="s">
        <v>211</v>
      </c>
      <c r="B178" s="55" t="s">
        <v>508</v>
      </c>
      <c r="C178" s="55" t="str">
        <f>VLOOKUP(B178,'3. DB25 Alle koder'!B:C,2,FALSE)</f>
        <v>Fremstilling af andre organiske basiskemikalier</v>
      </c>
      <c r="D178" s="56">
        <f>COUNTIF(B:B,B178)</f>
        <v>2</v>
      </c>
      <c r="E178" s="64" t="s">
        <v>3555</v>
      </c>
      <c r="F178" s="55" t="s">
        <v>211</v>
      </c>
      <c r="G178" s="55" t="s">
        <v>499</v>
      </c>
      <c r="H178" s="55" t="s">
        <v>498</v>
      </c>
      <c r="I178" s="56">
        <f>COUNTIF(G:G,G178)</f>
        <v>2</v>
      </c>
      <c r="J178" s="64" t="s">
        <v>3555</v>
      </c>
      <c r="K178" s="92"/>
      <c r="L178" s="92"/>
    </row>
    <row r="179" spans="1:12" x14ac:dyDescent="0.25">
      <c r="A179" s="55" t="s">
        <v>211</v>
      </c>
      <c r="B179" s="55" t="s">
        <v>508</v>
      </c>
      <c r="C179" s="55" t="str">
        <f>VLOOKUP(B179,'3. DB25 Alle koder'!B:C,2,FALSE)</f>
        <v>Fremstilling af andre organiske basiskemikalier</v>
      </c>
      <c r="D179" s="56">
        <f>COUNTIF(B:B,B179)</f>
        <v>2</v>
      </c>
      <c r="E179" s="58" t="s">
        <v>3523</v>
      </c>
      <c r="F179" s="55" t="s">
        <v>211</v>
      </c>
      <c r="G179" s="55" t="s">
        <v>508</v>
      </c>
      <c r="H179" s="55" t="s">
        <v>507</v>
      </c>
      <c r="I179" s="56">
        <f>COUNTIF(G:G,G179)</f>
        <v>2</v>
      </c>
      <c r="J179" s="58" t="s">
        <v>3523</v>
      </c>
      <c r="K179" s="92"/>
      <c r="L179" s="92"/>
    </row>
    <row r="180" spans="1:12" x14ac:dyDescent="0.25">
      <c r="A180" s="55" t="s">
        <v>211</v>
      </c>
      <c r="B180" s="55" t="s">
        <v>511</v>
      </c>
      <c r="C180" s="55" t="str">
        <f>VLOOKUP(B180,'3. DB25 Alle koder'!B:C,2,FALSE)</f>
        <v>Fremstilling af gødningsstoffer og nitrogenprodukter</v>
      </c>
      <c r="D180" s="56">
        <f>COUNTIF(B:B,B180)</f>
        <v>1</v>
      </c>
      <c r="E180" s="60" t="s">
        <v>3523</v>
      </c>
      <c r="F180" s="55" t="s">
        <v>211</v>
      </c>
      <c r="G180" s="55" t="s">
        <v>511</v>
      </c>
      <c r="H180" s="55" t="s">
        <v>510</v>
      </c>
      <c r="I180" s="56">
        <f>COUNTIF(G:G,G180)</f>
        <v>1</v>
      </c>
      <c r="J180" s="60" t="s">
        <v>3523</v>
      </c>
      <c r="K180" s="92"/>
      <c r="L180" s="92"/>
    </row>
    <row r="181" spans="1:12" x14ac:dyDescent="0.25">
      <c r="A181" s="55" t="s">
        <v>211</v>
      </c>
      <c r="B181" s="55" t="s">
        <v>514</v>
      </c>
      <c r="C181" s="55" t="str">
        <f>VLOOKUP(B181,'3. DB25 Alle koder'!B:C,2,FALSE)</f>
        <v>Fremstilling af plast i ubearbejdet form</v>
      </c>
      <c r="D181" s="56">
        <f>COUNTIF(B:B,B181)</f>
        <v>2</v>
      </c>
      <c r="E181" s="60" t="s">
        <v>3523</v>
      </c>
      <c r="F181" s="55" t="s">
        <v>211</v>
      </c>
      <c r="G181" s="55" t="s">
        <v>514</v>
      </c>
      <c r="H181" s="55" t="s">
        <v>513</v>
      </c>
      <c r="I181" s="56">
        <f>COUNTIF(G:G,G181)</f>
        <v>1</v>
      </c>
      <c r="J181" s="60" t="s">
        <v>3523</v>
      </c>
      <c r="K181" s="92"/>
      <c r="L181" s="92"/>
    </row>
    <row r="182" spans="1:12" ht="210" x14ac:dyDescent="0.25">
      <c r="A182" s="55" t="s">
        <v>211</v>
      </c>
      <c r="B182" s="55" t="s">
        <v>514</v>
      </c>
      <c r="C182" s="55" t="str">
        <f>VLOOKUP(B182,'3. DB25 Alle koder'!B:C,2,FALSE)</f>
        <v>Fremstilling af plast i ubearbejdet form</v>
      </c>
      <c r="D182" s="56">
        <f>COUNTIF(B:B,B182)</f>
        <v>2</v>
      </c>
      <c r="E182" s="64" t="s">
        <v>3607</v>
      </c>
      <c r="F182" s="55" t="s">
        <v>1107</v>
      </c>
      <c r="G182" s="55" t="s">
        <v>1143</v>
      </c>
      <c r="H182" s="55" t="s">
        <v>2703</v>
      </c>
      <c r="I182" s="56">
        <f>COUNTIF(G:G,G182)</f>
        <v>2</v>
      </c>
      <c r="J182" s="64" t="s">
        <v>3607</v>
      </c>
      <c r="K182" s="92"/>
      <c r="L182" s="92"/>
    </row>
    <row r="183" spans="1:12" x14ac:dyDescent="0.25">
      <c r="A183" s="55" t="s">
        <v>211</v>
      </c>
      <c r="B183" s="55" t="s">
        <v>517</v>
      </c>
      <c r="C183" s="55" t="str">
        <f>VLOOKUP(B183,'3. DB25 Alle koder'!B:C,2,FALSE)</f>
        <v>Fremstilling af syntetisk gummi i ubearbejdet form</v>
      </c>
      <c r="D183" s="56">
        <f>COUNTIF(B:B,B183)</f>
        <v>1</v>
      </c>
      <c r="E183" s="60" t="s">
        <v>3523</v>
      </c>
      <c r="F183" s="55" t="s">
        <v>211</v>
      </c>
      <c r="G183" s="55" t="s">
        <v>517</v>
      </c>
      <c r="H183" s="55" t="s">
        <v>516</v>
      </c>
      <c r="I183" s="56">
        <f>COUNTIF(G:G,G183)</f>
        <v>1</v>
      </c>
      <c r="J183" s="60" t="s">
        <v>3523</v>
      </c>
      <c r="K183" s="92"/>
      <c r="L183" s="92"/>
    </row>
    <row r="184" spans="1:12" ht="30" x14ac:dyDescent="0.25">
      <c r="A184" s="55" t="s">
        <v>211</v>
      </c>
      <c r="B184" s="55" t="s">
        <v>521</v>
      </c>
      <c r="C184" s="55" t="str">
        <f>VLOOKUP(B184,'3. DB25 Alle koder'!B:C,2,FALSE)</f>
        <v>Fremstilling af pesticider, desinfektionsmidler og andre agrokemiske produkter</v>
      </c>
      <c r="D184" s="56">
        <f>COUNTIF(B:B,B184)</f>
        <v>1</v>
      </c>
      <c r="E184" s="63" t="s">
        <v>3523</v>
      </c>
      <c r="F184" s="55" t="s">
        <v>211</v>
      </c>
      <c r="G184" s="55" t="s">
        <v>521</v>
      </c>
      <c r="H184" s="55" t="s">
        <v>2603</v>
      </c>
      <c r="I184" s="56">
        <f>COUNTIF(G:G,G184)</f>
        <v>1</v>
      </c>
      <c r="J184" s="63" t="s">
        <v>3523</v>
      </c>
      <c r="K184" s="92"/>
      <c r="L184" s="92"/>
    </row>
    <row r="185" spans="1:12" ht="45" x14ac:dyDescent="0.25">
      <c r="A185" s="55" t="s">
        <v>211</v>
      </c>
      <c r="B185" s="55" t="s">
        <v>525</v>
      </c>
      <c r="C185" s="55" t="str">
        <f>VLOOKUP(B185,'3. DB25 Alle koder'!B:C,2,FALSE)</f>
        <v>Fremstilling af maling, lak og lignende overfladebehandlingsmidler, trykfarver samt tætningsmaterialer</v>
      </c>
      <c r="D185" s="56">
        <f>COUNTIF(B:B,B185)</f>
        <v>1</v>
      </c>
      <c r="E185" s="60" t="s">
        <v>3523</v>
      </c>
      <c r="F185" s="55" t="s">
        <v>211</v>
      </c>
      <c r="G185" s="55" t="s">
        <v>525</v>
      </c>
      <c r="H185" s="55" t="s">
        <v>523</v>
      </c>
      <c r="I185" s="56">
        <f>COUNTIF(G:G,G185)</f>
        <v>1</v>
      </c>
      <c r="J185" s="60" t="s">
        <v>3523</v>
      </c>
      <c r="K185" s="92"/>
      <c r="L185" s="92"/>
    </row>
    <row r="186" spans="1:12" ht="30" x14ac:dyDescent="0.25">
      <c r="A186" s="55" t="s">
        <v>211</v>
      </c>
      <c r="B186" s="55" t="s">
        <v>529</v>
      </c>
      <c r="C186" s="55" t="str">
        <f>VLOOKUP(B186,'3. DB25 Alle koder'!B:C,2,FALSE)</f>
        <v>Fremstilling af sæbe, rengørings- og rensemidler samt poleremidler</v>
      </c>
      <c r="D186" s="56">
        <f>COUNTIF(B:B,B186)</f>
        <v>1</v>
      </c>
      <c r="E186" s="60" t="s">
        <v>3523</v>
      </c>
      <c r="F186" s="55" t="s">
        <v>211</v>
      </c>
      <c r="G186" s="55" t="s">
        <v>529</v>
      </c>
      <c r="H186" s="55" t="s">
        <v>527</v>
      </c>
      <c r="I186" s="56">
        <f>COUNTIF(G:G,G186)</f>
        <v>1</v>
      </c>
      <c r="J186" s="60" t="s">
        <v>3523</v>
      </c>
      <c r="K186" s="92"/>
      <c r="L186" s="92"/>
    </row>
    <row r="187" spans="1:12" x14ac:dyDescent="0.25">
      <c r="A187" s="55" t="s">
        <v>211</v>
      </c>
      <c r="B187" s="55" t="s">
        <v>532</v>
      </c>
      <c r="C187" s="55" t="str">
        <f>VLOOKUP(B187,'3. DB25 Alle koder'!B:C,2,FALSE)</f>
        <v>Fremstilling af parfume, hårshampoo, tandpasta mv.</v>
      </c>
      <c r="D187" s="56">
        <f>COUNTIF(B:B,B187)</f>
        <v>1</v>
      </c>
      <c r="E187" s="59" t="s">
        <v>3523</v>
      </c>
      <c r="F187" s="55" t="s">
        <v>211</v>
      </c>
      <c r="G187" s="55" t="s">
        <v>532</v>
      </c>
      <c r="H187" s="55" t="s">
        <v>531</v>
      </c>
      <c r="I187" s="56">
        <f>COUNTIF(G:G,G187)</f>
        <v>1</v>
      </c>
      <c r="J187" s="59" t="s">
        <v>3523</v>
      </c>
      <c r="K187" s="92"/>
      <c r="L187" s="92"/>
    </row>
    <row r="188" spans="1:12" ht="165" x14ac:dyDescent="0.25">
      <c r="A188" s="55" t="s">
        <v>211</v>
      </c>
      <c r="B188" s="55" t="s">
        <v>537</v>
      </c>
      <c r="C188" s="55" t="str">
        <f>VLOOKUP(B188,'3. DB25 Alle koder'!B:C,2,FALSE)</f>
        <v>Fremstilling af flydende biobrændstoffer</v>
      </c>
      <c r="D188" s="56">
        <f>COUNTIF(B:B,B188)</f>
        <v>2</v>
      </c>
      <c r="E188" s="64" t="s">
        <v>3556</v>
      </c>
      <c r="F188" s="55" t="s">
        <v>211</v>
      </c>
      <c r="G188" s="55" t="s">
        <v>508</v>
      </c>
      <c r="H188" s="55" t="s">
        <v>507</v>
      </c>
      <c r="I188" s="56">
        <f>COUNTIF(G:G,G188)</f>
        <v>2</v>
      </c>
      <c r="J188" s="64" t="s">
        <v>3556</v>
      </c>
      <c r="K188" s="92"/>
      <c r="L188" s="92"/>
    </row>
    <row r="189" spans="1:12" ht="30" x14ac:dyDescent="0.25">
      <c r="A189" s="55" t="s">
        <v>211</v>
      </c>
      <c r="B189" s="55" t="s">
        <v>537</v>
      </c>
      <c r="C189" s="55" t="str">
        <f>VLOOKUP(B189,'3. DB25 Alle koder'!B:C,2,FALSE)</f>
        <v>Fremstilling af flydende biobrændstoffer</v>
      </c>
      <c r="D189" s="56">
        <f>COUNTIF(B:B,B189)</f>
        <v>2</v>
      </c>
      <c r="E189" s="64" t="s">
        <v>3557</v>
      </c>
      <c r="F189" s="55" t="s">
        <v>211</v>
      </c>
      <c r="G189" s="55" t="s">
        <v>539</v>
      </c>
      <c r="H189" s="55" t="s">
        <v>2610</v>
      </c>
      <c r="I189" s="56">
        <f>COUNTIF(G:G,G189)</f>
        <v>2</v>
      </c>
      <c r="J189" s="64" t="s">
        <v>3557</v>
      </c>
      <c r="K189" s="92"/>
      <c r="L189" s="92"/>
    </row>
    <row r="190" spans="1:12" x14ac:dyDescent="0.25">
      <c r="A190" s="55" t="s">
        <v>211</v>
      </c>
      <c r="B190" s="55" t="s">
        <v>539</v>
      </c>
      <c r="C190" s="55" t="str">
        <f>VLOOKUP(B190,'3. DB25 Alle koder'!B:C,2,FALSE)</f>
        <v>Fremstilling af andre kemiske produkter i.a.n.</v>
      </c>
      <c r="D190" s="56">
        <f>COUNTIF(B:B,B190)</f>
        <v>4</v>
      </c>
      <c r="E190" s="63" t="s">
        <v>3523</v>
      </c>
      <c r="F190" s="55" t="s">
        <v>211</v>
      </c>
      <c r="G190" s="55" t="s">
        <v>537</v>
      </c>
      <c r="H190" s="55" t="s">
        <v>2605</v>
      </c>
      <c r="I190" s="56">
        <f>COUNTIF(G:G,G190)</f>
        <v>1</v>
      </c>
      <c r="J190" s="63" t="s">
        <v>3523</v>
      </c>
      <c r="K190" s="92"/>
      <c r="L190" s="92"/>
    </row>
    <row r="191" spans="1:12" x14ac:dyDescent="0.25">
      <c r="A191" s="55" t="s">
        <v>211</v>
      </c>
      <c r="B191" s="55" t="s">
        <v>539</v>
      </c>
      <c r="C191" s="55" t="str">
        <f>VLOOKUP(B191,'3. DB25 Alle koder'!B:C,2,FALSE)</f>
        <v>Fremstilling af andre kemiske produkter i.a.n.</v>
      </c>
      <c r="D191" s="56">
        <f>COUNTIF(B:B,B191)</f>
        <v>4</v>
      </c>
      <c r="E191" s="60" t="s">
        <v>3523</v>
      </c>
      <c r="F191" s="55" t="s">
        <v>211</v>
      </c>
      <c r="G191" s="55" t="s">
        <v>3424</v>
      </c>
      <c r="H191" s="55" t="s">
        <v>2607</v>
      </c>
      <c r="I191" s="56">
        <f>COUNTIF(G:G,G191)</f>
        <v>1</v>
      </c>
      <c r="J191" s="60" t="s">
        <v>3523</v>
      </c>
      <c r="K191" s="92"/>
      <c r="L191" s="92"/>
    </row>
    <row r="192" spans="1:12" x14ac:dyDescent="0.25">
      <c r="A192" s="55" t="s">
        <v>211</v>
      </c>
      <c r="B192" s="55" t="s">
        <v>539</v>
      </c>
      <c r="C192" s="55" t="str">
        <f>VLOOKUP(B192,'3. DB25 Alle koder'!B:C,2,FALSE)</f>
        <v>Fremstilling af andre kemiske produkter i.a.n.</v>
      </c>
      <c r="D192" s="56">
        <f>COUNTIF(B:B,B192)</f>
        <v>4</v>
      </c>
      <c r="E192" s="60" t="s">
        <v>3523</v>
      </c>
      <c r="F192" s="55" t="s">
        <v>211</v>
      </c>
      <c r="G192" s="55" t="s">
        <v>3425</v>
      </c>
      <c r="H192" s="55" t="s">
        <v>2609</v>
      </c>
      <c r="I192" s="56">
        <f>COUNTIF(G:G,G192)</f>
        <v>1</v>
      </c>
      <c r="J192" s="60" t="s">
        <v>3523</v>
      </c>
      <c r="K192" s="92"/>
      <c r="L192" s="92"/>
    </row>
    <row r="193" spans="1:12" x14ac:dyDescent="0.25">
      <c r="A193" s="55" t="s">
        <v>211</v>
      </c>
      <c r="B193" s="55" t="s">
        <v>539</v>
      </c>
      <c r="C193" s="55" t="str">
        <f>VLOOKUP(B193,'3. DB25 Alle koder'!B:C,2,FALSE)</f>
        <v>Fremstilling af andre kemiske produkter i.a.n.</v>
      </c>
      <c r="D193" s="56">
        <f>COUNTIF(B:B,B193)</f>
        <v>4</v>
      </c>
      <c r="E193" s="67" t="s">
        <v>3523</v>
      </c>
      <c r="F193" s="55" t="s">
        <v>211</v>
      </c>
      <c r="G193" s="55" t="s">
        <v>539</v>
      </c>
      <c r="H193" s="55" t="s">
        <v>2610</v>
      </c>
      <c r="I193" s="56">
        <f>COUNTIF(G:G,G193)</f>
        <v>2</v>
      </c>
      <c r="J193" s="67" t="s">
        <v>3523</v>
      </c>
      <c r="K193" s="92"/>
      <c r="L193" s="92"/>
    </row>
    <row r="194" spans="1:12" x14ac:dyDescent="0.25">
      <c r="A194" s="55" t="s">
        <v>211</v>
      </c>
      <c r="B194" s="55" t="s">
        <v>543</v>
      </c>
      <c r="C194" s="55" t="str">
        <f>VLOOKUP(B194,'3. DB25 Alle koder'!B:C,2,FALSE)</f>
        <v>Fremstilling af kemofibre</v>
      </c>
      <c r="D194" s="56">
        <f>COUNTIF(B:B,B194)</f>
        <v>1</v>
      </c>
      <c r="E194" s="63" t="s">
        <v>3523</v>
      </c>
      <c r="F194" s="55" t="s">
        <v>211</v>
      </c>
      <c r="G194" s="55" t="s">
        <v>543</v>
      </c>
      <c r="H194" s="55" t="s">
        <v>541</v>
      </c>
      <c r="I194" s="56">
        <f>COUNTIF(G:G,G194)</f>
        <v>1</v>
      </c>
      <c r="J194" s="63" t="s">
        <v>3523</v>
      </c>
      <c r="K194" s="92"/>
      <c r="L194" s="92"/>
    </row>
    <row r="195" spans="1:12" x14ac:dyDescent="0.25">
      <c r="A195" s="55" t="s">
        <v>211</v>
      </c>
      <c r="B195" s="55" t="s">
        <v>548</v>
      </c>
      <c r="C195" s="55" t="str">
        <f>VLOOKUP(B195,'3. DB25 Alle koder'!B:C,2,FALSE)</f>
        <v>Fremstilling af farmaceutiske råvarer</v>
      </c>
      <c r="D195" s="56">
        <f>COUNTIF(B:B,B195)</f>
        <v>1</v>
      </c>
      <c r="E195" s="63" t="s">
        <v>3523</v>
      </c>
      <c r="F195" s="55" t="s">
        <v>211</v>
      </c>
      <c r="G195" s="55" t="s">
        <v>548</v>
      </c>
      <c r="H195" s="55" t="s">
        <v>546</v>
      </c>
      <c r="I195" s="56">
        <f>COUNTIF(G:G,G195)</f>
        <v>1</v>
      </c>
      <c r="J195" s="63" t="s">
        <v>3523</v>
      </c>
      <c r="K195" s="92"/>
      <c r="L195" s="92"/>
    </row>
    <row r="196" spans="1:12" x14ac:dyDescent="0.25">
      <c r="A196" s="55" t="s">
        <v>211</v>
      </c>
      <c r="B196" s="55" t="s">
        <v>552</v>
      </c>
      <c r="C196" s="55" t="str">
        <f>VLOOKUP(B196,'3. DB25 Alle koder'!B:C,2,FALSE)</f>
        <v>Fremstilling af farmaceutiske præparater</v>
      </c>
      <c r="D196" s="56">
        <f>COUNTIF(B:B,B196)</f>
        <v>1</v>
      </c>
      <c r="E196" s="63" t="s">
        <v>3523</v>
      </c>
      <c r="F196" s="55" t="s">
        <v>211</v>
      </c>
      <c r="G196" s="55" t="s">
        <v>552</v>
      </c>
      <c r="H196" s="55" t="s">
        <v>550</v>
      </c>
      <c r="I196" s="56">
        <f>COUNTIF(G:G,G196)</f>
        <v>1</v>
      </c>
      <c r="J196" s="63" t="s">
        <v>3523</v>
      </c>
      <c r="K196" s="92"/>
      <c r="L196" s="92"/>
    </row>
    <row r="197" spans="1:12" ht="30" x14ac:dyDescent="0.25">
      <c r="A197" s="55" t="s">
        <v>211</v>
      </c>
      <c r="B197" s="55" t="s">
        <v>558</v>
      </c>
      <c r="C197" s="55" t="str">
        <f>VLOOKUP(B197,'3. DB25 Alle koder'!B:C,2,FALSE)</f>
        <v>Fremstilling og vulkanisering af gummidæk og fremstilling af gummislanger</v>
      </c>
      <c r="D197" s="56">
        <f>COUNTIF(B:B,B197)</f>
        <v>1</v>
      </c>
      <c r="E197" s="63" t="s">
        <v>3523</v>
      </c>
      <c r="F197" s="55" t="s">
        <v>211</v>
      </c>
      <c r="G197" s="55" t="s">
        <v>558</v>
      </c>
      <c r="H197" s="55" t="s">
        <v>2611</v>
      </c>
      <c r="I197" s="56">
        <f>COUNTIF(G:G,G197)</f>
        <v>1</v>
      </c>
      <c r="J197" s="63" t="s">
        <v>3523</v>
      </c>
      <c r="K197" s="92"/>
      <c r="L197" s="92"/>
    </row>
    <row r="198" spans="1:12" x14ac:dyDescent="0.25">
      <c r="A198" s="55" t="s">
        <v>211</v>
      </c>
      <c r="B198" s="55" t="s">
        <v>561</v>
      </c>
      <c r="C198" s="55" t="str">
        <f>VLOOKUP(B198,'3. DB25 Alle koder'!B:C,2,FALSE)</f>
        <v>Fremstilling af andre gummiprodukter</v>
      </c>
      <c r="D198" s="56">
        <f>COUNTIF(B:B,B198)</f>
        <v>1</v>
      </c>
      <c r="E198" s="67" t="s">
        <v>3523</v>
      </c>
      <c r="F198" s="55" t="s">
        <v>211</v>
      </c>
      <c r="G198" s="55" t="s">
        <v>3215</v>
      </c>
      <c r="H198" s="55" t="s">
        <v>560</v>
      </c>
      <c r="I198" s="56">
        <f>COUNTIF(G:G,G198)</f>
        <v>2</v>
      </c>
      <c r="J198" s="67" t="s">
        <v>3523</v>
      </c>
      <c r="K198" s="92"/>
      <c r="L198" s="92"/>
    </row>
    <row r="199" spans="1:12" x14ac:dyDescent="0.25">
      <c r="A199" s="55" t="s">
        <v>211</v>
      </c>
      <c r="B199" s="55" t="s">
        <v>566</v>
      </c>
      <c r="C199" s="55" t="str">
        <f>VLOOKUP(B199,'3. DB25 Alle koder'!B:C,2,FALSE)</f>
        <v>Fremstilling af plader, ark, rør og slanger samt profiler af plast</v>
      </c>
      <c r="D199" s="56">
        <f>COUNTIF(B:B,B199)</f>
        <v>2</v>
      </c>
      <c r="E199" s="67" t="s">
        <v>3523</v>
      </c>
      <c r="F199" s="55" t="s">
        <v>211</v>
      </c>
      <c r="G199" s="55" t="s">
        <v>566</v>
      </c>
      <c r="H199" s="55" t="s">
        <v>565</v>
      </c>
      <c r="I199" s="56">
        <f>COUNTIF(G:G,G199)</f>
        <v>2</v>
      </c>
      <c r="J199" s="67" t="s">
        <v>3523</v>
      </c>
      <c r="K199" s="92"/>
      <c r="L199" s="92"/>
    </row>
    <row r="200" spans="1:12" ht="45" x14ac:dyDescent="0.25">
      <c r="A200" s="55" t="s">
        <v>211</v>
      </c>
      <c r="B200" s="55" t="s">
        <v>566</v>
      </c>
      <c r="C200" s="55" t="str">
        <f>VLOOKUP(B200,'3. DB25 Alle koder'!B:C,2,FALSE)</f>
        <v>Fremstilling af plader, ark, rør og slanger samt profiler af plast</v>
      </c>
      <c r="D200" s="56">
        <f>COUNTIF(B:B,B200)</f>
        <v>2</v>
      </c>
      <c r="E200" s="65" t="s">
        <v>3767</v>
      </c>
      <c r="F200" s="55" t="s">
        <v>211</v>
      </c>
      <c r="G200" s="55" t="s">
        <v>3217</v>
      </c>
      <c r="H200" s="55" t="s">
        <v>580</v>
      </c>
      <c r="I200" s="56">
        <f>COUNTIF(G:G,G200)</f>
        <v>4</v>
      </c>
      <c r="J200" s="65" t="s">
        <v>3767</v>
      </c>
      <c r="K200" s="92"/>
      <c r="L200" s="92"/>
    </row>
    <row r="201" spans="1:12" ht="105" x14ac:dyDescent="0.25">
      <c r="A201" s="55" t="s">
        <v>211</v>
      </c>
      <c r="B201" s="55" t="s">
        <v>569</v>
      </c>
      <c r="C201" s="55" t="str">
        <f>VLOOKUP(B201,'3. DB25 Alle koder'!B:C,2,FALSE)</f>
        <v>Fremstilling af plastemballage</v>
      </c>
      <c r="D201" s="56">
        <f>COUNTIF(B:B,B201)</f>
        <v>1</v>
      </c>
      <c r="E201" s="65" t="s">
        <v>3560</v>
      </c>
      <c r="F201" s="55" t="s">
        <v>211</v>
      </c>
      <c r="G201" s="55" t="s">
        <v>569</v>
      </c>
      <c r="H201" s="55" t="s">
        <v>568</v>
      </c>
      <c r="I201" s="56">
        <f>COUNTIF(G:G,G201)</f>
        <v>2</v>
      </c>
      <c r="J201" s="65" t="s">
        <v>3560</v>
      </c>
      <c r="K201" s="92"/>
      <c r="L201" s="92"/>
    </row>
    <row r="202" spans="1:12" ht="270" x14ac:dyDescent="0.25">
      <c r="A202" s="55" t="s">
        <v>211</v>
      </c>
      <c r="B202" s="55" t="s">
        <v>572</v>
      </c>
      <c r="C202" s="55" t="str">
        <f>VLOOKUP(B202,'3. DB25 Alle koder'!B:C,2,FALSE)</f>
        <v>Fremstilling af døre og vinduer af plast</v>
      </c>
      <c r="D202" s="56">
        <f>COUNTIF(B:B,B202)</f>
        <v>1</v>
      </c>
      <c r="E202" s="65" t="s">
        <v>3561</v>
      </c>
      <c r="F202" s="55" t="s">
        <v>211</v>
      </c>
      <c r="G202" s="55" t="s">
        <v>572</v>
      </c>
      <c r="H202" s="55" t="s">
        <v>574</v>
      </c>
      <c r="I202" s="56">
        <f>COUNTIF(G:G,G202)</f>
        <v>4</v>
      </c>
      <c r="J202" s="65" t="s">
        <v>3561</v>
      </c>
      <c r="K202" s="92"/>
      <c r="L202" s="92"/>
    </row>
    <row r="203" spans="1:12" ht="360" x14ac:dyDescent="0.25">
      <c r="A203" s="55" t="s">
        <v>211</v>
      </c>
      <c r="B203" s="55" t="s">
        <v>575</v>
      </c>
      <c r="C203" s="55" t="str">
        <f>VLOOKUP(B203,'3. DB25 Alle koder'!B:C,2,FALSE)</f>
        <v>Fremstilling af bygningsartikler af plast</v>
      </c>
      <c r="D203" s="56">
        <f>COUNTIF(B:B,B203)</f>
        <v>1</v>
      </c>
      <c r="E203" s="64" t="s">
        <v>3562</v>
      </c>
      <c r="F203" s="55" t="s">
        <v>211</v>
      </c>
      <c r="G203" s="55" t="s">
        <v>572</v>
      </c>
      <c r="H203" s="55" t="s">
        <v>574</v>
      </c>
      <c r="I203" s="56">
        <f>COUNTIF(G:G,G203)</f>
        <v>4</v>
      </c>
      <c r="J203" s="64" t="s">
        <v>3562</v>
      </c>
      <c r="K203" s="92"/>
      <c r="L203" s="92"/>
    </row>
    <row r="204" spans="1:12" ht="30" x14ac:dyDescent="0.25">
      <c r="A204" s="55" t="s">
        <v>211</v>
      </c>
      <c r="B204" s="55" t="s">
        <v>578</v>
      </c>
      <c r="C204" s="55" t="str">
        <f>VLOOKUP(B204,'3. DB25 Alle koder'!B:C,2,FALSE)</f>
        <v>Forarbejdning og færdigbehandling af plastprodukter</v>
      </c>
      <c r="D204" s="56">
        <f>COUNTIF(B:B,B204)</f>
        <v>4</v>
      </c>
      <c r="E204" s="64" t="s">
        <v>3559</v>
      </c>
      <c r="F204" s="55" t="s">
        <v>211</v>
      </c>
      <c r="G204" s="55" t="s">
        <v>566</v>
      </c>
      <c r="H204" s="55" t="s">
        <v>565</v>
      </c>
      <c r="I204" s="56">
        <f>COUNTIF(G:G,G204)</f>
        <v>2</v>
      </c>
      <c r="J204" s="64" t="s">
        <v>3559</v>
      </c>
      <c r="K204" s="92"/>
      <c r="L204" s="92"/>
    </row>
    <row r="205" spans="1:12" ht="30" x14ac:dyDescent="0.25">
      <c r="A205" s="55" t="s">
        <v>211</v>
      </c>
      <c r="B205" s="55" t="s">
        <v>578</v>
      </c>
      <c r="C205" s="55" t="str">
        <f>VLOOKUP(B205,'3. DB25 Alle koder'!B:C,2,FALSE)</f>
        <v>Forarbejdning og færdigbehandling af plastprodukter</v>
      </c>
      <c r="D205" s="56">
        <f>COUNTIF(B:B,B205)</f>
        <v>4</v>
      </c>
      <c r="E205" s="64" t="s">
        <v>3559</v>
      </c>
      <c r="F205" s="55" t="s">
        <v>211</v>
      </c>
      <c r="G205" s="55" t="s">
        <v>569</v>
      </c>
      <c r="H205" s="55" t="s">
        <v>568</v>
      </c>
      <c r="I205" s="56">
        <f>COUNTIF(G:G,G205)</f>
        <v>2</v>
      </c>
      <c r="J205" s="64" t="s">
        <v>3559</v>
      </c>
      <c r="K205" s="92" t="s">
        <v>4005</v>
      </c>
      <c r="L205" s="92"/>
    </row>
    <row r="206" spans="1:12" ht="30" x14ac:dyDescent="0.25">
      <c r="A206" s="55" t="s">
        <v>211</v>
      </c>
      <c r="B206" s="55" t="s">
        <v>578</v>
      </c>
      <c r="C206" s="55" t="str">
        <f>VLOOKUP(B206,'3. DB25 Alle koder'!B:C,2,FALSE)</f>
        <v>Forarbejdning og færdigbehandling af plastprodukter</v>
      </c>
      <c r="D206" s="56">
        <f>COUNTIF(B:B,B206)</f>
        <v>4</v>
      </c>
      <c r="E206" s="64" t="s">
        <v>3559</v>
      </c>
      <c r="F206" s="55" t="s">
        <v>211</v>
      </c>
      <c r="G206" s="55" t="s">
        <v>572</v>
      </c>
      <c r="H206" s="55" t="s">
        <v>574</v>
      </c>
      <c r="I206" s="56">
        <f>COUNTIF(G:G,G206)</f>
        <v>4</v>
      </c>
      <c r="J206" s="64" t="s">
        <v>3559</v>
      </c>
      <c r="K206" s="92"/>
      <c r="L206" s="92"/>
    </row>
    <row r="207" spans="1:12" ht="105" x14ac:dyDescent="0.25">
      <c r="A207" s="55" t="s">
        <v>211</v>
      </c>
      <c r="B207" s="55" t="s">
        <v>578</v>
      </c>
      <c r="C207" s="55" t="str">
        <f>VLOOKUP(B207,'3. DB25 Alle koder'!B:C,2,FALSE)</f>
        <v>Forarbejdning og færdigbehandling af plastprodukter</v>
      </c>
      <c r="D207" s="56">
        <f>COUNTIF(B:B,B207)</f>
        <v>4</v>
      </c>
      <c r="E207" s="113" t="s">
        <v>4004</v>
      </c>
      <c r="F207" s="55" t="s">
        <v>211</v>
      </c>
      <c r="G207" s="55" t="s">
        <v>3217</v>
      </c>
      <c r="H207" s="55" t="s">
        <v>580</v>
      </c>
      <c r="I207" s="56">
        <f>COUNTIF(G:G,G207)</f>
        <v>4</v>
      </c>
      <c r="J207" s="113" t="s">
        <v>4004</v>
      </c>
      <c r="K207" s="92"/>
      <c r="L207" s="92"/>
    </row>
    <row r="208" spans="1:12" ht="405" x14ac:dyDescent="0.25">
      <c r="A208" s="55" t="s">
        <v>211</v>
      </c>
      <c r="B208" s="55" t="s">
        <v>581</v>
      </c>
      <c r="C208" s="55" t="str">
        <f>VLOOKUP(B208,'3. DB25 Alle koder'!B:C,2,FALSE)</f>
        <v>Fremstilling af andre plastprodukter</v>
      </c>
      <c r="D208" s="56">
        <f>COUNTIF(B:B,B208)</f>
        <v>1</v>
      </c>
      <c r="E208" s="113" t="s">
        <v>4156</v>
      </c>
      <c r="F208" s="55" t="s">
        <v>211</v>
      </c>
      <c r="G208" s="55" t="s">
        <v>3217</v>
      </c>
      <c r="H208" s="55" t="s">
        <v>580</v>
      </c>
      <c r="I208" s="56">
        <f>COUNTIF(G:G,G208)</f>
        <v>4</v>
      </c>
      <c r="J208" s="113" t="s">
        <v>4156</v>
      </c>
      <c r="K208" s="92"/>
      <c r="L208" s="92"/>
    </row>
    <row r="209" spans="1:12" x14ac:dyDescent="0.25">
      <c r="A209" s="55" t="s">
        <v>211</v>
      </c>
      <c r="B209" s="55" t="s">
        <v>587</v>
      </c>
      <c r="C209" s="55" t="str">
        <f>VLOOKUP(B209,'3. DB25 Alle koder'!B:C,2,FALSE)</f>
        <v>Fremstilling af planglas</v>
      </c>
      <c r="D209" s="56">
        <f>COUNTIF(B:B,B209)</f>
        <v>1</v>
      </c>
      <c r="E209" s="60" t="s">
        <v>3523</v>
      </c>
      <c r="F209" s="55" t="s">
        <v>211</v>
      </c>
      <c r="G209" s="55" t="s">
        <v>587</v>
      </c>
      <c r="H209" s="55" t="s">
        <v>586</v>
      </c>
      <c r="I209" s="56">
        <f>COUNTIF(G:G,G209)</f>
        <v>1</v>
      </c>
      <c r="J209" s="60" t="s">
        <v>3523</v>
      </c>
      <c r="K209" s="92"/>
      <c r="L209" s="92"/>
    </row>
    <row r="210" spans="1:12" x14ac:dyDescent="0.25">
      <c r="A210" s="55" t="s">
        <v>211</v>
      </c>
      <c r="B210" s="55" t="s">
        <v>590</v>
      </c>
      <c r="C210" s="55" t="str">
        <f>VLOOKUP(B210,'3. DB25 Alle koder'!B:C,2,FALSE)</f>
        <v>Formning og forarbejdning af planglas</v>
      </c>
      <c r="D210" s="56">
        <f>COUNTIF(B:B,B210)</f>
        <v>1</v>
      </c>
      <c r="E210" s="58" t="s">
        <v>3523</v>
      </c>
      <c r="F210" s="55" t="s">
        <v>211</v>
      </c>
      <c r="G210" s="55" t="s">
        <v>590</v>
      </c>
      <c r="H210" s="55" t="s">
        <v>589</v>
      </c>
      <c r="I210" s="56">
        <f>COUNTIF(G:G,G210)</f>
        <v>2</v>
      </c>
      <c r="J210" s="58" t="s">
        <v>3523</v>
      </c>
      <c r="K210" s="92"/>
      <c r="L210" s="92"/>
    </row>
    <row r="211" spans="1:12" x14ac:dyDescent="0.25">
      <c r="A211" s="55" t="s">
        <v>211</v>
      </c>
      <c r="B211" s="55" t="s">
        <v>593</v>
      </c>
      <c r="C211" s="55" t="str">
        <f>VLOOKUP(B211,'3. DB25 Alle koder'!B:C,2,FALSE)</f>
        <v>Fremstilling af flasker, drikkeglas mv.</v>
      </c>
      <c r="D211" s="56">
        <f>COUNTIF(B:B,B211)</f>
        <v>1</v>
      </c>
      <c r="E211" s="60" t="s">
        <v>3523</v>
      </c>
      <c r="F211" s="55" t="s">
        <v>211</v>
      </c>
      <c r="G211" s="55" t="s">
        <v>593</v>
      </c>
      <c r="H211" s="55" t="s">
        <v>592</v>
      </c>
      <c r="I211" s="56">
        <f>COUNTIF(G:G,G211)</f>
        <v>1</v>
      </c>
      <c r="J211" s="60" t="s">
        <v>3523</v>
      </c>
      <c r="K211" s="92"/>
      <c r="L211" s="92"/>
    </row>
    <row r="212" spans="1:12" x14ac:dyDescent="0.25">
      <c r="A212" s="55" t="s">
        <v>211</v>
      </c>
      <c r="B212" s="55" t="s">
        <v>596</v>
      </c>
      <c r="C212" s="55" t="str">
        <f>VLOOKUP(B212,'3. DB25 Alle koder'!B:C,2,FALSE)</f>
        <v>Fremstilling af glasfiber</v>
      </c>
      <c r="D212" s="56">
        <f>COUNTIF(B:B,B212)</f>
        <v>1</v>
      </c>
      <c r="E212" s="60" t="s">
        <v>3523</v>
      </c>
      <c r="F212" s="55" t="s">
        <v>211</v>
      </c>
      <c r="G212" s="55" t="s">
        <v>596</v>
      </c>
      <c r="H212" s="55" t="s">
        <v>595</v>
      </c>
      <c r="I212" s="56">
        <f>COUNTIF(G:G,G212)</f>
        <v>1</v>
      </c>
      <c r="J212" s="60" t="s">
        <v>3523</v>
      </c>
      <c r="K212" s="92"/>
      <c r="L212" s="92"/>
    </row>
    <row r="213" spans="1:12" ht="30" x14ac:dyDescent="0.25">
      <c r="A213" s="55" t="s">
        <v>211</v>
      </c>
      <c r="B213" s="55" t="s">
        <v>599</v>
      </c>
      <c r="C213" s="55" t="str">
        <f>VLOOKUP(B213,'3. DB25 Alle koder'!B:C,2,FALSE)</f>
        <v>Fremstilling og bearbejdning af andet glas, herunder teknisk glas</v>
      </c>
      <c r="D213" s="56">
        <f>COUNTIF(B:B,B213)</f>
        <v>1</v>
      </c>
      <c r="E213" s="57" t="s">
        <v>3523</v>
      </c>
      <c r="F213" s="55" t="s">
        <v>211</v>
      </c>
      <c r="G213" s="55" t="s">
        <v>3218</v>
      </c>
      <c r="H213" s="55" t="s">
        <v>2615</v>
      </c>
      <c r="I213" s="56">
        <f>COUNTIF(G:G,G213)</f>
        <v>1</v>
      </c>
      <c r="J213" s="57" t="s">
        <v>3523</v>
      </c>
      <c r="K213" s="92"/>
      <c r="L213" s="92"/>
    </row>
    <row r="214" spans="1:12" x14ac:dyDescent="0.25">
      <c r="A214" s="55" t="s">
        <v>211</v>
      </c>
      <c r="B214" s="55" t="s">
        <v>603</v>
      </c>
      <c r="C214" s="55" t="str">
        <f>VLOOKUP(B214,'3. DB25 Alle koder'!B:C,2,FALSE)</f>
        <v>Fremstilling af ildfaste produkter</v>
      </c>
      <c r="D214" s="56">
        <f>COUNTIF(B:B,B214)</f>
        <v>1</v>
      </c>
      <c r="E214" s="57" t="s">
        <v>3523</v>
      </c>
      <c r="F214" s="55" t="s">
        <v>211</v>
      </c>
      <c r="G214" s="55" t="s">
        <v>603</v>
      </c>
      <c r="H214" s="55" t="s">
        <v>601</v>
      </c>
      <c r="I214" s="56">
        <f>COUNTIF(G:G,G214)</f>
        <v>1</v>
      </c>
      <c r="J214" s="57" t="s">
        <v>3523</v>
      </c>
      <c r="K214" s="92"/>
      <c r="L214" s="92"/>
    </row>
    <row r="215" spans="1:12" x14ac:dyDescent="0.25">
      <c r="A215" s="55" t="s">
        <v>211</v>
      </c>
      <c r="B215" s="55" t="s">
        <v>608</v>
      </c>
      <c r="C215" s="55" t="str">
        <f>VLOOKUP(B215,'3. DB25 Alle koder'!B:C,2,FALSE)</f>
        <v>Fremstilling af keramiske teglsten og gulvfliser</v>
      </c>
      <c r="D215" s="56">
        <f>COUNTIF(B:B,B215)</f>
        <v>1</v>
      </c>
      <c r="E215" s="60" t="s">
        <v>3523</v>
      </c>
      <c r="F215" s="55" t="s">
        <v>211</v>
      </c>
      <c r="G215" s="55" t="s">
        <v>608</v>
      </c>
      <c r="H215" s="55" t="s">
        <v>607</v>
      </c>
      <c r="I215" s="56">
        <f>COUNTIF(G:G,G215)</f>
        <v>1</v>
      </c>
      <c r="J215" s="60" t="s">
        <v>3523</v>
      </c>
      <c r="K215" s="92"/>
      <c r="L215" s="92"/>
    </row>
    <row r="216" spans="1:12" ht="30" x14ac:dyDescent="0.25">
      <c r="A216" s="55" t="s">
        <v>211</v>
      </c>
      <c r="B216" s="55" t="s">
        <v>611</v>
      </c>
      <c r="C216" s="55" t="str">
        <f>VLOOKUP(B216,'3. DB25 Alle koder'!B:C,2,FALSE)</f>
        <v>Fremstilling af mursten, teglsten og byggematerialer af brændt ler</v>
      </c>
      <c r="D216" s="56">
        <f>COUNTIF(B:B,B216)</f>
        <v>1</v>
      </c>
      <c r="E216" s="60" t="s">
        <v>3523</v>
      </c>
      <c r="F216" s="55" t="s">
        <v>211</v>
      </c>
      <c r="G216" s="55" t="s">
        <v>611</v>
      </c>
      <c r="H216" s="55" t="s">
        <v>610</v>
      </c>
      <c r="I216" s="56">
        <f>COUNTIF(G:G,G216)</f>
        <v>1</v>
      </c>
      <c r="J216" s="60" t="s">
        <v>3523</v>
      </c>
      <c r="K216" s="92"/>
      <c r="L216" s="92"/>
    </row>
    <row r="217" spans="1:12" ht="30" x14ac:dyDescent="0.25">
      <c r="A217" s="55" t="s">
        <v>211</v>
      </c>
      <c r="B217" s="55" t="s">
        <v>616</v>
      </c>
      <c r="C217" s="55" t="str">
        <f>VLOOKUP(B217,'3. DB25 Alle koder'!B:C,2,FALSE)</f>
        <v>Fremstilling af keramiske husholdningsartikler og pyntegenstande</v>
      </c>
      <c r="D217" s="56">
        <f>COUNTIF(B:B,B217)</f>
        <v>1</v>
      </c>
      <c r="E217" s="60" t="s">
        <v>3523</v>
      </c>
      <c r="F217" s="55" t="s">
        <v>211</v>
      </c>
      <c r="G217" s="55" t="s">
        <v>616</v>
      </c>
      <c r="H217" s="55" t="s">
        <v>615</v>
      </c>
      <c r="I217" s="56">
        <f>COUNTIF(G:G,G217)</f>
        <v>1</v>
      </c>
      <c r="J217" s="60" t="s">
        <v>3523</v>
      </c>
      <c r="K217" s="92"/>
      <c r="L217" s="92"/>
    </row>
    <row r="218" spans="1:12" ht="105" x14ac:dyDescent="0.25">
      <c r="A218" s="55" t="s">
        <v>211</v>
      </c>
      <c r="B218" s="55" t="s">
        <v>619</v>
      </c>
      <c r="C218" s="55" t="str">
        <f>VLOOKUP(B218,'3. DB25 Alle koder'!B:C,2,FALSE)</f>
        <v>Fremstilling af keramiske sanitetsartikler</v>
      </c>
      <c r="D218" s="56">
        <f>COUNTIF(B:B,B218)</f>
        <v>1</v>
      </c>
      <c r="E218" s="109" t="s">
        <v>4157</v>
      </c>
      <c r="F218" s="55" t="s">
        <v>211</v>
      </c>
      <c r="G218" s="55" t="s">
        <v>619</v>
      </c>
      <c r="H218" s="55" t="s">
        <v>618</v>
      </c>
      <c r="I218" s="56">
        <f>COUNTIF(G:G,G218)</f>
        <v>2</v>
      </c>
      <c r="J218" s="109" t="s">
        <v>4157</v>
      </c>
      <c r="K218" s="92"/>
      <c r="L218" s="92"/>
    </row>
    <row r="219" spans="1:12" x14ac:dyDescent="0.25">
      <c r="A219" s="55" t="s">
        <v>211</v>
      </c>
      <c r="B219" s="55" t="s">
        <v>622</v>
      </c>
      <c r="C219" s="55" t="str">
        <f>VLOOKUP(B219,'3. DB25 Alle koder'!B:C,2,FALSE)</f>
        <v>Fremstilling af keramiske isolatorer og isoleringsdele</v>
      </c>
      <c r="D219" s="56">
        <f>COUNTIF(B:B,B219)</f>
        <v>1</v>
      </c>
      <c r="E219" s="60" t="s">
        <v>3523</v>
      </c>
      <c r="F219" s="55" t="s">
        <v>211</v>
      </c>
      <c r="G219" s="55" t="s">
        <v>622</v>
      </c>
      <c r="H219" s="55" t="s">
        <v>621</v>
      </c>
      <c r="I219" s="56">
        <f>COUNTIF(G:G,G219)</f>
        <v>1</v>
      </c>
      <c r="J219" s="60" t="s">
        <v>3523</v>
      </c>
      <c r="K219" s="92"/>
      <c r="L219" s="92"/>
    </row>
    <row r="220" spans="1:12" x14ac:dyDescent="0.25">
      <c r="A220" s="55" t="s">
        <v>211</v>
      </c>
      <c r="B220" s="55" t="s">
        <v>625</v>
      </c>
      <c r="C220" s="55" t="str">
        <f>VLOOKUP(B220,'3. DB25 Alle koder'!B:C,2,FALSE)</f>
        <v>Fremstilling af andre keramiske produkter til teknisk brug</v>
      </c>
      <c r="D220" s="56">
        <f>COUNTIF(B:B,B220)</f>
        <v>1</v>
      </c>
      <c r="E220" s="59" t="s">
        <v>3523</v>
      </c>
      <c r="F220" s="55" t="s">
        <v>211</v>
      </c>
      <c r="G220" s="55" t="s">
        <v>625</v>
      </c>
      <c r="H220" s="55" t="s">
        <v>624</v>
      </c>
      <c r="I220" s="56">
        <f>COUNTIF(G:G,G220)</f>
        <v>1</v>
      </c>
      <c r="J220" s="59" t="s">
        <v>3523</v>
      </c>
      <c r="K220" s="92"/>
      <c r="L220" s="92"/>
    </row>
    <row r="221" spans="1:12" x14ac:dyDescent="0.25">
      <c r="A221" s="55" t="s">
        <v>211</v>
      </c>
      <c r="B221" s="55" t="s">
        <v>628</v>
      </c>
      <c r="C221" s="55" t="str">
        <f>VLOOKUP(B221,'3. DB25 Alle koder'!B:C,2,FALSE)</f>
        <v>Fremstilling af andre keramiske produkter</v>
      </c>
      <c r="D221" s="56">
        <f>COUNTIF(B:B,B221)</f>
        <v>1</v>
      </c>
      <c r="E221" s="60" t="s">
        <v>3523</v>
      </c>
      <c r="F221" s="55" t="s">
        <v>211</v>
      </c>
      <c r="G221" s="55" t="s">
        <v>3219</v>
      </c>
      <c r="H221" s="55" t="s">
        <v>627</v>
      </c>
      <c r="I221" s="56">
        <f>COUNTIF(G:G,G221)</f>
        <v>1</v>
      </c>
      <c r="J221" s="60" t="s">
        <v>3523</v>
      </c>
      <c r="K221" s="92"/>
      <c r="L221" s="92"/>
    </row>
    <row r="222" spans="1:12" x14ac:dyDescent="0.25">
      <c r="A222" s="55" t="s">
        <v>211</v>
      </c>
      <c r="B222" s="55" t="s">
        <v>633</v>
      </c>
      <c r="C222" s="55" t="str">
        <f>VLOOKUP(B222,'3. DB25 Alle koder'!B:C,2,FALSE)</f>
        <v>Fremstilling af cement</v>
      </c>
      <c r="D222" s="56">
        <f>COUNTIF(B:B,B222)</f>
        <v>1</v>
      </c>
      <c r="E222" s="60" t="s">
        <v>3523</v>
      </c>
      <c r="F222" s="55" t="s">
        <v>211</v>
      </c>
      <c r="G222" s="55" t="s">
        <v>633</v>
      </c>
      <c r="H222" s="55" t="s">
        <v>632</v>
      </c>
      <c r="I222" s="56">
        <f>COUNTIF(G:G,G222)</f>
        <v>1</v>
      </c>
      <c r="J222" s="60" t="s">
        <v>3523</v>
      </c>
      <c r="K222" s="92"/>
      <c r="L222" s="92"/>
    </row>
    <row r="223" spans="1:12" x14ac:dyDescent="0.25">
      <c r="A223" s="55" t="s">
        <v>211</v>
      </c>
      <c r="B223" s="55" t="s">
        <v>636</v>
      </c>
      <c r="C223" s="55" t="str">
        <f>VLOOKUP(B223,'3. DB25 Alle koder'!B:C,2,FALSE)</f>
        <v>Fremstilling af kalk og gips</v>
      </c>
      <c r="D223" s="56">
        <f>COUNTIF(B:B,B223)</f>
        <v>1</v>
      </c>
      <c r="E223" s="60" t="s">
        <v>3523</v>
      </c>
      <c r="F223" s="55" t="s">
        <v>211</v>
      </c>
      <c r="G223" s="55" t="s">
        <v>636</v>
      </c>
      <c r="H223" s="55" t="s">
        <v>635</v>
      </c>
      <c r="I223" s="56">
        <f>COUNTIF(G:G,G223)</f>
        <v>1</v>
      </c>
      <c r="J223" s="60" t="s">
        <v>3523</v>
      </c>
      <c r="K223" s="92"/>
      <c r="L223" s="92"/>
    </row>
    <row r="224" spans="1:12" x14ac:dyDescent="0.25">
      <c r="A224" s="55" t="s">
        <v>211</v>
      </c>
      <c r="B224" s="55" t="s">
        <v>641</v>
      </c>
      <c r="C224" s="55" t="str">
        <f>VLOOKUP(B224,'3. DB25 Alle koder'!B:C,2,FALSE)</f>
        <v>Fremstilling af byggematerialer af beton</v>
      </c>
      <c r="D224" s="56">
        <f>COUNTIF(B:B,B224)</f>
        <v>1</v>
      </c>
      <c r="E224" s="57" t="s">
        <v>3523</v>
      </c>
      <c r="F224" s="55" t="s">
        <v>211</v>
      </c>
      <c r="G224" s="55" t="s">
        <v>641</v>
      </c>
      <c r="H224" s="55" t="s">
        <v>640</v>
      </c>
      <c r="I224" s="56">
        <f>COUNTIF(G:G,G224)</f>
        <v>1</v>
      </c>
      <c r="J224" s="57" t="s">
        <v>3523</v>
      </c>
      <c r="K224" s="92"/>
      <c r="L224" s="92"/>
    </row>
    <row r="225" spans="1:12" x14ac:dyDescent="0.25">
      <c r="A225" s="55" t="s">
        <v>211</v>
      </c>
      <c r="B225" s="55" t="s">
        <v>644</v>
      </c>
      <c r="C225" s="55" t="str">
        <f>VLOOKUP(B225,'3. DB25 Alle koder'!B:C,2,FALSE)</f>
        <v>Fremstilling af byggematerialer af gips</v>
      </c>
      <c r="D225" s="56">
        <f>COUNTIF(B:B,B225)</f>
        <v>1</v>
      </c>
      <c r="E225" s="57" t="s">
        <v>3523</v>
      </c>
      <c r="F225" s="55" t="s">
        <v>211</v>
      </c>
      <c r="G225" s="55" t="s">
        <v>644</v>
      </c>
      <c r="H225" s="55" t="s">
        <v>643</v>
      </c>
      <c r="I225" s="56">
        <f>COUNTIF(G:G,G225)</f>
        <v>1</v>
      </c>
      <c r="J225" s="57" t="s">
        <v>3523</v>
      </c>
      <c r="K225" s="92"/>
      <c r="L225" s="92"/>
    </row>
    <row r="226" spans="1:12" x14ac:dyDescent="0.25">
      <c r="A226" s="55" t="s">
        <v>211</v>
      </c>
      <c r="B226" s="55" t="s">
        <v>646</v>
      </c>
      <c r="C226" s="55" t="str">
        <f>VLOOKUP(B226,'3. DB25 Alle koder'!B:C,2,FALSE)</f>
        <v>Fremstilling af færdigblandet beton</v>
      </c>
      <c r="D226" s="56">
        <f>COUNTIF(B:B,B226)</f>
        <v>1</v>
      </c>
      <c r="E226" s="60" t="s">
        <v>3523</v>
      </c>
      <c r="F226" s="55" t="s">
        <v>211</v>
      </c>
      <c r="G226" s="55" t="s">
        <v>646</v>
      </c>
      <c r="H226" s="55" t="s">
        <v>2617</v>
      </c>
      <c r="I226" s="56">
        <f>COUNTIF(G:G,G226)</f>
        <v>1</v>
      </c>
      <c r="J226" s="60" t="s">
        <v>3523</v>
      </c>
      <c r="K226" s="92"/>
      <c r="L226" s="92"/>
    </row>
    <row r="227" spans="1:12" x14ac:dyDescent="0.25">
      <c r="A227" s="55" t="s">
        <v>211</v>
      </c>
      <c r="B227" s="55" t="s">
        <v>649</v>
      </c>
      <c r="C227" s="55" t="str">
        <f>VLOOKUP(B227,'3. DB25 Alle koder'!B:C,2,FALSE)</f>
        <v>Fremstilling af mørtel</v>
      </c>
      <c r="D227" s="56">
        <f>COUNTIF(B:B,B227)</f>
        <v>1</v>
      </c>
      <c r="E227" s="60" t="s">
        <v>3523</v>
      </c>
      <c r="F227" s="55" t="s">
        <v>211</v>
      </c>
      <c r="G227" s="55" t="s">
        <v>649</v>
      </c>
      <c r="H227" s="55" t="s">
        <v>648</v>
      </c>
      <c r="I227" s="56">
        <f>COUNTIF(G:G,G227)</f>
        <v>1</v>
      </c>
      <c r="J227" s="60" t="s">
        <v>3523</v>
      </c>
      <c r="K227" s="92"/>
      <c r="L227" s="92"/>
    </row>
    <row r="228" spans="1:12" x14ac:dyDescent="0.25">
      <c r="A228" s="55" t="s">
        <v>211</v>
      </c>
      <c r="B228" s="55" t="s">
        <v>652</v>
      </c>
      <c r="C228" s="55" t="str">
        <f>VLOOKUP(B228,'3. DB25 Alle koder'!B:C,2,FALSE)</f>
        <v>Fremstilling af fibercement</v>
      </c>
      <c r="D228" s="56">
        <f>COUNTIF(B:B,B228)</f>
        <v>1</v>
      </c>
      <c r="E228" s="60" t="s">
        <v>3523</v>
      </c>
      <c r="F228" s="55" t="s">
        <v>211</v>
      </c>
      <c r="G228" s="55" t="s">
        <v>652</v>
      </c>
      <c r="H228" s="55" t="s">
        <v>651</v>
      </c>
      <c r="I228" s="56">
        <f>COUNTIF(G:G,G228)</f>
        <v>1</v>
      </c>
      <c r="J228" s="60" t="s">
        <v>3523</v>
      </c>
      <c r="K228" s="92"/>
      <c r="L228" s="92"/>
    </row>
    <row r="229" spans="1:12" ht="45" x14ac:dyDescent="0.25">
      <c r="A229" s="55" t="s">
        <v>211</v>
      </c>
      <c r="B229" s="55" t="s">
        <v>655</v>
      </c>
      <c r="C229" s="55" t="str">
        <f>VLOOKUP(B229,'3. DB25 Alle koder'!B:C,2,FALSE)</f>
        <v>Fremstilling af andre produkter af beton, cement og gips</v>
      </c>
      <c r="D229" s="56">
        <f>COUNTIF(B:B,B229)</f>
        <v>2</v>
      </c>
      <c r="E229" s="64" t="s">
        <v>3563</v>
      </c>
      <c r="F229" s="55" t="s">
        <v>211</v>
      </c>
      <c r="G229" s="55" t="s">
        <v>572</v>
      </c>
      <c r="H229" s="55" t="s">
        <v>574</v>
      </c>
      <c r="I229" s="56">
        <f>COUNTIF(G:G,G229)</f>
        <v>4</v>
      </c>
      <c r="J229" s="64" t="s">
        <v>3563</v>
      </c>
      <c r="K229" s="92"/>
      <c r="L229" s="92"/>
    </row>
    <row r="230" spans="1:12" x14ac:dyDescent="0.25">
      <c r="A230" s="55" t="s">
        <v>211</v>
      </c>
      <c r="B230" s="55" t="s">
        <v>655</v>
      </c>
      <c r="C230" s="55" t="str">
        <f>VLOOKUP(B230,'3. DB25 Alle koder'!B:C,2,FALSE)</f>
        <v>Fremstilling af andre produkter af beton, cement og gips</v>
      </c>
      <c r="D230" s="56">
        <f>COUNTIF(B:B,B230)</f>
        <v>2</v>
      </c>
      <c r="E230" s="60" t="s">
        <v>3523</v>
      </c>
      <c r="F230" s="55" t="s">
        <v>211</v>
      </c>
      <c r="G230" s="55" t="s">
        <v>3426</v>
      </c>
      <c r="H230" s="55" t="s">
        <v>2619</v>
      </c>
      <c r="I230" s="56">
        <f>COUNTIF(G:G,G230)</f>
        <v>1</v>
      </c>
      <c r="J230" s="60" t="s">
        <v>3523</v>
      </c>
      <c r="K230" s="92"/>
      <c r="L230" s="92"/>
    </row>
    <row r="231" spans="1:12" x14ac:dyDescent="0.25">
      <c r="A231" s="55" t="s">
        <v>211</v>
      </c>
      <c r="B231" s="55" t="s">
        <v>659</v>
      </c>
      <c r="C231" s="55" t="str">
        <f>VLOOKUP(B231,'3. DB25 Alle koder'!B:C,2,FALSE)</f>
        <v>Tilhugning, tilskæring og færdigbearbejdning af sten</v>
      </c>
      <c r="D231" s="56">
        <f>COUNTIF(B:B,B231)</f>
        <v>1</v>
      </c>
      <c r="E231" s="57" t="s">
        <v>3523</v>
      </c>
      <c r="F231" s="55" t="s">
        <v>211</v>
      </c>
      <c r="G231" s="55" t="s">
        <v>659</v>
      </c>
      <c r="H231" s="55" t="s">
        <v>657</v>
      </c>
      <c r="I231" s="56">
        <f>COUNTIF(G:G,G231)</f>
        <v>1</v>
      </c>
      <c r="J231" s="57" t="s">
        <v>3523</v>
      </c>
      <c r="K231" s="92"/>
      <c r="L231" s="92"/>
    </row>
    <row r="232" spans="1:12" x14ac:dyDescent="0.25">
      <c r="A232" s="55" t="s">
        <v>211</v>
      </c>
      <c r="B232" s="55" t="s">
        <v>663</v>
      </c>
      <c r="C232" s="55" t="str">
        <f>VLOOKUP(B232,'3. DB25 Alle koder'!B:C,2,FALSE)</f>
        <v>Fremstilling af slibemidler</v>
      </c>
      <c r="D232" s="56">
        <f>COUNTIF(B:B,B232)</f>
        <v>1</v>
      </c>
      <c r="E232" s="57" t="s">
        <v>3523</v>
      </c>
      <c r="F232" s="55" t="s">
        <v>211</v>
      </c>
      <c r="G232" s="55" t="s">
        <v>663</v>
      </c>
      <c r="H232" s="55" t="s">
        <v>662</v>
      </c>
      <c r="I232" s="56">
        <f>COUNTIF(G:G,G232)</f>
        <v>1</v>
      </c>
      <c r="J232" s="57" t="s">
        <v>3523</v>
      </c>
      <c r="K232" s="92"/>
      <c r="L232" s="92"/>
    </row>
    <row r="233" spans="1:12" x14ac:dyDescent="0.25">
      <c r="A233" s="55" t="s">
        <v>211</v>
      </c>
      <c r="B233" s="55" t="s">
        <v>665</v>
      </c>
      <c r="C233" s="55" t="str">
        <f>VLOOKUP(B233,'3. DB25 Alle koder'!B:C,2,FALSE)</f>
        <v>Fremstilling af asfalt og tagpap</v>
      </c>
      <c r="D233" s="56">
        <f>COUNTIF(B:B,B233)</f>
        <v>1</v>
      </c>
      <c r="E233" s="57" t="s">
        <v>3523</v>
      </c>
      <c r="F233" s="55" t="s">
        <v>211</v>
      </c>
      <c r="G233" s="55" t="s">
        <v>665</v>
      </c>
      <c r="H233" s="55" t="s">
        <v>666</v>
      </c>
      <c r="I233" s="56">
        <f>COUNTIF(G:G,G233)</f>
        <v>1</v>
      </c>
      <c r="J233" s="57" t="s">
        <v>3523</v>
      </c>
      <c r="K233" s="92"/>
      <c r="L233" s="92"/>
    </row>
    <row r="234" spans="1:12" ht="30" x14ac:dyDescent="0.25">
      <c r="A234" s="55" t="s">
        <v>211</v>
      </c>
      <c r="B234" s="55" t="s">
        <v>667</v>
      </c>
      <c r="C234" s="55" t="str">
        <f>VLOOKUP(B234,'3. DB25 Alle koder'!B:C,2,FALSE)</f>
        <v>Fremstilling af andre ikke-metalholdige mineralske produkter, bortset fra asfalt og tagpap</v>
      </c>
      <c r="D234" s="56">
        <f>COUNTIF(B:B,B234)</f>
        <v>2</v>
      </c>
      <c r="E234" s="60" t="s">
        <v>3539</v>
      </c>
      <c r="F234" s="55" t="s">
        <v>211</v>
      </c>
      <c r="G234" s="55" t="s">
        <v>347</v>
      </c>
      <c r="H234" s="55" t="s">
        <v>345</v>
      </c>
      <c r="I234" s="56">
        <f>COUNTIF(G:G,G234)</f>
        <v>3</v>
      </c>
      <c r="J234" s="60" t="s">
        <v>3539</v>
      </c>
      <c r="K234" s="92"/>
      <c r="L234" s="92"/>
    </row>
    <row r="235" spans="1:12" ht="30" x14ac:dyDescent="0.25">
      <c r="A235" s="55" t="s">
        <v>211</v>
      </c>
      <c r="B235" s="55" t="s">
        <v>667</v>
      </c>
      <c r="C235" s="55" t="str">
        <f>VLOOKUP(B235,'3. DB25 Alle koder'!B:C,2,FALSE)</f>
        <v>Fremstilling af andre ikke-metalholdige mineralske produkter, bortset fra asfalt og tagpap</v>
      </c>
      <c r="D235" s="56">
        <f>COUNTIF(B:B,B235)</f>
        <v>2</v>
      </c>
      <c r="E235" s="58" t="s">
        <v>3523</v>
      </c>
      <c r="F235" s="55" t="s">
        <v>211</v>
      </c>
      <c r="G235" s="55" t="s">
        <v>667</v>
      </c>
      <c r="H235" s="55" t="s">
        <v>668</v>
      </c>
      <c r="I235" s="56">
        <f>COUNTIF(G:G,G235)</f>
        <v>1</v>
      </c>
      <c r="J235" s="58" t="s">
        <v>3523</v>
      </c>
      <c r="K235" s="92"/>
      <c r="L235" s="92"/>
    </row>
    <row r="236" spans="1:12" x14ac:dyDescent="0.25">
      <c r="A236" s="55" t="s">
        <v>211</v>
      </c>
      <c r="B236" s="55" t="s">
        <v>672</v>
      </c>
      <c r="C236" s="55" t="str">
        <f>VLOOKUP(B236,'3. DB25 Alle koder'!B:C,2,FALSE)</f>
        <v>Fremstilling af råjern og råstål samt jernlegeringer</v>
      </c>
      <c r="D236" s="56">
        <f>COUNTIF(B:B,B236)</f>
        <v>1</v>
      </c>
      <c r="E236" s="60" t="s">
        <v>3523</v>
      </c>
      <c r="F236" s="55" t="s">
        <v>211</v>
      </c>
      <c r="G236" s="55" t="s">
        <v>672</v>
      </c>
      <c r="H236" s="55" t="s">
        <v>670</v>
      </c>
      <c r="I236" s="56">
        <f>COUNTIF(G:G,G236)</f>
        <v>1</v>
      </c>
      <c r="J236" s="60" t="s">
        <v>3523</v>
      </c>
      <c r="K236" s="92"/>
      <c r="L236" s="92"/>
    </row>
    <row r="237" spans="1:12" x14ac:dyDescent="0.25">
      <c r="A237" s="55" t="s">
        <v>211</v>
      </c>
      <c r="B237" s="55" t="s">
        <v>676</v>
      </c>
      <c r="C237" s="55" t="str">
        <f>VLOOKUP(B237,'3. DB25 Alle koder'!B:C,2,FALSE)</f>
        <v>Fremstilling af rør, hule profiler og tilhørende fittings af stål</v>
      </c>
      <c r="D237" s="56">
        <f>COUNTIF(B:B,B237)</f>
        <v>1</v>
      </c>
      <c r="E237" s="60" t="s">
        <v>3523</v>
      </c>
      <c r="F237" s="55" t="s">
        <v>211</v>
      </c>
      <c r="G237" s="55" t="s">
        <v>676</v>
      </c>
      <c r="H237" s="55" t="s">
        <v>2622</v>
      </c>
      <c r="I237" s="56">
        <f>COUNTIF(G:G,G237)</f>
        <v>1</v>
      </c>
      <c r="J237" s="60" t="s">
        <v>3523</v>
      </c>
      <c r="K237" s="92"/>
      <c r="L237" s="92"/>
    </row>
    <row r="238" spans="1:12" x14ac:dyDescent="0.25">
      <c r="A238" s="55" t="s">
        <v>211</v>
      </c>
      <c r="B238" s="55" t="s">
        <v>681</v>
      </c>
      <c r="C238" s="55" t="str">
        <f>VLOOKUP(B238,'3. DB25 Alle koder'!B:C,2,FALSE)</f>
        <v>Fremstilling af stænger ved koldtrækning</v>
      </c>
      <c r="D238" s="56">
        <f>COUNTIF(B:B,B238)</f>
        <v>1</v>
      </c>
      <c r="E238" s="57" t="s">
        <v>3523</v>
      </c>
      <c r="F238" s="55" t="s">
        <v>211</v>
      </c>
      <c r="G238" s="55" t="s">
        <v>681</v>
      </c>
      <c r="H238" s="55" t="s">
        <v>680</v>
      </c>
      <c r="I238" s="56">
        <f>COUNTIF(G:G,G238)</f>
        <v>1</v>
      </c>
      <c r="J238" s="57" t="s">
        <v>3523</v>
      </c>
      <c r="K238" s="92"/>
      <c r="L238" s="92"/>
    </row>
    <row r="239" spans="1:12" x14ac:dyDescent="0.25">
      <c r="A239" s="55" t="s">
        <v>211</v>
      </c>
      <c r="B239" s="55" t="s">
        <v>684</v>
      </c>
      <c r="C239" s="55" t="str">
        <f>VLOOKUP(B239,'3. DB25 Alle koder'!B:C,2,FALSE)</f>
        <v>Fremstilling af stålbånd ved koldvalsning</v>
      </c>
      <c r="D239" s="56">
        <f>COUNTIF(B:B,B239)</f>
        <v>1</v>
      </c>
      <c r="E239" s="57" t="s">
        <v>3523</v>
      </c>
      <c r="F239" s="55" t="s">
        <v>211</v>
      </c>
      <c r="G239" s="55" t="s">
        <v>684</v>
      </c>
      <c r="H239" s="55" t="s">
        <v>683</v>
      </c>
      <c r="I239" s="56">
        <f>COUNTIF(G:G,G239)</f>
        <v>1</v>
      </c>
      <c r="J239" s="57" t="s">
        <v>3523</v>
      </c>
      <c r="K239" s="92"/>
      <c r="L239" s="92"/>
    </row>
    <row r="240" spans="1:12" x14ac:dyDescent="0.25">
      <c r="A240" s="55" t="s">
        <v>211</v>
      </c>
      <c r="B240" s="55" t="s">
        <v>687</v>
      </c>
      <c r="C240" s="55" t="str">
        <f>VLOOKUP(B240,'3. DB25 Alle koder'!B:C,2,FALSE)</f>
        <v>Koldbehandling</v>
      </c>
      <c r="D240" s="56">
        <f>COUNTIF(B:B,B240)</f>
        <v>1</v>
      </c>
      <c r="E240" s="57" t="s">
        <v>3523</v>
      </c>
      <c r="F240" s="55" t="s">
        <v>211</v>
      </c>
      <c r="G240" s="55" t="s">
        <v>687</v>
      </c>
      <c r="H240" s="55" t="s">
        <v>686</v>
      </c>
      <c r="I240" s="56">
        <f>COUNTIF(G:G,G240)</f>
        <v>1</v>
      </c>
      <c r="J240" s="57" t="s">
        <v>3523</v>
      </c>
      <c r="K240" s="92"/>
      <c r="L240" s="92"/>
    </row>
    <row r="241" spans="1:12" x14ac:dyDescent="0.25">
      <c r="A241" s="55" t="s">
        <v>211</v>
      </c>
      <c r="B241" s="55" t="s">
        <v>690</v>
      </c>
      <c r="C241" s="55" t="str">
        <f>VLOOKUP(B241,'3. DB25 Alle koder'!B:C,2,FALSE)</f>
        <v>Fremstilling af tråd ved koldtrækning</v>
      </c>
      <c r="D241" s="56">
        <f>COUNTIF(B:B,B241)</f>
        <v>1</v>
      </c>
      <c r="E241" s="60" t="s">
        <v>3523</v>
      </c>
      <c r="F241" s="55" t="s">
        <v>211</v>
      </c>
      <c r="G241" s="55" t="s">
        <v>690</v>
      </c>
      <c r="H241" s="55" t="s">
        <v>689</v>
      </c>
      <c r="I241" s="56">
        <f>COUNTIF(G:G,G241)</f>
        <v>1</v>
      </c>
      <c r="J241" s="60" t="s">
        <v>3523</v>
      </c>
      <c r="K241" s="92"/>
      <c r="L241" s="92"/>
    </row>
    <row r="242" spans="1:12" x14ac:dyDescent="0.25">
      <c r="A242" s="55" t="s">
        <v>211</v>
      </c>
      <c r="B242" s="55" t="s">
        <v>695</v>
      </c>
      <c r="C242" s="55" t="str">
        <f>VLOOKUP(B242,'3. DB25 Alle koder'!B:C,2,FALSE)</f>
        <v>Fremstilling af ædelmetaller</v>
      </c>
      <c r="D242" s="56">
        <f>COUNTIF(B:B,B242)</f>
        <v>1</v>
      </c>
      <c r="E242" s="60" t="s">
        <v>3523</v>
      </c>
      <c r="F242" s="55" t="s">
        <v>211</v>
      </c>
      <c r="G242" s="55" t="s">
        <v>695</v>
      </c>
      <c r="H242" s="55" t="s">
        <v>694</v>
      </c>
      <c r="I242" s="56">
        <f>COUNTIF(G:G,G242)</f>
        <v>1</v>
      </c>
      <c r="J242" s="60" t="s">
        <v>3523</v>
      </c>
      <c r="K242" s="92"/>
      <c r="L242" s="92"/>
    </row>
    <row r="243" spans="1:12" x14ac:dyDescent="0.25">
      <c r="A243" s="55" t="s">
        <v>211</v>
      </c>
      <c r="B243" s="55" t="s">
        <v>698</v>
      </c>
      <c r="C243" s="55" t="str">
        <f>VLOOKUP(B243,'3. DB25 Alle koder'!B:C,2,FALSE)</f>
        <v>Fremstilling af aluminium</v>
      </c>
      <c r="D243" s="56">
        <f>COUNTIF(B:B,B243)</f>
        <v>1</v>
      </c>
      <c r="E243" s="60" t="s">
        <v>3523</v>
      </c>
      <c r="F243" s="55" t="s">
        <v>211</v>
      </c>
      <c r="G243" s="55" t="s">
        <v>698</v>
      </c>
      <c r="H243" s="55" t="s">
        <v>697</v>
      </c>
      <c r="I243" s="56">
        <f>COUNTIF(G:G,G243)</f>
        <v>1</v>
      </c>
      <c r="J243" s="60" t="s">
        <v>3523</v>
      </c>
      <c r="K243" s="92"/>
      <c r="L243" s="92"/>
    </row>
    <row r="244" spans="1:12" x14ac:dyDescent="0.25">
      <c r="A244" s="55" t="s">
        <v>211</v>
      </c>
      <c r="B244" s="55" t="s">
        <v>701</v>
      </c>
      <c r="C244" s="55" t="str">
        <f>VLOOKUP(B244,'3. DB25 Alle koder'!B:C,2,FALSE)</f>
        <v>Fremstilling af bly, zink og tin</v>
      </c>
      <c r="D244" s="56">
        <f>COUNTIF(B:B,B244)</f>
        <v>1</v>
      </c>
      <c r="E244" s="57" t="s">
        <v>3523</v>
      </c>
      <c r="F244" s="55" t="s">
        <v>211</v>
      </c>
      <c r="G244" s="55" t="s">
        <v>701</v>
      </c>
      <c r="H244" s="55" t="s">
        <v>700</v>
      </c>
      <c r="I244" s="56">
        <f>COUNTIF(G:G,G244)</f>
        <v>1</v>
      </c>
      <c r="J244" s="57" t="s">
        <v>3523</v>
      </c>
      <c r="K244" s="92"/>
      <c r="L244" s="92"/>
    </row>
    <row r="245" spans="1:12" x14ac:dyDescent="0.25">
      <c r="A245" s="55" t="s">
        <v>211</v>
      </c>
      <c r="B245" s="55" t="s">
        <v>704</v>
      </c>
      <c r="C245" s="55" t="str">
        <f>VLOOKUP(B245,'3. DB25 Alle koder'!B:C,2,FALSE)</f>
        <v>Fremstilling af kobber</v>
      </c>
      <c r="D245" s="56">
        <f>COUNTIF(B:B,B245)</f>
        <v>1</v>
      </c>
      <c r="E245" s="60" t="s">
        <v>3523</v>
      </c>
      <c r="F245" s="55" t="s">
        <v>211</v>
      </c>
      <c r="G245" s="55" t="s">
        <v>704</v>
      </c>
      <c r="H245" s="55" t="s">
        <v>703</v>
      </c>
      <c r="I245" s="56">
        <f>COUNTIF(G:G,G245)</f>
        <v>1</v>
      </c>
      <c r="J245" s="60" t="s">
        <v>3523</v>
      </c>
      <c r="K245" s="92"/>
      <c r="L245" s="92"/>
    </row>
    <row r="246" spans="1:12" x14ac:dyDescent="0.25">
      <c r="A246" s="55" t="s">
        <v>211</v>
      </c>
      <c r="B246" s="55" t="s">
        <v>707</v>
      </c>
      <c r="C246" s="55" t="str">
        <f>VLOOKUP(B246,'3. DB25 Alle koder'!B:C,2,FALSE)</f>
        <v>Anden fremstilling af ikke-jernholdige metaller</v>
      </c>
      <c r="D246" s="56">
        <f>COUNTIF(B:B,B246)</f>
        <v>1</v>
      </c>
      <c r="E246" s="63" t="s">
        <v>3523</v>
      </c>
      <c r="F246" s="55" t="s">
        <v>211</v>
      </c>
      <c r="G246" s="55" t="s">
        <v>707</v>
      </c>
      <c r="H246" s="55" t="s">
        <v>706</v>
      </c>
      <c r="I246" s="56">
        <f>COUNTIF(G:G,G246)</f>
        <v>1</v>
      </c>
      <c r="J246" s="63" t="s">
        <v>3523</v>
      </c>
      <c r="K246" s="92"/>
      <c r="L246" s="92"/>
    </row>
    <row r="247" spans="1:12" x14ac:dyDescent="0.25">
      <c r="A247" s="55" t="s">
        <v>211</v>
      </c>
      <c r="B247" s="55" t="s">
        <v>710</v>
      </c>
      <c r="C247" s="55" t="str">
        <f>VLOOKUP(B247,'3. DB25 Alle koder'!B:C,2,FALSE)</f>
        <v>Oparbejdning af nukleart brændsel</v>
      </c>
      <c r="D247" s="56">
        <f>COUNTIF(B:B,B247)</f>
        <v>1</v>
      </c>
      <c r="E247" s="63" t="s">
        <v>3523</v>
      </c>
      <c r="F247" s="55" t="s">
        <v>211</v>
      </c>
      <c r="G247" s="55" t="s">
        <v>710</v>
      </c>
      <c r="H247" s="55" t="s">
        <v>709</v>
      </c>
      <c r="I247" s="56">
        <f>COUNTIF(G:G,G247)</f>
        <v>1</v>
      </c>
      <c r="J247" s="63" t="s">
        <v>3523</v>
      </c>
      <c r="K247" s="92"/>
      <c r="L247" s="92"/>
    </row>
    <row r="248" spans="1:12" x14ac:dyDescent="0.25">
      <c r="A248" s="55" t="s">
        <v>211</v>
      </c>
      <c r="B248" s="55" t="s">
        <v>715</v>
      </c>
      <c r="C248" s="55" t="str">
        <f>VLOOKUP(B248,'3. DB25 Alle koder'!B:C,2,FALSE)</f>
        <v>Støbning af jernprodukter</v>
      </c>
      <c r="D248" s="56">
        <f>COUNTIF(B:B,B248)</f>
        <v>1</v>
      </c>
      <c r="E248" s="60" t="s">
        <v>3523</v>
      </c>
      <c r="F248" s="55" t="s">
        <v>211</v>
      </c>
      <c r="G248" s="55" t="s">
        <v>715</v>
      </c>
      <c r="H248" s="55" t="s">
        <v>714</v>
      </c>
      <c r="I248" s="56">
        <f>COUNTIF(G:G,G248)</f>
        <v>1</v>
      </c>
      <c r="J248" s="60" t="s">
        <v>3523</v>
      </c>
      <c r="K248" s="92"/>
      <c r="L248" s="92"/>
    </row>
    <row r="249" spans="1:12" x14ac:dyDescent="0.25">
      <c r="A249" s="55" t="s">
        <v>211</v>
      </c>
      <c r="B249" s="55" t="s">
        <v>718</v>
      </c>
      <c r="C249" s="55" t="str">
        <f>VLOOKUP(B249,'3. DB25 Alle koder'!B:C,2,FALSE)</f>
        <v>Støbning af stålprodukter</v>
      </c>
      <c r="D249" s="56">
        <f>COUNTIF(B:B,B249)</f>
        <v>1</v>
      </c>
      <c r="E249" s="60" t="s">
        <v>3523</v>
      </c>
      <c r="F249" s="55" t="s">
        <v>211</v>
      </c>
      <c r="G249" s="55" t="s">
        <v>718</v>
      </c>
      <c r="H249" s="55" t="s">
        <v>717</v>
      </c>
      <c r="I249" s="56">
        <f>COUNTIF(G:G,G249)</f>
        <v>1</v>
      </c>
      <c r="J249" s="60" t="s">
        <v>3523</v>
      </c>
      <c r="K249" s="92"/>
      <c r="L249" s="92"/>
    </row>
    <row r="250" spans="1:12" ht="210" x14ac:dyDescent="0.25">
      <c r="A250" s="55" t="s">
        <v>211</v>
      </c>
      <c r="B250" s="55" t="s">
        <v>721</v>
      </c>
      <c r="C250" s="55" t="str">
        <f>VLOOKUP(B250,'3. DB25 Alle koder'!B:C,2,FALSE)</f>
        <v>Støbning af letmetalprodukter</v>
      </c>
      <c r="D250" s="56">
        <f>COUNTIF(B:B,B250)</f>
        <v>1</v>
      </c>
      <c r="E250" s="64" t="s">
        <v>3566</v>
      </c>
      <c r="F250" s="55" t="s">
        <v>211</v>
      </c>
      <c r="G250" s="55" t="s">
        <v>721</v>
      </c>
      <c r="H250" s="55" t="s">
        <v>720</v>
      </c>
      <c r="I250" s="56">
        <f>COUNTIF(G:G,G250)</f>
        <v>2</v>
      </c>
      <c r="J250" s="64" t="s">
        <v>3566</v>
      </c>
      <c r="K250" s="92"/>
      <c r="L250" s="92"/>
    </row>
    <row r="251" spans="1:12" ht="30" x14ac:dyDescent="0.25">
      <c r="A251" s="55" t="s">
        <v>211</v>
      </c>
      <c r="B251" s="55" t="s">
        <v>724</v>
      </c>
      <c r="C251" s="55" t="str">
        <f>VLOOKUP(B251,'3. DB25 Alle koder'!B:C,2,FALSE)</f>
        <v>Støbning af andre ikke-jernholdige metalprodukter</v>
      </c>
      <c r="D251" s="56">
        <f>COUNTIF(B:B,B251)</f>
        <v>2</v>
      </c>
      <c r="E251" s="64" t="s">
        <v>3567</v>
      </c>
      <c r="F251" s="55" t="s">
        <v>211</v>
      </c>
      <c r="G251" s="55" t="s">
        <v>721</v>
      </c>
      <c r="H251" s="55" t="s">
        <v>720</v>
      </c>
      <c r="I251" s="56">
        <f>COUNTIF(G:G,G251)</f>
        <v>2</v>
      </c>
      <c r="J251" s="64" t="s">
        <v>3567</v>
      </c>
      <c r="K251" s="92"/>
      <c r="L251" s="92"/>
    </row>
    <row r="252" spans="1:12" x14ac:dyDescent="0.25">
      <c r="A252" s="55" t="s">
        <v>211</v>
      </c>
      <c r="B252" s="55" t="s">
        <v>724</v>
      </c>
      <c r="C252" s="55" t="str">
        <f>VLOOKUP(B252,'3. DB25 Alle koder'!B:C,2,FALSE)</f>
        <v>Støbning af andre ikke-jernholdige metalprodukter</v>
      </c>
      <c r="D252" s="56">
        <f>COUNTIF(B:B,B252)</f>
        <v>2</v>
      </c>
      <c r="E252" s="60" t="s">
        <v>3523</v>
      </c>
      <c r="F252" s="55" t="s">
        <v>211</v>
      </c>
      <c r="G252" s="55" t="s">
        <v>724</v>
      </c>
      <c r="H252" s="55" t="s">
        <v>723</v>
      </c>
      <c r="I252" s="56">
        <f>COUNTIF(G:G,G252)</f>
        <v>1</v>
      </c>
      <c r="J252" s="60" t="s">
        <v>3523</v>
      </c>
      <c r="K252" s="92"/>
      <c r="L252" s="92"/>
    </row>
    <row r="253" spans="1:12" ht="90" x14ac:dyDescent="0.25">
      <c r="A253" s="55" t="s">
        <v>211</v>
      </c>
      <c r="B253" s="55" t="s">
        <v>729</v>
      </c>
      <c r="C253" s="55" t="str">
        <f>VLOOKUP(B253,'3. DB25 Alle koder'!B:C,2,FALSE)</f>
        <v>Fremstilling af metalkonstruktioner og dele heraf</v>
      </c>
      <c r="D253" s="56">
        <f>COUNTIF(B:B,B253)</f>
        <v>1</v>
      </c>
      <c r="E253" s="57" t="s">
        <v>3523</v>
      </c>
      <c r="F253" s="55" t="s">
        <v>211</v>
      </c>
      <c r="G253" s="55" t="s">
        <v>729</v>
      </c>
      <c r="H253" s="55" t="s">
        <v>728</v>
      </c>
      <c r="I253" s="56">
        <f>COUNTIF(G:G,G253)</f>
        <v>1</v>
      </c>
      <c r="J253" s="57" t="s">
        <v>3523</v>
      </c>
      <c r="K253" s="92" t="s">
        <v>4008</v>
      </c>
      <c r="L253" s="92" t="s">
        <v>4175</v>
      </c>
    </row>
    <row r="254" spans="1:12" x14ac:dyDescent="0.25">
      <c r="A254" s="55" t="s">
        <v>211</v>
      </c>
      <c r="B254" s="55" t="s">
        <v>732</v>
      </c>
      <c r="C254" s="55" t="str">
        <f>VLOOKUP(B254,'3. DB25 Alle koder'!B:C,2,FALSE)</f>
        <v>Fremstilling af døre og vinduer af metal</v>
      </c>
      <c r="D254" s="56">
        <f>COUNTIF(B:B,B254)</f>
        <v>1</v>
      </c>
      <c r="E254" s="60" t="s">
        <v>3523</v>
      </c>
      <c r="F254" s="55" t="s">
        <v>211</v>
      </c>
      <c r="G254" s="55" t="s">
        <v>732</v>
      </c>
      <c r="H254" s="55" t="s">
        <v>731</v>
      </c>
      <c r="I254" s="56">
        <f>COUNTIF(G:G,G254)</f>
        <v>1</v>
      </c>
      <c r="J254" s="60" t="s">
        <v>3523</v>
      </c>
      <c r="K254" s="92"/>
      <c r="L254" s="92"/>
    </row>
    <row r="255" spans="1:12" ht="165" x14ac:dyDescent="0.25">
      <c r="A255" s="55" t="s">
        <v>211</v>
      </c>
      <c r="B255" s="55" t="s">
        <v>737</v>
      </c>
      <c r="C255" s="55" t="str">
        <f>VLOOKUP(B255,'3. DB25 Alle koder'!B:C,2,FALSE)</f>
        <v>Fremstilling af radiatorer, damp- og fyringskedler til centralvarmeanlæg</v>
      </c>
      <c r="D255" s="56">
        <f>COUNTIF(B:B,B255)</f>
        <v>2</v>
      </c>
      <c r="E255" s="69" t="s">
        <v>4006</v>
      </c>
      <c r="F255" s="55" t="s">
        <v>211</v>
      </c>
      <c r="G255" s="55" t="s">
        <v>737</v>
      </c>
      <c r="H255" s="55" t="s">
        <v>2624</v>
      </c>
      <c r="I255" s="56">
        <f>COUNTIF(G:G,G255)</f>
        <v>2</v>
      </c>
      <c r="J255" s="69" t="s">
        <v>4006</v>
      </c>
      <c r="K255" s="92"/>
      <c r="L255" s="92"/>
    </row>
    <row r="256" spans="1:12" ht="30" x14ac:dyDescent="0.25">
      <c r="A256" s="55" t="s">
        <v>211</v>
      </c>
      <c r="B256" s="55" t="s">
        <v>737</v>
      </c>
      <c r="C256" s="55" t="str">
        <f>VLOOKUP(B256,'3. DB25 Alle koder'!B:C,2,FALSE)</f>
        <v>Fremstilling af radiatorer, damp- og fyringskedler til centralvarmeanlæg</v>
      </c>
      <c r="D256" s="56">
        <f>COUNTIF(B:B,B256)</f>
        <v>2</v>
      </c>
      <c r="E256" s="60" t="s">
        <v>3523</v>
      </c>
      <c r="F256" s="55" t="s">
        <v>211</v>
      </c>
      <c r="G256" s="55" t="s">
        <v>744</v>
      </c>
      <c r="H256" s="55" t="s">
        <v>2626</v>
      </c>
      <c r="I256" s="56">
        <f>COUNTIF(G:G,G256)</f>
        <v>1</v>
      </c>
      <c r="J256" s="60" t="s">
        <v>3523</v>
      </c>
      <c r="K256" s="92"/>
      <c r="L256" s="92"/>
    </row>
    <row r="257" spans="1:12" x14ac:dyDescent="0.25">
      <c r="A257" s="55" t="s">
        <v>211</v>
      </c>
      <c r="B257" s="55" t="s">
        <v>740</v>
      </c>
      <c r="C257" s="55" t="str">
        <f>VLOOKUP(B257,'3. DB25 Alle koder'!B:C,2,FALSE)</f>
        <v>Fremstilling af andre tanke og beholdere af metal</v>
      </c>
      <c r="D257" s="56">
        <f>COUNTIF(B:B,B257)</f>
        <v>1</v>
      </c>
      <c r="E257" s="63" t="s">
        <v>3523</v>
      </c>
      <c r="F257" s="55" t="s">
        <v>211</v>
      </c>
      <c r="G257" s="55" t="s">
        <v>3221</v>
      </c>
      <c r="H257" s="55" t="s">
        <v>739</v>
      </c>
      <c r="I257" s="56">
        <f>COUNTIF(G:G,G257)</f>
        <v>1</v>
      </c>
      <c r="J257" s="63" t="s">
        <v>3523</v>
      </c>
      <c r="K257" s="92"/>
      <c r="L257" s="92"/>
    </row>
    <row r="258" spans="1:12" x14ac:dyDescent="0.25">
      <c r="A258" s="55" t="s">
        <v>211</v>
      </c>
      <c r="B258" s="55" t="s">
        <v>744</v>
      </c>
      <c r="C258" s="55" t="str">
        <f>VLOOKUP(B258,'3. DB25 Alle koder'!B:C,2,FALSE)</f>
        <v>Fremstilling af våben og ammunition</v>
      </c>
      <c r="D258" s="56">
        <f>COUNTIF(B:B,B258)</f>
        <v>1</v>
      </c>
      <c r="E258" s="63" t="s">
        <v>3523</v>
      </c>
      <c r="F258" s="55" t="s">
        <v>211</v>
      </c>
      <c r="G258" s="55" t="s">
        <v>748</v>
      </c>
      <c r="H258" s="55" t="s">
        <v>742</v>
      </c>
      <c r="I258" s="56">
        <f>COUNTIF(G:G,G258)</f>
        <v>1</v>
      </c>
      <c r="J258" s="63" t="s">
        <v>3523</v>
      </c>
      <c r="K258" s="92"/>
      <c r="L258" s="92"/>
    </row>
    <row r="259" spans="1:12" ht="30" x14ac:dyDescent="0.25">
      <c r="A259" s="55" t="s">
        <v>211</v>
      </c>
      <c r="B259" s="55" t="s">
        <v>748</v>
      </c>
      <c r="C259" s="55" t="str">
        <f>VLOOKUP(B259,'3. DB25 Alle koder'!B:C,2,FALSE)</f>
        <v>Smedning og valsning af metal samt pulvermetallurgi</v>
      </c>
      <c r="D259" s="56">
        <f>COUNTIF(B:B,B259)</f>
        <v>1</v>
      </c>
      <c r="E259" s="63" t="s">
        <v>3523</v>
      </c>
      <c r="F259" s="55" t="s">
        <v>211</v>
      </c>
      <c r="G259" s="55" t="s">
        <v>3507</v>
      </c>
      <c r="H259" s="55" t="s">
        <v>2627</v>
      </c>
      <c r="I259" s="56">
        <f>COUNTIF(G:G,G259)</f>
        <v>1</v>
      </c>
      <c r="J259" s="63" t="s">
        <v>3523</v>
      </c>
      <c r="K259" s="92"/>
      <c r="L259" s="92"/>
    </row>
    <row r="260" spans="1:12" x14ac:dyDescent="0.25">
      <c r="A260" s="55" t="s">
        <v>211</v>
      </c>
      <c r="B260" s="55" t="s">
        <v>753</v>
      </c>
      <c r="C260" s="55" t="str">
        <f>VLOOKUP(B260,'3. DB25 Alle koder'!B:C,2,FALSE)</f>
        <v>Overfladebehandling af metal</v>
      </c>
      <c r="D260" s="56">
        <f>COUNTIF(B:B,B260)</f>
        <v>1</v>
      </c>
      <c r="E260" s="64" t="s">
        <v>3568</v>
      </c>
      <c r="F260" s="55" t="s">
        <v>211</v>
      </c>
      <c r="G260" s="55" t="s">
        <v>764</v>
      </c>
      <c r="H260" s="55" t="s">
        <v>752</v>
      </c>
      <c r="I260" s="56">
        <f>COUNTIF(G:G,G260)</f>
        <v>3</v>
      </c>
      <c r="J260" s="64" t="s">
        <v>3568</v>
      </c>
      <c r="K260" s="92"/>
      <c r="L260" s="92"/>
    </row>
    <row r="261" spans="1:12" ht="30" x14ac:dyDescent="0.25">
      <c r="A261" s="55" t="s">
        <v>211</v>
      </c>
      <c r="B261" s="55" t="s">
        <v>756</v>
      </c>
      <c r="C261" s="55" t="str">
        <f>VLOOKUP(B261,'3. DB25 Alle koder'!B:C,2,FALSE)</f>
        <v>Varmebehandling af metal</v>
      </c>
      <c r="D261" s="56">
        <f>COUNTIF(B:B,B261)</f>
        <v>1</v>
      </c>
      <c r="E261" s="64" t="s">
        <v>3569</v>
      </c>
      <c r="F261" s="55" t="s">
        <v>211</v>
      </c>
      <c r="G261" s="55" t="s">
        <v>764</v>
      </c>
      <c r="H261" s="55" t="s">
        <v>752</v>
      </c>
      <c r="I261" s="56">
        <f>COUNTIF(G:G,G261)</f>
        <v>3</v>
      </c>
      <c r="J261" s="64" t="s">
        <v>3569</v>
      </c>
      <c r="K261" s="92"/>
      <c r="L261" s="92"/>
    </row>
    <row r="262" spans="1:12" ht="60" x14ac:dyDescent="0.25">
      <c r="A262" s="55" t="s">
        <v>211</v>
      </c>
      <c r="B262" s="55" t="s">
        <v>759</v>
      </c>
      <c r="C262" s="55" t="str">
        <f>VLOOKUP(B262,'3. DB25 Alle koder'!B:C,2,FALSE)</f>
        <v>Maskinforarbejdning af metal</v>
      </c>
      <c r="D262" s="56">
        <f>COUNTIF(B:B,B262)</f>
        <v>2</v>
      </c>
      <c r="E262" s="64" t="s">
        <v>3570</v>
      </c>
      <c r="F262" s="55" t="s">
        <v>211</v>
      </c>
      <c r="G262" s="55" t="s">
        <v>764</v>
      </c>
      <c r="H262" s="55" t="s">
        <v>752</v>
      </c>
      <c r="I262" s="56">
        <f>COUNTIF(G:G,G262)</f>
        <v>3</v>
      </c>
      <c r="J262" s="64" t="s">
        <v>3570</v>
      </c>
      <c r="K262" s="92"/>
      <c r="L262" s="92"/>
    </row>
    <row r="263" spans="1:12" x14ac:dyDescent="0.25">
      <c r="A263" s="55" t="s">
        <v>211</v>
      </c>
      <c r="B263" s="55" t="s">
        <v>759</v>
      </c>
      <c r="C263" s="55" t="str">
        <f>VLOOKUP(B263,'3. DB25 Alle koder'!B:C,2,FALSE)</f>
        <v>Maskinforarbejdning af metal</v>
      </c>
      <c r="D263" s="56">
        <f>COUNTIF(B:B,B263)</f>
        <v>2</v>
      </c>
      <c r="E263" s="58" t="s">
        <v>3523</v>
      </c>
      <c r="F263" s="55" t="s">
        <v>211</v>
      </c>
      <c r="G263" s="55" t="s">
        <v>767</v>
      </c>
      <c r="H263" s="55" t="s">
        <v>2630</v>
      </c>
      <c r="I263" s="56">
        <f>COUNTIF(G:G,G263)</f>
        <v>1</v>
      </c>
      <c r="J263" s="58" t="s">
        <v>3523</v>
      </c>
      <c r="K263" s="92"/>
      <c r="L263" s="92"/>
    </row>
    <row r="264" spans="1:12" x14ac:dyDescent="0.25">
      <c r="A264" s="55" t="s">
        <v>211</v>
      </c>
      <c r="B264" s="55" t="s">
        <v>764</v>
      </c>
      <c r="C264" s="55" t="str">
        <f>VLOOKUP(B264,'3. DB25 Alle koder'!B:C,2,FALSE)</f>
        <v>Fremstilling af bestik, skære- og klipperedskaber</v>
      </c>
      <c r="D264" s="56">
        <f>COUNTIF(B:B,B264)</f>
        <v>1</v>
      </c>
      <c r="E264" s="60" t="s">
        <v>3523</v>
      </c>
      <c r="F264" s="55" t="s">
        <v>211</v>
      </c>
      <c r="G264" s="55" t="s">
        <v>3508</v>
      </c>
      <c r="H264" s="55" t="s">
        <v>763</v>
      </c>
      <c r="I264" s="56">
        <f>COUNTIF(G:G,G264)</f>
        <v>1</v>
      </c>
      <c r="J264" s="60" t="s">
        <v>3523</v>
      </c>
      <c r="K264" s="92"/>
      <c r="L264" s="92"/>
    </row>
    <row r="265" spans="1:12" x14ac:dyDescent="0.25">
      <c r="A265" s="55" t="s">
        <v>211</v>
      </c>
      <c r="B265" s="55" t="s">
        <v>767</v>
      </c>
      <c r="C265" s="55" t="str">
        <f>VLOOKUP(B265,'3. DB25 Alle koder'!B:C,2,FALSE)</f>
        <v>Fremstilling af låse og hængsler</v>
      </c>
      <c r="D265" s="56">
        <f>COUNTIF(B:B,B265)</f>
        <v>1</v>
      </c>
      <c r="E265" s="60" t="s">
        <v>3523</v>
      </c>
      <c r="F265" s="55" t="s">
        <v>211</v>
      </c>
      <c r="G265" s="55" t="s">
        <v>3509</v>
      </c>
      <c r="H265" s="55" t="s">
        <v>766</v>
      </c>
      <c r="I265" s="56">
        <f>COUNTIF(G:G,G265)</f>
        <v>1</v>
      </c>
      <c r="J265" s="60" t="s">
        <v>3523</v>
      </c>
      <c r="K265" s="92"/>
      <c r="L265" s="92"/>
    </row>
    <row r="266" spans="1:12" x14ac:dyDescent="0.25">
      <c r="A266" s="55" t="s">
        <v>211</v>
      </c>
      <c r="B266" s="55" t="s">
        <v>770</v>
      </c>
      <c r="C266" s="55" t="str">
        <f>VLOOKUP(B266,'3. DB25 Alle koder'!B:C,2,FALSE)</f>
        <v>Fremstilling af håndværktøj</v>
      </c>
      <c r="D266" s="56">
        <f>COUNTIF(B:B,B266)</f>
        <v>1</v>
      </c>
      <c r="E266" s="60" t="s">
        <v>3523</v>
      </c>
      <c r="F266" s="55" t="s">
        <v>211</v>
      </c>
      <c r="G266" s="55" t="s">
        <v>3223</v>
      </c>
      <c r="H266" s="55" t="s">
        <v>769</v>
      </c>
      <c r="I266" s="56">
        <f>COUNTIF(G:G,G266)</f>
        <v>1</v>
      </c>
      <c r="J266" s="60" t="s">
        <v>3523</v>
      </c>
      <c r="K266" s="92"/>
      <c r="L266" s="92"/>
    </row>
    <row r="267" spans="1:12" x14ac:dyDescent="0.25">
      <c r="A267" s="55" t="s">
        <v>211</v>
      </c>
      <c r="B267" s="55" t="s">
        <v>775</v>
      </c>
      <c r="C267" s="55" t="str">
        <f>VLOOKUP(B267,'3. DB25 Alle koder'!B:C,2,FALSE)</f>
        <v>Fremstilling af metaltønder og lignende beholdere</v>
      </c>
      <c r="D267" s="56">
        <f>COUNTIF(B:B,B267)</f>
        <v>1</v>
      </c>
      <c r="E267" s="60" t="s">
        <v>3523</v>
      </c>
      <c r="F267" s="55" t="s">
        <v>211</v>
      </c>
      <c r="G267" s="55" t="s">
        <v>775</v>
      </c>
      <c r="H267" s="55" t="s">
        <v>774</v>
      </c>
      <c r="I267" s="56">
        <f>COUNTIF(G:G,G267)</f>
        <v>1</v>
      </c>
      <c r="J267" s="60" t="s">
        <v>3523</v>
      </c>
      <c r="K267" s="92"/>
      <c r="L267" s="92"/>
    </row>
    <row r="268" spans="1:12" x14ac:dyDescent="0.25">
      <c r="A268" s="55" t="s">
        <v>211</v>
      </c>
      <c r="B268" s="55" t="s">
        <v>778</v>
      </c>
      <c r="C268" s="55" t="str">
        <f>VLOOKUP(B268,'3. DB25 Alle koder'!B:C,2,FALSE)</f>
        <v>Fremstilling af letmetalemballage</v>
      </c>
      <c r="D268" s="56">
        <f>COUNTIF(B:B,B268)</f>
        <v>1</v>
      </c>
      <c r="E268" s="60" t="s">
        <v>3523</v>
      </c>
      <c r="F268" s="55" t="s">
        <v>211</v>
      </c>
      <c r="G268" s="55" t="s">
        <v>778</v>
      </c>
      <c r="H268" s="55" t="s">
        <v>777</v>
      </c>
      <c r="I268" s="56">
        <f>COUNTIF(G:G,G268)</f>
        <v>1</v>
      </c>
      <c r="J268" s="60" t="s">
        <v>3523</v>
      </c>
      <c r="K268" s="92"/>
      <c r="L268" s="92"/>
    </row>
    <row r="269" spans="1:12" x14ac:dyDescent="0.25">
      <c r="A269" s="55" t="s">
        <v>211</v>
      </c>
      <c r="B269" s="55" t="s">
        <v>781</v>
      </c>
      <c r="C269" s="55" t="str">
        <f>VLOOKUP(B269,'3. DB25 Alle koder'!B:C,2,FALSE)</f>
        <v>Fremstilling af trådvarer, kæder og fjedre</v>
      </c>
      <c r="D269" s="56">
        <f>COUNTIF(B:B,B269)</f>
        <v>1</v>
      </c>
      <c r="E269" s="60" t="s">
        <v>3523</v>
      </c>
      <c r="F269" s="55" t="s">
        <v>211</v>
      </c>
      <c r="G269" s="55" t="s">
        <v>781</v>
      </c>
      <c r="H269" s="55" t="s">
        <v>780</v>
      </c>
      <c r="I269" s="56">
        <f>COUNTIF(G:G,G269)</f>
        <v>1</v>
      </c>
      <c r="J269" s="60" t="s">
        <v>3523</v>
      </c>
      <c r="K269" s="92"/>
      <c r="L269" s="92"/>
    </row>
    <row r="270" spans="1:12" x14ac:dyDescent="0.25">
      <c r="A270" s="55" t="s">
        <v>211</v>
      </c>
      <c r="B270" s="55" t="s">
        <v>784</v>
      </c>
      <c r="C270" s="55" t="str">
        <f>VLOOKUP(B270,'3. DB25 Alle koder'!B:C,2,FALSE)</f>
        <v>Fremstilling af lukkeanordninger, bolte, skruer og møtrikker</v>
      </c>
      <c r="D270" s="56">
        <f>COUNTIF(B:B,B270)</f>
        <v>1</v>
      </c>
      <c r="E270" s="60" t="s">
        <v>3523</v>
      </c>
      <c r="F270" s="55" t="s">
        <v>211</v>
      </c>
      <c r="G270" s="55" t="s">
        <v>784</v>
      </c>
      <c r="H270" s="55" t="s">
        <v>783</v>
      </c>
      <c r="I270" s="56">
        <f>COUNTIF(G:G,G270)</f>
        <v>1</v>
      </c>
      <c r="J270" s="60" t="s">
        <v>3523</v>
      </c>
      <c r="K270" s="92"/>
      <c r="L270" s="92"/>
    </row>
    <row r="271" spans="1:12" x14ac:dyDescent="0.25">
      <c r="A271" s="55" t="s">
        <v>211</v>
      </c>
      <c r="B271" s="55" t="s">
        <v>786</v>
      </c>
      <c r="C271" s="55" t="str">
        <f>VLOOKUP(B271,'3. DB25 Alle koder'!B:C,2,FALSE)</f>
        <v>Fremstilling af andre færdige metalprodukter i.a.n.</v>
      </c>
      <c r="D271" s="56">
        <f>COUNTIF(B:B,B271)</f>
        <v>1</v>
      </c>
      <c r="E271" s="60" t="s">
        <v>3523</v>
      </c>
      <c r="F271" s="55" t="s">
        <v>211</v>
      </c>
      <c r="G271" s="55" t="s">
        <v>786</v>
      </c>
      <c r="H271" s="55" t="s">
        <v>2635</v>
      </c>
      <c r="I271" s="56">
        <f>COUNTIF(G:G,G271)</f>
        <v>1</v>
      </c>
      <c r="J271" s="60" t="s">
        <v>3523</v>
      </c>
      <c r="K271" s="92"/>
      <c r="L271" s="92"/>
    </row>
    <row r="272" spans="1:12" x14ac:dyDescent="0.25">
      <c r="A272" s="55" t="s">
        <v>211</v>
      </c>
      <c r="B272" s="55" t="s">
        <v>792</v>
      </c>
      <c r="C272" s="55" t="str">
        <f>VLOOKUP(B272,'3. DB25 Alle koder'!B:C,2,FALSE)</f>
        <v>Fremstilling af elektroniske komponenter</v>
      </c>
      <c r="D272" s="56">
        <f>COUNTIF(B:B,B272)</f>
        <v>1</v>
      </c>
      <c r="E272" s="58" t="s">
        <v>3523</v>
      </c>
      <c r="F272" s="55" t="s">
        <v>211</v>
      </c>
      <c r="G272" s="55" t="s">
        <v>792</v>
      </c>
      <c r="H272" s="55" t="s">
        <v>789</v>
      </c>
      <c r="I272" s="56">
        <f>COUNTIF(G:G,G272)</f>
        <v>1</v>
      </c>
      <c r="J272" s="58" t="s">
        <v>3523</v>
      </c>
      <c r="K272" s="92"/>
      <c r="L272" s="92"/>
    </row>
    <row r="273" spans="1:12" x14ac:dyDescent="0.25">
      <c r="A273" s="55" t="s">
        <v>211</v>
      </c>
      <c r="B273" s="55" t="s">
        <v>795</v>
      </c>
      <c r="C273" s="55" t="str">
        <f>VLOOKUP(B273,'3. DB25 Alle koder'!B:C,2,FALSE)</f>
        <v>Fremstilling af printplader o.lign.</v>
      </c>
      <c r="D273" s="56">
        <f>COUNTIF(B:B,B273)</f>
        <v>1</v>
      </c>
      <c r="E273" s="60" t="s">
        <v>3523</v>
      </c>
      <c r="F273" s="55" t="s">
        <v>211</v>
      </c>
      <c r="G273" s="55" t="s">
        <v>795</v>
      </c>
      <c r="H273" s="55" t="s">
        <v>2636</v>
      </c>
      <c r="I273" s="56">
        <f>COUNTIF(G:G,G273)</f>
        <v>1</v>
      </c>
      <c r="J273" s="60" t="s">
        <v>3523</v>
      </c>
      <c r="K273" s="92"/>
      <c r="L273" s="92"/>
    </row>
    <row r="274" spans="1:12" x14ac:dyDescent="0.25">
      <c r="A274" s="55" t="s">
        <v>211</v>
      </c>
      <c r="B274" s="55" t="s">
        <v>799</v>
      </c>
      <c r="C274" s="55" t="str">
        <f>VLOOKUP(B274,'3. DB25 Alle koder'!B:C,2,FALSE)</f>
        <v>Fremstilling af computere og ydre enheder</v>
      </c>
      <c r="D274" s="56">
        <f>COUNTIF(B:B,B274)</f>
        <v>2</v>
      </c>
      <c r="E274" s="63" t="s">
        <v>3523</v>
      </c>
      <c r="F274" s="55" t="s">
        <v>211</v>
      </c>
      <c r="G274" s="55" t="s">
        <v>799</v>
      </c>
      <c r="H274" s="55" t="s">
        <v>797</v>
      </c>
      <c r="I274" s="56">
        <f>COUNTIF(G:G,G274)</f>
        <v>2</v>
      </c>
      <c r="J274" s="63" t="s">
        <v>3523</v>
      </c>
      <c r="K274" s="92"/>
      <c r="L274" s="92"/>
    </row>
    <row r="275" spans="1:12" ht="30" x14ac:dyDescent="0.25">
      <c r="A275" s="55" t="s">
        <v>211</v>
      </c>
      <c r="B275" s="55" t="s">
        <v>799</v>
      </c>
      <c r="C275" s="55" t="str">
        <f>VLOOKUP(B275,'3. DB25 Alle koder'!B:C,2,FALSE)</f>
        <v>Fremstilling af computere og ydre enheder</v>
      </c>
      <c r="D275" s="56">
        <f>COUNTIF(B:B,B275)</f>
        <v>2</v>
      </c>
      <c r="E275" s="64" t="s">
        <v>3579</v>
      </c>
      <c r="F275" s="55" t="s">
        <v>211</v>
      </c>
      <c r="G275" s="55" t="s">
        <v>892</v>
      </c>
      <c r="H275" s="55" t="s">
        <v>2651</v>
      </c>
      <c r="I275" s="56">
        <f>COUNTIF(G:G,G275)</f>
        <v>2</v>
      </c>
      <c r="J275" s="64" t="s">
        <v>3579</v>
      </c>
      <c r="K275" s="92"/>
      <c r="L275" s="92"/>
    </row>
    <row r="276" spans="1:12" x14ac:dyDescent="0.25">
      <c r="A276" s="55" t="s">
        <v>211</v>
      </c>
      <c r="B276" s="55" t="s">
        <v>803</v>
      </c>
      <c r="C276" s="55" t="str">
        <f>VLOOKUP(B276,'3. DB25 Alle koder'!B:C,2,FALSE)</f>
        <v>Fremstilling af kommunikationsudstyr</v>
      </c>
      <c r="D276" s="56">
        <f>COUNTIF(B:B,B276)</f>
        <v>1</v>
      </c>
      <c r="E276" s="58" t="s">
        <v>3523</v>
      </c>
      <c r="F276" s="55" t="s">
        <v>211</v>
      </c>
      <c r="G276" s="55" t="s">
        <v>803</v>
      </c>
      <c r="H276" s="55" t="s">
        <v>801</v>
      </c>
      <c r="I276" s="56">
        <f>COUNTIF(G:G,G276)</f>
        <v>2</v>
      </c>
      <c r="J276" s="58" t="s">
        <v>3523</v>
      </c>
      <c r="K276" s="92"/>
      <c r="L276" s="92"/>
    </row>
    <row r="277" spans="1:12" ht="30" x14ac:dyDescent="0.25">
      <c r="A277" s="55" t="s">
        <v>211</v>
      </c>
      <c r="B277" s="55" t="s">
        <v>807</v>
      </c>
      <c r="C277" s="55" t="str">
        <f>VLOOKUP(B277,'3. DB25 Alle koder'!B:C,2,FALSE)</f>
        <v>Fremstilling af elektronik til husholdninger</v>
      </c>
      <c r="D277" s="56">
        <f>COUNTIF(B:B,B277)</f>
        <v>2</v>
      </c>
      <c r="E277" s="64" t="s">
        <v>3768</v>
      </c>
      <c r="F277" s="55" t="s">
        <v>211</v>
      </c>
      <c r="G277" s="55" t="s">
        <v>799</v>
      </c>
      <c r="H277" s="55" t="s">
        <v>797</v>
      </c>
      <c r="I277" s="56">
        <f>COUNTIF(G:G,G277)</f>
        <v>2</v>
      </c>
      <c r="J277" s="64" t="s">
        <v>3768</v>
      </c>
      <c r="K277" s="92"/>
      <c r="L277" s="92"/>
    </row>
    <row r="278" spans="1:12" x14ac:dyDescent="0.25">
      <c r="A278" s="55" t="s">
        <v>211</v>
      </c>
      <c r="B278" s="55" t="s">
        <v>807</v>
      </c>
      <c r="C278" s="55" t="str">
        <f>VLOOKUP(B278,'3. DB25 Alle koder'!B:C,2,FALSE)</f>
        <v>Fremstilling af elektronik til husholdninger</v>
      </c>
      <c r="D278" s="56">
        <f>COUNTIF(B:B,B278)</f>
        <v>2</v>
      </c>
      <c r="E278" s="60" t="s">
        <v>3523</v>
      </c>
      <c r="F278" s="55" t="s">
        <v>211</v>
      </c>
      <c r="G278" s="55" t="s">
        <v>807</v>
      </c>
      <c r="H278" s="55" t="s">
        <v>805</v>
      </c>
      <c r="I278" s="56">
        <f>COUNTIF(G:G,G278)</f>
        <v>1</v>
      </c>
      <c r="J278" s="60" t="s">
        <v>3523</v>
      </c>
      <c r="K278" s="92"/>
      <c r="L278" s="92"/>
    </row>
    <row r="279" spans="1:12" ht="75" x14ac:dyDescent="0.25">
      <c r="A279" s="55" t="s">
        <v>211</v>
      </c>
      <c r="B279" s="55" t="s">
        <v>810</v>
      </c>
      <c r="C279" s="55" t="str">
        <f>VLOOKUP(B279,'3. DB25 Alle koder'!B:C,2,FALSE)</f>
        <v>Fremstilling af instrumenter og udstyr til måling, afprøvning og navigation</v>
      </c>
      <c r="D279" s="56">
        <f>COUNTIF(B:B,B279)</f>
        <v>2</v>
      </c>
      <c r="E279" s="64" t="s">
        <v>3571</v>
      </c>
      <c r="F279" s="55" t="s">
        <v>211</v>
      </c>
      <c r="G279" s="55" t="s">
        <v>803</v>
      </c>
      <c r="H279" s="55" t="s">
        <v>801</v>
      </c>
      <c r="I279" s="56">
        <f>COUNTIF(G:G,G279)</f>
        <v>2</v>
      </c>
      <c r="J279" s="64" t="s">
        <v>3571</v>
      </c>
      <c r="K279" s="92"/>
      <c r="L279" s="92"/>
    </row>
    <row r="280" spans="1:12" ht="30" x14ac:dyDescent="0.25">
      <c r="A280" s="55" t="s">
        <v>211</v>
      </c>
      <c r="B280" s="55" t="s">
        <v>810</v>
      </c>
      <c r="C280" s="55" t="str">
        <f>VLOOKUP(B280,'3. DB25 Alle koder'!B:C,2,FALSE)</f>
        <v>Fremstilling af instrumenter og udstyr til måling, afprøvning og navigation</v>
      </c>
      <c r="D280" s="56">
        <f>COUNTIF(B:B,B280)</f>
        <v>2</v>
      </c>
      <c r="E280" s="60" t="s">
        <v>3523</v>
      </c>
      <c r="F280" s="55" t="s">
        <v>211</v>
      </c>
      <c r="G280" s="55" t="s">
        <v>810</v>
      </c>
      <c r="H280" s="55" t="s">
        <v>2638</v>
      </c>
      <c r="I280" s="56">
        <f>COUNTIF(G:G,G280)</f>
        <v>1</v>
      </c>
      <c r="J280" s="60" t="s">
        <v>3523</v>
      </c>
      <c r="K280" s="92"/>
      <c r="L280" s="92"/>
    </row>
    <row r="281" spans="1:12" x14ac:dyDescent="0.25">
      <c r="A281" s="55" t="s">
        <v>211</v>
      </c>
      <c r="B281" s="55" t="s">
        <v>813</v>
      </c>
      <c r="C281" s="55" t="str">
        <f>VLOOKUP(B281,'3. DB25 Alle koder'!B:C,2,FALSE)</f>
        <v>Fremstilling af ure</v>
      </c>
      <c r="D281" s="56">
        <f>COUNTIF(B:B,B281)</f>
        <v>1</v>
      </c>
      <c r="E281" s="60" t="s">
        <v>3523</v>
      </c>
      <c r="F281" s="55" t="s">
        <v>211</v>
      </c>
      <c r="G281" s="55" t="s">
        <v>813</v>
      </c>
      <c r="H281" s="55" t="s">
        <v>812</v>
      </c>
      <c r="I281" s="56">
        <f>COUNTIF(G:G,G281)</f>
        <v>1</v>
      </c>
      <c r="J281" s="60" t="s">
        <v>3523</v>
      </c>
      <c r="K281" s="92"/>
      <c r="L281" s="92"/>
    </row>
    <row r="282" spans="1:12" x14ac:dyDescent="0.25">
      <c r="A282" s="55" t="s">
        <v>211</v>
      </c>
      <c r="B282" s="55" t="s">
        <v>817</v>
      </c>
      <c r="C282" s="55" t="str">
        <f>VLOOKUP(B282,'3. DB25 Alle koder'!B:C,2,FALSE)</f>
        <v>Fremstilling af høreapparater og dele hertil</v>
      </c>
      <c r="D282" s="56">
        <f>COUNTIF(B:B,B282)</f>
        <v>1</v>
      </c>
      <c r="E282" s="60" t="s">
        <v>3523</v>
      </c>
      <c r="F282" s="55" t="s">
        <v>211</v>
      </c>
      <c r="G282" s="55" t="s">
        <v>817</v>
      </c>
      <c r="H282" s="55" t="s">
        <v>818</v>
      </c>
      <c r="I282" s="56">
        <f>COUNTIF(G:G,G282)</f>
        <v>1</v>
      </c>
      <c r="J282" s="60" t="s">
        <v>3523</v>
      </c>
      <c r="K282" s="92"/>
      <c r="L282" s="92"/>
    </row>
    <row r="283" spans="1:12" ht="30" x14ac:dyDescent="0.25">
      <c r="A283" s="55" t="s">
        <v>211</v>
      </c>
      <c r="B283" s="55" t="s">
        <v>819</v>
      </c>
      <c r="C283" s="55" t="str">
        <f>VLOOKUP(B283,'3. DB25 Alle koder'!B:C,2,FALSE)</f>
        <v>Fremstilling af bestrålingsudstyr og elektromedicinsk og elektroterapeutisk udstyr</v>
      </c>
      <c r="D283" s="56">
        <f>COUNTIF(B:B,B283)</f>
        <v>2</v>
      </c>
      <c r="E283" s="63" t="s">
        <v>3523</v>
      </c>
      <c r="F283" s="55" t="s">
        <v>211</v>
      </c>
      <c r="G283" s="55" t="s">
        <v>819</v>
      </c>
      <c r="H283" s="55" t="s">
        <v>820</v>
      </c>
      <c r="I283" s="56">
        <f>COUNTIF(G:G,G283)</f>
        <v>1</v>
      </c>
      <c r="J283" s="63" t="s">
        <v>3523</v>
      </c>
      <c r="K283" s="92"/>
      <c r="L283" s="92"/>
    </row>
    <row r="284" spans="1:12" ht="105" x14ac:dyDescent="0.25">
      <c r="A284" s="55" t="s">
        <v>211</v>
      </c>
      <c r="B284" s="55" t="s">
        <v>819</v>
      </c>
      <c r="C284" s="55" t="str">
        <f>VLOOKUP(B284,'3. DB25 Alle koder'!B:C,2,FALSE)</f>
        <v>Fremstilling af bestrålingsudstyr og elektromedicinsk og elektroterapeutisk udstyr</v>
      </c>
      <c r="D284" s="56">
        <f>COUNTIF(B:B,B284)</f>
        <v>2</v>
      </c>
      <c r="E284" s="65" t="s">
        <v>4007</v>
      </c>
      <c r="F284" s="55" t="s">
        <v>211</v>
      </c>
      <c r="G284" s="55" t="s">
        <v>1020</v>
      </c>
      <c r="H284" s="55" t="s">
        <v>1018</v>
      </c>
      <c r="I284" s="56">
        <f>COUNTIF(G:G,G284)</f>
        <v>2</v>
      </c>
      <c r="J284" s="65" t="s">
        <v>4007</v>
      </c>
      <c r="K284" s="92"/>
      <c r="L284" s="92"/>
    </row>
    <row r="285" spans="1:12" ht="30" x14ac:dyDescent="0.25">
      <c r="A285" s="55" t="s">
        <v>211</v>
      </c>
      <c r="B285" s="55" t="s">
        <v>824</v>
      </c>
      <c r="C285" s="55" t="str">
        <f>VLOOKUP(B285,'3. DB25 Alle koder'!B:C,2,FALSE)</f>
        <v>Fremstilling af optiske instrumenter, magnetiske og optiske medier og fotografisk udstyr</v>
      </c>
      <c r="D285" s="56">
        <f>COUNTIF(B:B,B285)</f>
        <v>2</v>
      </c>
      <c r="E285" s="60" t="s">
        <v>3523</v>
      </c>
      <c r="F285" s="55" t="s">
        <v>211</v>
      </c>
      <c r="G285" s="55" t="s">
        <v>824</v>
      </c>
      <c r="H285" s="55" t="s">
        <v>2639</v>
      </c>
      <c r="I285" s="56">
        <f>COUNTIF(G:G,G285)</f>
        <v>1</v>
      </c>
      <c r="J285" s="60" t="s">
        <v>3523</v>
      </c>
      <c r="K285" s="92"/>
      <c r="L285" s="92"/>
    </row>
    <row r="286" spans="1:12" ht="30" x14ac:dyDescent="0.25">
      <c r="A286" s="55" t="s">
        <v>211</v>
      </c>
      <c r="B286" s="55" t="s">
        <v>824</v>
      </c>
      <c r="C286" s="55" t="str">
        <f>VLOOKUP(B286,'3. DB25 Alle koder'!B:C,2,FALSE)</f>
        <v>Fremstilling af optiske instrumenter, magnetiske og optiske medier og fotografisk udstyr</v>
      </c>
      <c r="D286" s="56">
        <f>COUNTIF(B:B,B286)</f>
        <v>2</v>
      </c>
      <c r="E286" s="60" t="s">
        <v>3523</v>
      </c>
      <c r="F286" s="55" t="s">
        <v>211</v>
      </c>
      <c r="G286" s="55" t="s">
        <v>3427</v>
      </c>
      <c r="H286" s="55" t="s">
        <v>2641</v>
      </c>
      <c r="I286" s="56">
        <f>COUNTIF(G:G,G286)</f>
        <v>1</v>
      </c>
      <c r="J286" s="60" t="s">
        <v>3523</v>
      </c>
      <c r="K286" s="92"/>
      <c r="L286" s="92"/>
    </row>
    <row r="287" spans="1:12" ht="30" x14ac:dyDescent="0.25">
      <c r="A287" s="55" t="s">
        <v>211</v>
      </c>
      <c r="B287" s="55" t="s">
        <v>830</v>
      </c>
      <c r="C287" s="55" t="str">
        <f>VLOOKUP(B287,'3. DB25 Alle koder'!B:C,2,FALSE)</f>
        <v>Fremstilling af elektriske motorer, generatorer og transformatorer</v>
      </c>
      <c r="D287" s="56">
        <f>COUNTIF(B:B,B287)</f>
        <v>3</v>
      </c>
      <c r="E287" s="61" t="s">
        <v>3523</v>
      </c>
      <c r="F287" s="55" t="s">
        <v>211</v>
      </c>
      <c r="G287" s="55" t="s">
        <v>830</v>
      </c>
      <c r="H287" s="55" t="s">
        <v>2644</v>
      </c>
      <c r="I287" s="56">
        <f>COUNTIF(G:G,G287)</f>
        <v>2</v>
      </c>
      <c r="J287" s="61" t="s">
        <v>3523</v>
      </c>
      <c r="K287" s="92"/>
      <c r="L287" s="92"/>
    </row>
    <row r="288" spans="1:12" ht="60" x14ac:dyDescent="0.25">
      <c r="A288" s="55" t="s">
        <v>211</v>
      </c>
      <c r="B288" s="55" t="s">
        <v>830</v>
      </c>
      <c r="C288" s="55" t="str">
        <f>VLOOKUP(B288,'3. DB25 Alle koder'!B:C,2,FALSE)</f>
        <v>Fremstilling af elektriske motorer, generatorer og transformatorer</v>
      </c>
      <c r="D288" s="56">
        <f>COUNTIF(B:B,B288)</f>
        <v>3</v>
      </c>
      <c r="E288" s="64" t="s">
        <v>3573</v>
      </c>
      <c r="F288" s="55" t="s">
        <v>211</v>
      </c>
      <c r="G288" s="55" t="s">
        <v>833</v>
      </c>
      <c r="H288" s="55" t="s">
        <v>832</v>
      </c>
      <c r="I288" s="56">
        <f>COUNTIF(G:G,G288)</f>
        <v>2</v>
      </c>
      <c r="J288" s="64" t="s">
        <v>3573</v>
      </c>
      <c r="K288" s="92"/>
      <c r="L288" s="92"/>
    </row>
    <row r="289" spans="1:12" ht="90" x14ac:dyDescent="0.25">
      <c r="A289" s="55" t="s">
        <v>211</v>
      </c>
      <c r="B289" s="55" t="s">
        <v>830</v>
      </c>
      <c r="C289" s="55" t="str">
        <f>VLOOKUP(B289,'3. DB25 Alle koder'!B:C,2,FALSE)</f>
        <v>Fremstilling af elektriske motorer, generatorer og transformatorer</v>
      </c>
      <c r="D289" s="56">
        <f>COUNTIF(B:B,B289)</f>
        <v>3</v>
      </c>
      <c r="E289" s="64" t="s">
        <v>3574</v>
      </c>
      <c r="F289" s="55" t="s">
        <v>211</v>
      </c>
      <c r="G289" s="55" t="s">
        <v>864</v>
      </c>
      <c r="H289" s="55" t="s">
        <v>862</v>
      </c>
      <c r="I289" s="56">
        <f>COUNTIF(G:G,G289)</f>
        <v>4</v>
      </c>
      <c r="J289" s="64" t="s">
        <v>3574</v>
      </c>
      <c r="K289" s="92"/>
      <c r="L289" s="92"/>
    </row>
    <row r="290" spans="1:12" x14ac:dyDescent="0.25">
      <c r="A290" s="55" t="s">
        <v>211</v>
      </c>
      <c r="B290" s="55" t="s">
        <v>833</v>
      </c>
      <c r="C290" s="55" t="str">
        <f>VLOOKUP(B290,'3. DB25 Alle koder'!B:C,2,FALSE)</f>
        <v>Fremstilling af elektriske fordelings- og kontrolapparater</v>
      </c>
      <c r="D290" s="56">
        <f>COUNTIF(B:B,B290)</f>
        <v>1</v>
      </c>
      <c r="E290" s="58" t="s">
        <v>3523</v>
      </c>
      <c r="F290" s="55" t="s">
        <v>211</v>
      </c>
      <c r="G290" s="55" t="s">
        <v>833</v>
      </c>
      <c r="H290" s="55" t="s">
        <v>832</v>
      </c>
      <c r="I290" s="56">
        <f>COUNTIF(G:G,G290)</f>
        <v>2</v>
      </c>
      <c r="J290" s="58" t="s">
        <v>3523</v>
      </c>
      <c r="K290" s="92"/>
      <c r="L290" s="92"/>
    </row>
    <row r="291" spans="1:12" x14ac:dyDescent="0.25">
      <c r="A291" s="55" t="s">
        <v>211</v>
      </c>
      <c r="B291" s="55" t="s">
        <v>837</v>
      </c>
      <c r="C291" s="55" t="str">
        <f>VLOOKUP(B291,'3. DB25 Alle koder'!B:C,2,FALSE)</f>
        <v>Fremstilling af batterier og akkumulatorer</v>
      </c>
      <c r="D291" s="56">
        <f>COUNTIF(B:B,B291)</f>
        <v>1</v>
      </c>
      <c r="E291" s="60" t="s">
        <v>3523</v>
      </c>
      <c r="F291" s="55" t="s">
        <v>211</v>
      </c>
      <c r="G291" s="55" t="s">
        <v>837</v>
      </c>
      <c r="H291" s="55" t="s">
        <v>835</v>
      </c>
      <c r="I291" s="56">
        <f>COUNTIF(G:G,G291)</f>
        <v>1</v>
      </c>
      <c r="J291" s="60" t="s">
        <v>3523</v>
      </c>
      <c r="K291" s="92"/>
      <c r="L291" s="92"/>
    </row>
    <row r="292" spans="1:12" x14ac:dyDescent="0.25">
      <c r="A292" s="55" t="s">
        <v>211</v>
      </c>
      <c r="B292" s="55" t="s">
        <v>842</v>
      </c>
      <c r="C292" s="55" t="str">
        <f>VLOOKUP(B292,'3. DB25 Alle koder'!B:C,2,FALSE)</f>
        <v>Fremstilling af lyslederkabler</v>
      </c>
      <c r="D292" s="56">
        <f>COUNTIF(B:B,B292)</f>
        <v>1</v>
      </c>
      <c r="E292" s="60" t="s">
        <v>3523</v>
      </c>
      <c r="F292" s="55" t="s">
        <v>211</v>
      </c>
      <c r="G292" s="55" t="s">
        <v>842</v>
      </c>
      <c r="H292" s="55" t="s">
        <v>841</v>
      </c>
      <c r="I292" s="56">
        <f>COUNTIF(G:G,G292)</f>
        <v>1</v>
      </c>
      <c r="J292" s="60" t="s">
        <v>3523</v>
      </c>
      <c r="K292" s="92"/>
      <c r="L292" s="92"/>
    </row>
    <row r="293" spans="1:12" ht="30" x14ac:dyDescent="0.25">
      <c r="A293" s="55" t="s">
        <v>211</v>
      </c>
      <c r="B293" s="55" t="s">
        <v>845</v>
      </c>
      <c r="C293" s="55" t="str">
        <f>VLOOKUP(B293,'3. DB25 Alle koder'!B:C,2,FALSE)</f>
        <v>Fremstilling af andre elektroniske og elektriske ledninger og kabler</v>
      </c>
      <c r="D293" s="56">
        <f>COUNTIF(B:B,B293)</f>
        <v>1</v>
      </c>
      <c r="E293" s="67"/>
      <c r="F293" s="55" t="s">
        <v>211</v>
      </c>
      <c r="G293" s="55" t="s">
        <v>845</v>
      </c>
      <c r="H293" s="55" t="s">
        <v>844</v>
      </c>
      <c r="I293" s="56">
        <f>COUNTIF(G:G,G293)</f>
        <v>1</v>
      </c>
      <c r="J293" s="67"/>
      <c r="K293" s="92"/>
      <c r="L293" s="92"/>
    </row>
    <row r="294" spans="1:12" x14ac:dyDescent="0.25">
      <c r="A294" s="55" t="s">
        <v>211</v>
      </c>
      <c r="B294" s="55" t="s">
        <v>848</v>
      </c>
      <c r="C294" s="55" t="str">
        <f>VLOOKUP(B294,'3. DB25 Alle koder'!B:C,2,FALSE)</f>
        <v>Fremstilling af tilbehør til ledninger og kabler</v>
      </c>
      <c r="D294" s="56">
        <f>COUNTIF(B:B,B294)</f>
        <v>1</v>
      </c>
      <c r="E294" s="60" t="s">
        <v>3523</v>
      </c>
      <c r="F294" s="55" t="s">
        <v>211</v>
      </c>
      <c r="G294" s="55" t="s">
        <v>848</v>
      </c>
      <c r="H294" s="55" t="s">
        <v>847</v>
      </c>
      <c r="I294" s="56">
        <f>COUNTIF(G:G,G294)</f>
        <v>1</v>
      </c>
      <c r="J294" s="60" t="s">
        <v>3523</v>
      </c>
      <c r="K294" s="92"/>
      <c r="L294" s="92"/>
    </row>
    <row r="295" spans="1:12" x14ac:dyDescent="0.25">
      <c r="A295" s="55" t="s">
        <v>211</v>
      </c>
      <c r="B295" s="55" t="s">
        <v>852</v>
      </c>
      <c r="C295" s="55" t="str">
        <f>VLOOKUP(B295,'3. DB25 Alle koder'!B:C,2,FALSE)</f>
        <v>Fremstilling af belysningsartikler</v>
      </c>
      <c r="D295" s="56">
        <f>COUNTIF(B:B,B295)</f>
        <v>1</v>
      </c>
      <c r="E295" s="63" t="s">
        <v>3523</v>
      </c>
      <c r="F295" s="55" t="s">
        <v>211</v>
      </c>
      <c r="G295" s="55" t="s">
        <v>852</v>
      </c>
      <c r="H295" s="55" t="s">
        <v>2645</v>
      </c>
      <c r="I295" s="56">
        <f>COUNTIF(G:G,G295)</f>
        <v>1</v>
      </c>
      <c r="J295" s="63" t="s">
        <v>3523</v>
      </c>
      <c r="K295" s="92"/>
      <c r="L295" s="92"/>
    </row>
    <row r="296" spans="1:12" x14ac:dyDescent="0.25">
      <c r="A296" s="55" t="s">
        <v>211</v>
      </c>
      <c r="B296" s="55" t="s">
        <v>857</v>
      </c>
      <c r="C296" s="55" t="str">
        <f>VLOOKUP(B296,'3. DB25 Alle koder'!B:C,2,FALSE)</f>
        <v>Fremstilling af elektriske husholdningsapparater</v>
      </c>
      <c r="D296" s="56">
        <f>COUNTIF(B:B,B296)</f>
        <v>1</v>
      </c>
      <c r="E296" s="63" t="s">
        <v>3523</v>
      </c>
      <c r="F296" s="55" t="s">
        <v>211</v>
      </c>
      <c r="G296" s="55" t="s">
        <v>857</v>
      </c>
      <c r="H296" s="55" t="s">
        <v>856</v>
      </c>
      <c r="I296" s="56">
        <f>COUNTIF(G:G,G296)</f>
        <v>1</v>
      </c>
      <c r="J296" s="63" t="s">
        <v>3523</v>
      </c>
      <c r="K296" s="92"/>
      <c r="L296" s="92"/>
    </row>
    <row r="297" spans="1:12" x14ac:dyDescent="0.25">
      <c r="A297" s="55" t="s">
        <v>211</v>
      </c>
      <c r="B297" s="55" t="s">
        <v>860</v>
      </c>
      <c r="C297" s="55" t="str">
        <f>VLOOKUP(B297,'3. DB25 Alle koder'!B:C,2,FALSE)</f>
        <v>Fremstilling af ikke-elektriske husholdningsapparater</v>
      </c>
      <c r="D297" s="56">
        <f>COUNTIF(B:B,B297)</f>
        <v>1</v>
      </c>
      <c r="E297" s="59" t="s">
        <v>3523</v>
      </c>
      <c r="F297" s="55" t="s">
        <v>211</v>
      </c>
      <c r="G297" s="55" t="s">
        <v>860</v>
      </c>
      <c r="H297" s="55" t="s">
        <v>859</v>
      </c>
      <c r="I297" s="56">
        <f>COUNTIF(G:G,G297)</f>
        <v>1</v>
      </c>
      <c r="J297" s="59" t="s">
        <v>3523</v>
      </c>
      <c r="K297" s="92"/>
      <c r="L297" s="92"/>
    </row>
    <row r="298" spans="1:12" x14ac:dyDescent="0.25">
      <c r="A298" s="55" t="s">
        <v>211</v>
      </c>
      <c r="B298" s="55" t="s">
        <v>864</v>
      </c>
      <c r="C298" s="55" t="str">
        <f>VLOOKUP(B298,'3. DB25 Alle koder'!B:C,2,FALSE)</f>
        <v>Fremstilling af andet elektrisk udstyr</v>
      </c>
      <c r="D298" s="56">
        <f>COUNTIF(B:B,B298)</f>
        <v>2</v>
      </c>
      <c r="E298" s="67" t="s">
        <v>3523</v>
      </c>
      <c r="F298" s="55" t="s">
        <v>211</v>
      </c>
      <c r="G298" s="55" t="s">
        <v>864</v>
      </c>
      <c r="H298" s="55" t="s">
        <v>862</v>
      </c>
      <c r="I298" s="56">
        <f>COUNTIF(G:G,G298)</f>
        <v>4</v>
      </c>
      <c r="J298" s="67" t="s">
        <v>3523</v>
      </c>
      <c r="K298" s="92"/>
      <c r="L298" s="92"/>
    </row>
    <row r="299" spans="1:12" ht="45" x14ac:dyDescent="0.25">
      <c r="A299" s="55" t="s">
        <v>211</v>
      </c>
      <c r="B299" s="55" t="s">
        <v>864</v>
      </c>
      <c r="C299" s="55" t="str">
        <f>VLOOKUP(B299,'3. DB25 Alle koder'!B:C,2,FALSE)</f>
        <v>Fremstilling af andet elektrisk udstyr</v>
      </c>
      <c r="D299" s="56">
        <f>COUNTIF(B:B,B299)</f>
        <v>2</v>
      </c>
      <c r="E299" s="64" t="s">
        <v>3581</v>
      </c>
      <c r="F299" s="55" t="s">
        <v>211</v>
      </c>
      <c r="G299" s="55" t="s">
        <v>3225</v>
      </c>
      <c r="H299" s="55" t="s">
        <v>2657</v>
      </c>
      <c r="I299" s="56">
        <f>COUNTIF(G:G,G299)</f>
        <v>3</v>
      </c>
      <c r="J299" s="64" t="s">
        <v>3581</v>
      </c>
      <c r="K299" s="92"/>
      <c r="L299" s="92"/>
    </row>
    <row r="300" spans="1:12" ht="30" x14ac:dyDescent="0.25">
      <c r="A300" s="55" t="s">
        <v>211</v>
      </c>
      <c r="B300" s="55" t="s">
        <v>869</v>
      </c>
      <c r="C300" s="55" t="str">
        <f>VLOOKUP(B300,'3. DB25 Alle koder'!B:C,2,FALSE)</f>
        <v>Fremstilling af motorer og turbiner, undtagen motorer til flyvemaskiner, motorkøretøjer og knallerter</v>
      </c>
      <c r="D300" s="56">
        <f>COUNTIF(B:B,B300)</f>
        <v>2</v>
      </c>
      <c r="E300" s="63" t="s">
        <v>3523</v>
      </c>
      <c r="F300" s="55" t="s">
        <v>211</v>
      </c>
      <c r="G300" s="55" t="s">
        <v>3382</v>
      </c>
      <c r="H300" s="55" t="s">
        <v>2648</v>
      </c>
      <c r="I300" s="56">
        <f>COUNTIF(G:G,G300)</f>
        <v>3</v>
      </c>
      <c r="J300" s="63" t="s">
        <v>3523</v>
      </c>
      <c r="K300" s="92"/>
      <c r="L300" s="92"/>
    </row>
    <row r="301" spans="1:12" ht="30" x14ac:dyDescent="0.25">
      <c r="A301" s="55" t="s">
        <v>211</v>
      </c>
      <c r="B301" s="55" t="s">
        <v>869</v>
      </c>
      <c r="C301" s="55" t="str">
        <f>VLOOKUP(B301,'3. DB25 Alle koder'!B:C,2,FALSE)</f>
        <v>Fremstilling af motorer og turbiner, undtagen motorer til flyvemaskiner, motorkøretøjer og knallerter</v>
      </c>
      <c r="D301" s="56">
        <f>COUNTIF(B:B,B301)</f>
        <v>2</v>
      </c>
      <c r="E301" s="67" t="s">
        <v>3523</v>
      </c>
      <c r="F301" s="55" t="s">
        <v>211</v>
      </c>
      <c r="G301" s="55" t="s">
        <v>3383</v>
      </c>
      <c r="H301" s="55" t="s">
        <v>2649</v>
      </c>
      <c r="I301" s="56">
        <f>COUNTIF(G:G,G301)</f>
        <v>3</v>
      </c>
      <c r="J301" s="67" t="s">
        <v>3523</v>
      </c>
      <c r="K301" s="92"/>
      <c r="L301" s="92"/>
    </row>
    <row r="302" spans="1:12" x14ac:dyDescent="0.25">
      <c r="A302" s="55" t="s">
        <v>211</v>
      </c>
      <c r="B302" s="55" t="s">
        <v>872</v>
      </c>
      <c r="C302" s="55" t="str">
        <f>VLOOKUP(B302,'3. DB25 Alle koder'!B:C,2,FALSE)</f>
        <v>Fremstilling af hydraulisk udstyr</v>
      </c>
      <c r="D302" s="56">
        <f>COUNTIF(B:B,B302)</f>
        <v>1</v>
      </c>
      <c r="E302" s="60" t="s">
        <v>3523</v>
      </c>
      <c r="F302" s="55" t="s">
        <v>211</v>
      </c>
      <c r="G302" s="55" t="s">
        <v>872</v>
      </c>
      <c r="H302" s="55" t="s">
        <v>871</v>
      </c>
      <c r="I302" s="56">
        <f>COUNTIF(G:G,G302)</f>
        <v>1</v>
      </c>
      <c r="J302" s="60" t="s">
        <v>3523</v>
      </c>
      <c r="K302" s="92"/>
      <c r="L302" s="92"/>
    </row>
    <row r="303" spans="1:12" x14ac:dyDescent="0.25">
      <c r="A303" s="55" t="s">
        <v>211</v>
      </c>
      <c r="B303" s="55" t="s">
        <v>875</v>
      </c>
      <c r="C303" s="55" t="str">
        <f>VLOOKUP(B303,'3. DB25 Alle koder'!B:C,2,FALSE)</f>
        <v>Fremstilling af andre pumper og kompressorer</v>
      </c>
      <c r="D303" s="56">
        <f>COUNTIF(B:B,B303)</f>
        <v>1</v>
      </c>
      <c r="E303" s="60" t="s">
        <v>3523</v>
      </c>
      <c r="F303" s="55" t="s">
        <v>211</v>
      </c>
      <c r="G303" s="55" t="s">
        <v>875</v>
      </c>
      <c r="H303" s="55" t="s">
        <v>874</v>
      </c>
      <c r="I303" s="56">
        <f>COUNTIF(G:G,G303)</f>
        <v>1</v>
      </c>
      <c r="J303" s="60" t="s">
        <v>3523</v>
      </c>
      <c r="K303" s="92"/>
      <c r="L303" s="92"/>
    </row>
    <row r="304" spans="1:12" x14ac:dyDescent="0.25">
      <c r="A304" s="55" t="s">
        <v>211</v>
      </c>
      <c r="B304" s="55" t="s">
        <v>878</v>
      </c>
      <c r="C304" s="55" t="str">
        <f>VLOOKUP(B304,'3. DB25 Alle koder'!B:C,2,FALSE)</f>
        <v>Fremstilling af andre haner og ventiler</v>
      </c>
      <c r="D304" s="56">
        <f>COUNTIF(B:B,B304)</f>
        <v>1</v>
      </c>
      <c r="E304" s="60" t="s">
        <v>3523</v>
      </c>
      <c r="F304" s="55" t="s">
        <v>211</v>
      </c>
      <c r="G304" s="55" t="s">
        <v>878</v>
      </c>
      <c r="H304" s="55" t="s">
        <v>877</v>
      </c>
      <c r="I304" s="56">
        <f>COUNTIF(G:G,G304)</f>
        <v>1</v>
      </c>
      <c r="J304" s="60" t="s">
        <v>3523</v>
      </c>
      <c r="K304" s="92"/>
      <c r="L304" s="92"/>
    </row>
    <row r="305" spans="1:12" ht="30" x14ac:dyDescent="0.25">
      <c r="A305" s="55" t="s">
        <v>211</v>
      </c>
      <c r="B305" s="55" t="s">
        <v>881</v>
      </c>
      <c r="C305" s="55" t="str">
        <f>VLOOKUP(B305,'3. DB25 Alle koder'!B:C,2,FALSE)</f>
        <v>Fremstilling af lejer, tandhjul, tandhjulsudvekslinger og drivelementer</v>
      </c>
      <c r="D305" s="56">
        <f>COUNTIF(B:B,B305)</f>
        <v>1</v>
      </c>
      <c r="E305" s="60" t="s">
        <v>3523</v>
      </c>
      <c r="F305" s="55" t="s">
        <v>211</v>
      </c>
      <c r="G305" s="55" t="s">
        <v>881</v>
      </c>
      <c r="H305" s="55" t="s">
        <v>880</v>
      </c>
      <c r="I305" s="56">
        <f>COUNTIF(G:G,G305)</f>
        <v>1</v>
      </c>
      <c r="J305" s="60" t="s">
        <v>3523</v>
      </c>
      <c r="K305" s="92"/>
      <c r="L305" s="92"/>
    </row>
    <row r="306" spans="1:12" ht="30" x14ac:dyDescent="0.25">
      <c r="A306" s="55" t="s">
        <v>211</v>
      </c>
      <c r="B306" s="55" t="s">
        <v>886</v>
      </c>
      <c r="C306" s="55" t="str">
        <f>VLOOKUP(B306,'3. DB25 Alle koder'!B:C,2,FALSE)</f>
        <v>Fremstilling af ovne, ildsteder og fyringsaggregater til boligopvarmning</v>
      </c>
      <c r="D306" s="56">
        <f>COUNTIF(B:B,B306)</f>
        <v>2</v>
      </c>
      <c r="E306" s="109" t="s">
        <v>4158</v>
      </c>
      <c r="F306" s="55" t="s">
        <v>211</v>
      </c>
      <c r="G306" s="55" t="s">
        <v>737</v>
      </c>
      <c r="H306" s="55" t="s">
        <v>2624</v>
      </c>
      <c r="I306" s="56">
        <f>COUNTIF(G:G,G306)</f>
        <v>2</v>
      </c>
      <c r="J306" s="109" t="s">
        <v>4158</v>
      </c>
      <c r="K306" s="92"/>
      <c r="L306" s="92"/>
    </row>
    <row r="307" spans="1:12" ht="390" x14ac:dyDescent="0.25">
      <c r="A307" s="55" t="s">
        <v>211</v>
      </c>
      <c r="B307" s="55" t="s">
        <v>886</v>
      </c>
      <c r="C307" s="55" t="str">
        <f>VLOOKUP(B307,'3. DB25 Alle koder'!B:C,2,FALSE)</f>
        <v>Fremstilling af ovne, ildsteder og fyringsaggregater til boligopvarmning</v>
      </c>
      <c r="D307" s="56">
        <f>COUNTIF(B:B,B307)</f>
        <v>2</v>
      </c>
      <c r="E307" s="109" t="s">
        <v>4159</v>
      </c>
      <c r="F307" s="55" t="s">
        <v>211</v>
      </c>
      <c r="G307" s="55" t="s">
        <v>886</v>
      </c>
      <c r="H307" s="55" t="s">
        <v>2650</v>
      </c>
      <c r="I307" s="56">
        <f>COUNTIF(G:G,G307)</f>
        <v>2</v>
      </c>
      <c r="J307" s="109" t="s">
        <v>4159</v>
      </c>
      <c r="K307" s="92"/>
      <c r="L307" s="92" t="s">
        <v>4175</v>
      </c>
    </row>
    <row r="308" spans="1:12" x14ac:dyDescent="0.25">
      <c r="A308" s="55" t="s">
        <v>211</v>
      </c>
      <c r="B308" s="55" t="s">
        <v>889</v>
      </c>
      <c r="C308" s="55" t="str">
        <f>VLOOKUP(B308,'3. DB25 Alle koder'!B:C,2,FALSE)</f>
        <v>Fremstilling af løfte- og håndteringsudstyr</v>
      </c>
      <c r="D308" s="56">
        <f>COUNTIF(B:B,B308)</f>
        <v>1</v>
      </c>
      <c r="E308" s="60" t="s">
        <v>3523</v>
      </c>
      <c r="F308" s="55" t="s">
        <v>211</v>
      </c>
      <c r="G308" s="55" t="s">
        <v>889</v>
      </c>
      <c r="H308" s="55" t="s">
        <v>888</v>
      </c>
      <c r="I308" s="56">
        <f>COUNTIF(G:G,G308)</f>
        <v>1</v>
      </c>
      <c r="J308" s="60" t="s">
        <v>3523</v>
      </c>
      <c r="K308" s="92"/>
      <c r="L308" s="92"/>
    </row>
    <row r="309" spans="1:12" ht="30" x14ac:dyDescent="0.25">
      <c r="A309" s="55" t="s">
        <v>211</v>
      </c>
      <c r="B309" s="55" t="s">
        <v>892</v>
      </c>
      <c r="C309" s="55" t="str">
        <f>VLOOKUP(B309,'3. DB25 Alle koder'!B:C,2,FALSE)</f>
        <v>Fremstilling af kontormaskiner og -udstyr, undtagen computere og ydre enheder</v>
      </c>
      <c r="D309" s="56">
        <f>COUNTIF(B:B,B309)</f>
        <v>1</v>
      </c>
      <c r="E309" s="67" t="s">
        <v>3523</v>
      </c>
      <c r="F309" s="55" t="s">
        <v>211</v>
      </c>
      <c r="G309" s="55" t="s">
        <v>892</v>
      </c>
      <c r="H309" s="55" t="s">
        <v>2651</v>
      </c>
      <c r="I309" s="56">
        <f>COUNTIF(G:G,G309)</f>
        <v>2</v>
      </c>
      <c r="J309" s="67" t="s">
        <v>3523</v>
      </c>
      <c r="K309" s="92"/>
      <c r="L309" s="92"/>
    </row>
    <row r="310" spans="1:12" x14ac:dyDescent="0.25">
      <c r="A310" s="55" t="s">
        <v>211</v>
      </c>
      <c r="B310" s="55" t="s">
        <v>895</v>
      </c>
      <c r="C310" s="55" t="str">
        <f>VLOOKUP(B310,'3. DB25 Alle koder'!B:C,2,FALSE)</f>
        <v>Fremstilling af motordrevet håndværktøj</v>
      </c>
      <c r="D310" s="56">
        <f>COUNTIF(B:B,B310)</f>
        <v>1</v>
      </c>
      <c r="E310" s="59" t="s">
        <v>3523</v>
      </c>
      <c r="F310" s="55" t="s">
        <v>211</v>
      </c>
      <c r="G310" s="55" t="s">
        <v>895</v>
      </c>
      <c r="H310" s="55" t="s">
        <v>894</v>
      </c>
      <c r="I310" s="56">
        <f>COUNTIF(G:G,G310)</f>
        <v>1</v>
      </c>
      <c r="J310" s="59" t="s">
        <v>3523</v>
      </c>
      <c r="K310" s="92"/>
      <c r="L310" s="92"/>
    </row>
    <row r="311" spans="1:12" ht="120" x14ac:dyDescent="0.25">
      <c r="A311" s="55" t="s">
        <v>211</v>
      </c>
      <c r="B311" s="55" t="s">
        <v>898</v>
      </c>
      <c r="C311" s="55" t="str">
        <f>VLOOKUP(B311,'3. DB25 Alle koder'!B:C,2,FALSE)</f>
        <v>Fremstilling af klimaanlæg, ikke til husholdningsbrug</v>
      </c>
      <c r="D311" s="56">
        <f>COUNTIF(B:B,B311)</f>
        <v>2</v>
      </c>
      <c r="E311" s="64" t="s">
        <v>3769</v>
      </c>
      <c r="F311" s="55" t="s">
        <v>211</v>
      </c>
      <c r="G311" s="55" t="s">
        <v>886</v>
      </c>
      <c r="H311" s="55" t="s">
        <v>2650</v>
      </c>
      <c r="I311" s="56">
        <f>COUNTIF(G:G,G311)</f>
        <v>2</v>
      </c>
      <c r="J311" s="64" t="s">
        <v>3769</v>
      </c>
      <c r="K311" s="92"/>
      <c r="L311" s="92"/>
    </row>
    <row r="312" spans="1:12" x14ac:dyDescent="0.25">
      <c r="A312" s="55" t="s">
        <v>211</v>
      </c>
      <c r="B312" s="55" t="s">
        <v>898</v>
      </c>
      <c r="C312" s="55" t="str">
        <f>VLOOKUP(B312,'3. DB25 Alle koder'!B:C,2,FALSE)</f>
        <v>Fremstilling af klimaanlæg, ikke til husholdningsbrug</v>
      </c>
      <c r="D312" s="56">
        <f>COUNTIF(B:B,B312)</f>
        <v>2</v>
      </c>
      <c r="E312" s="58" t="s">
        <v>3523</v>
      </c>
      <c r="F312" s="55" t="s">
        <v>211</v>
      </c>
      <c r="G312" s="55" t="s">
        <v>898</v>
      </c>
      <c r="H312" s="55" t="s">
        <v>2652</v>
      </c>
      <c r="I312" s="56">
        <f>COUNTIF(G:G,G312)</f>
        <v>2</v>
      </c>
      <c r="J312" s="58" t="s">
        <v>3523</v>
      </c>
      <c r="K312" s="92"/>
      <c r="L312" s="92"/>
    </row>
    <row r="313" spans="1:12" x14ac:dyDescent="0.25">
      <c r="A313" s="55" t="s">
        <v>211</v>
      </c>
      <c r="B313" s="55" t="s">
        <v>900</v>
      </c>
      <c r="C313" s="55" t="str">
        <f>VLOOKUP(B313,'3. DB25 Alle koder'!B:C,2,FALSE)</f>
        <v>Fremstilling af andre maskiner til generelle formål i.a.n.</v>
      </c>
      <c r="D313" s="56">
        <f>COUNTIF(B:B,B313)</f>
        <v>1</v>
      </c>
      <c r="E313" s="63" t="s">
        <v>3523</v>
      </c>
      <c r="F313" s="55" t="s">
        <v>211</v>
      </c>
      <c r="G313" s="55" t="s">
        <v>900</v>
      </c>
      <c r="H313" s="55" t="s">
        <v>2653</v>
      </c>
      <c r="I313" s="56">
        <f>COUNTIF(G:G,G313)</f>
        <v>2</v>
      </c>
      <c r="J313" s="63" t="s">
        <v>3523</v>
      </c>
      <c r="K313" s="92"/>
      <c r="L313" s="92"/>
    </row>
    <row r="314" spans="1:12" x14ac:dyDescent="0.25">
      <c r="A314" s="55" t="s">
        <v>211</v>
      </c>
      <c r="B314" s="55" t="s">
        <v>904</v>
      </c>
      <c r="C314" s="55" t="str">
        <f>VLOOKUP(B314,'3. DB25 Alle koder'!B:C,2,FALSE)</f>
        <v>Fremstilling af landbrugs- og skovbrugsmaskiner</v>
      </c>
      <c r="D314" s="56">
        <f>COUNTIF(B:B,B314)</f>
        <v>2</v>
      </c>
      <c r="E314" s="60" t="s">
        <v>3523</v>
      </c>
      <c r="F314" s="55" t="s">
        <v>211</v>
      </c>
      <c r="G314" s="55" t="s">
        <v>904</v>
      </c>
      <c r="H314" s="55" t="s">
        <v>902</v>
      </c>
      <c r="I314" s="56">
        <f>COUNTIF(G:G,G314)</f>
        <v>1</v>
      </c>
      <c r="J314" s="60" t="s">
        <v>3523</v>
      </c>
      <c r="K314" s="92"/>
      <c r="L314" s="92"/>
    </row>
    <row r="315" spans="1:12" ht="30" x14ac:dyDescent="0.25">
      <c r="A315" s="55" t="s">
        <v>211</v>
      </c>
      <c r="B315" s="55" t="s">
        <v>904</v>
      </c>
      <c r="C315" s="55" t="str">
        <f>VLOOKUP(B315,'3. DB25 Alle koder'!B:C,2,FALSE)</f>
        <v>Fremstilling af landbrugs- og skovbrugsmaskiner</v>
      </c>
      <c r="D315" s="56">
        <f>COUNTIF(B:B,B315)</f>
        <v>2</v>
      </c>
      <c r="E315" s="64" t="s">
        <v>3582</v>
      </c>
      <c r="F315" s="55" t="s">
        <v>211</v>
      </c>
      <c r="G315" s="55" t="s">
        <v>920</v>
      </c>
      <c r="H315" s="55" t="s">
        <v>2658</v>
      </c>
      <c r="I315" s="56">
        <f>COUNTIF(G:G,G315)</f>
        <v>2</v>
      </c>
      <c r="J315" s="64" t="s">
        <v>3582</v>
      </c>
      <c r="K315" s="92" t="s">
        <v>4009</v>
      </c>
      <c r="L315" s="92"/>
    </row>
    <row r="316" spans="1:12" ht="30" x14ac:dyDescent="0.25">
      <c r="A316" s="55" t="s">
        <v>211</v>
      </c>
      <c r="B316" s="55" t="s">
        <v>909</v>
      </c>
      <c r="C316" s="55" t="str">
        <f>VLOOKUP(B316,'3. DB25 Alle koder'!B:C,2,FALSE)</f>
        <v>Fremstilling af metalforarbejdende maskiner og maskinværktøj til bearbejdning af metal</v>
      </c>
      <c r="D316" s="56">
        <f>COUNTIF(B:B,B316)</f>
        <v>2</v>
      </c>
      <c r="E316" s="60" t="s">
        <v>3523</v>
      </c>
      <c r="F316" s="55" t="s">
        <v>211</v>
      </c>
      <c r="G316" s="55" t="s">
        <v>909</v>
      </c>
      <c r="H316" s="55" t="s">
        <v>2655</v>
      </c>
      <c r="I316" s="56">
        <f>COUNTIF(G:G,G316)</f>
        <v>1</v>
      </c>
      <c r="J316" s="60" t="s">
        <v>3523</v>
      </c>
      <c r="K316" s="92" t="s">
        <v>4011</v>
      </c>
      <c r="L316" s="92"/>
    </row>
    <row r="317" spans="1:12" ht="45" x14ac:dyDescent="0.25">
      <c r="A317" s="55" t="s">
        <v>211</v>
      </c>
      <c r="B317" s="55" t="s">
        <v>909</v>
      </c>
      <c r="C317" s="55" t="str">
        <f>VLOOKUP(B317,'3. DB25 Alle koder'!B:C,2,FALSE)</f>
        <v>Fremstilling af metalforarbejdende maskiner og maskinværktøj til bearbejdning af metal</v>
      </c>
      <c r="D317" s="56">
        <f>COUNTIF(B:B,B317)</f>
        <v>2</v>
      </c>
      <c r="E317" s="64" t="s">
        <v>3770</v>
      </c>
      <c r="F317" s="55" t="s">
        <v>211</v>
      </c>
      <c r="G317" s="55" t="s">
        <v>3225</v>
      </c>
      <c r="H317" s="55" t="s">
        <v>2657</v>
      </c>
      <c r="I317" s="56">
        <f>COUNTIF(G:G,G317)</f>
        <v>3</v>
      </c>
      <c r="J317" s="64" t="s">
        <v>3770</v>
      </c>
      <c r="K317" s="92"/>
      <c r="L317" s="92"/>
    </row>
    <row r="318" spans="1:12" x14ac:dyDescent="0.25">
      <c r="A318" s="55" t="s">
        <v>211</v>
      </c>
      <c r="B318" s="55" t="s">
        <v>912</v>
      </c>
      <c r="C318" s="55" t="str">
        <f>VLOOKUP(B318,'3. DB25 Alle koder'!B:C,2,FALSE)</f>
        <v>Fremstilling af andet maskinværktøj</v>
      </c>
      <c r="D318" s="56">
        <f>COUNTIF(B:B,B318)</f>
        <v>1</v>
      </c>
      <c r="E318" s="70" t="s">
        <v>3523</v>
      </c>
      <c r="F318" s="55" t="s">
        <v>211</v>
      </c>
      <c r="G318" s="55" t="s">
        <v>3225</v>
      </c>
      <c r="H318" s="55" t="s">
        <v>2657</v>
      </c>
      <c r="I318" s="56">
        <f>COUNTIF(G:G,G318)</f>
        <v>3</v>
      </c>
      <c r="J318" s="70" t="s">
        <v>3523</v>
      </c>
      <c r="K318" s="92"/>
      <c r="L318" s="92"/>
    </row>
    <row r="319" spans="1:12" x14ac:dyDescent="0.25">
      <c r="A319" s="55" t="s">
        <v>211</v>
      </c>
      <c r="B319" s="55" t="s">
        <v>917</v>
      </c>
      <c r="C319" s="55" t="str">
        <f>VLOOKUP(B319,'3. DB25 Alle koder'!B:C,2,FALSE)</f>
        <v>Fremstilling af maskiner til metallurgi</v>
      </c>
      <c r="D319" s="56">
        <f>COUNTIF(B:B,B319)</f>
        <v>1</v>
      </c>
      <c r="E319" s="60" t="s">
        <v>3523</v>
      </c>
      <c r="F319" s="55" t="s">
        <v>211</v>
      </c>
      <c r="G319" s="55" t="s">
        <v>917</v>
      </c>
      <c r="H319" s="55" t="s">
        <v>916</v>
      </c>
      <c r="I319" s="56">
        <f>COUNTIF(G:G,G319)</f>
        <v>1</v>
      </c>
      <c r="J319" s="60" t="s">
        <v>3523</v>
      </c>
      <c r="K319" s="92"/>
      <c r="L319" s="92"/>
    </row>
    <row r="320" spans="1:12" ht="30" x14ac:dyDescent="0.25">
      <c r="A320" s="55" t="s">
        <v>211</v>
      </c>
      <c r="B320" s="55" t="s">
        <v>920</v>
      </c>
      <c r="C320" s="55" t="str">
        <f>VLOOKUP(B320,'3. DB25 Alle koder'!B:C,2,FALSE)</f>
        <v>Fremstilling af maskiner til råstofindvindingsindustrien samt bygge- og anlæg</v>
      </c>
      <c r="D320" s="56">
        <f>COUNTIF(B:B,B320)</f>
        <v>1</v>
      </c>
      <c r="E320" s="60" t="s">
        <v>3523</v>
      </c>
      <c r="F320" s="55" t="s">
        <v>211</v>
      </c>
      <c r="G320" s="55" t="s">
        <v>920</v>
      </c>
      <c r="H320" s="55" t="s">
        <v>2658</v>
      </c>
      <c r="I320" s="56">
        <f>COUNTIF(G:G,G320)</f>
        <v>2</v>
      </c>
      <c r="J320" s="60" t="s">
        <v>3523</v>
      </c>
      <c r="K320" s="92"/>
      <c r="L320" s="92"/>
    </row>
    <row r="321" spans="1:12" ht="45" x14ac:dyDescent="0.25">
      <c r="A321" s="55" t="s">
        <v>211</v>
      </c>
      <c r="B321" s="55" t="s">
        <v>923</v>
      </c>
      <c r="C321" s="55" t="str">
        <f>VLOOKUP(B321,'3. DB25 Alle koder'!B:C,2,FALSE)</f>
        <v>Fremstilling af maskiner til føde-, drikke- og tobaksvareindustrien</v>
      </c>
      <c r="D321" s="56">
        <f>COUNTIF(B:B,B321)</f>
        <v>2</v>
      </c>
      <c r="E321" s="69" t="s">
        <v>4010</v>
      </c>
      <c r="F321" s="55" t="s">
        <v>211</v>
      </c>
      <c r="G321" s="55" t="s">
        <v>900</v>
      </c>
      <c r="H321" s="55" t="s">
        <v>2653</v>
      </c>
      <c r="I321" s="56">
        <f>COUNTIF(G:G,G321)</f>
        <v>2</v>
      </c>
      <c r="J321" s="69" t="s">
        <v>4010</v>
      </c>
      <c r="K321" s="92"/>
      <c r="L321" s="92"/>
    </row>
    <row r="322" spans="1:12" ht="30" x14ac:dyDescent="0.25">
      <c r="A322" s="55" t="s">
        <v>211</v>
      </c>
      <c r="B322" s="55" t="s">
        <v>923</v>
      </c>
      <c r="C322" s="55" t="str">
        <f>VLOOKUP(B322,'3. DB25 Alle koder'!B:C,2,FALSE)</f>
        <v>Fremstilling af maskiner til føde-, drikke- og tobaksvareindustrien</v>
      </c>
      <c r="D322" s="56">
        <f>COUNTIF(B:B,B322)</f>
        <v>2</v>
      </c>
      <c r="E322" s="63" t="s">
        <v>3523</v>
      </c>
      <c r="F322" s="55" t="s">
        <v>211</v>
      </c>
      <c r="G322" s="55" t="s">
        <v>923</v>
      </c>
      <c r="H322" s="55" t="s">
        <v>922</v>
      </c>
      <c r="I322" s="56">
        <f>COUNTIF(G:G,G322)</f>
        <v>1</v>
      </c>
      <c r="J322" s="63" t="s">
        <v>3523</v>
      </c>
      <c r="K322" s="92"/>
      <c r="L322" s="92"/>
    </row>
    <row r="323" spans="1:12" ht="30" x14ac:dyDescent="0.25">
      <c r="A323" s="55" t="s">
        <v>211</v>
      </c>
      <c r="B323" s="55" t="s">
        <v>925</v>
      </c>
      <c r="C323" s="55" t="str">
        <f>VLOOKUP(B323,'3. DB25 Alle koder'!B:C,2,FALSE)</f>
        <v>Fremstilling af maskiner til produktion af tekstiler, beklædningsartikler og læder</v>
      </c>
      <c r="D323" s="56">
        <f>COUNTIF(B:B,B323)</f>
        <v>1</v>
      </c>
      <c r="E323" s="60" t="s">
        <v>3523</v>
      </c>
      <c r="F323" s="55" t="s">
        <v>211</v>
      </c>
      <c r="G323" s="55" t="s">
        <v>925</v>
      </c>
      <c r="H323" s="55" t="s">
        <v>2659</v>
      </c>
      <c r="I323" s="56">
        <f>COUNTIF(G:G,G323)</f>
        <v>1</v>
      </c>
      <c r="J323" s="60" t="s">
        <v>3523</v>
      </c>
      <c r="K323" s="92"/>
      <c r="L323" s="92"/>
    </row>
    <row r="324" spans="1:12" x14ac:dyDescent="0.25">
      <c r="A324" s="55" t="s">
        <v>211</v>
      </c>
      <c r="B324" s="55" t="s">
        <v>927</v>
      </c>
      <c r="C324" s="55" t="str">
        <f>VLOOKUP(B324,'3. DB25 Alle koder'!B:C,2,FALSE)</f>
        <v>Fremstilling af maskiner til produktion af papir og pap</v>
      </c>
      <c r="D324" s="56">
        <f>COUNTIF(B:B,B324)</f>
        <v>1</v>
      </c>
      <c r="E324" s="59" t="s">
        <v>3523</v>
      </c>
      <c r="F324" s="55" t="s">
        <v>211</v>
      </c>
      <c r="G324" s="55" t="s">
        <v>927</v>
      </c>
      <c r="H324" s="55" t="s">
        <v>2660</v>
      </c>
      <c r="I324" s="56">
        <f>COUNTIF(G:G,G324)</f>
        <v>1</v>
      </c>
      <c r="J324" s="59" t="s">
        <v>3523</v>
      </c>
      <c r="K324" s="92"/>
      <c r="L324" s="92"/>
    </row>
    <row r="325" spans="1:12" x14ac:dyDescent="0.25">
      <c r="A325" s="55" t="s">
        <v>211</v>
      </c>
      <c r="B325" s="55" t="s">
        <v>929</v>
      </c>
      <c r="C325" s="55" t="str">
        <f>VLOOKUP(B325,'3. DB25 Alle koder'!B:C,2,FALSE)</f>
        <v>Fremstilling af maskiner til produktion af plast og gummi</v>
      </c>
      <c r="D325" s="56">
        <f>COUNTIF(B:B,B325)</f>
        <v>1</v>
      </c>
      <c r="E325" s="58" t="s">
        <v>3523</v>
      </c>
      <c r="F325" s="55" t="s">
        <v>211</v>
      </c>
      <c r="G325" s="55" t="s">
        <v>929</v>
      </c>
      <c r="H325" s="55" t="s">
        <v>2661</v>
      </c>
      <c r="I325" s="56">
        <f>COUNTIF(G:G,G325)</f>
        <v>2</v>
      </c>
      <c r="J325" s="58" t="s">
        <v>3523</v>
      </c>
      <c r="K325" s="92"/>
      <c r="L325" s="92"/>
    </row>
    <row r="326" spans="1:12" ht="75" x14ac:dyDescent="0.25">
      <c r="A326" s="55" t="s">
        <v>211</v>
      </c>
      <c r="B326" s="55" t="s">
        <v>932</v>
      </c>
      <c r="C326" s="55" t="str">
        <f>VLOOKUP(B326,'3. DB25 Alle koder'!B:C,2,FALSE)</f>
        <v>Fremstilling af maskiner til additiv fremstilling</v>
      </c>
      <c r="D326" s="56">
        <f>COUNTIF(B:B,B326)</f>
        <v>2</v>
      </c>
      <c r="E326" s="64" t="s">
        <v>3583</v>
      </c>
      <c r="F326" s="55" t="s">
        <v>211</v>
      </c>
      <c r="G326" s="55" t="s">
        <v>929</v>
      </c>
      <c r="H326" s="55" t="s">
        <v>2661</v>
      </c>
      <c r="I326" s="56">
        <f>COUNTIF(G:G,G326)</f>
        <v>2</v>
      </c>
      <c r="J326" s="64" t="s">
        <v>3583</v>
      </c>
      <c r="K326" s="92"/>
      <c r="L326" s="92"/>
    </row>
    <row r="327" spans="1:12" ht="90" x14ac:dyDescent="0.25">
      <c r="A327" s="55" t="s">
        <v>211</v>
      </c>
      <c r="B327" s="55" t="s">
        <v>932</v>
      </c>
      <c r="C327" s="55" t="str">
        <f>VLOOKUP(B327,'3. DB25 Alle koder'!B:C,2,FALSE)</f>
        <v>Fremstilling af maskiner til additiv fremstilling</v>
      </c>
      <c r="D327" s="56">
        <f>COUNTIF(B:B,B327)</f>
        <v>2</v>
      </c>
      <c r="E327" s="64" t="s">
        <v>3584</v>
      </c>
      <c r="F327" s="55" t="s">
        <v>211</v>
      </c>
      <c r="G327" s="55" t="s">
        <v>934</v>
      </c>
      <c r="H327" s="55" t="s">
        <v>2662</v>
      </c>
      <c r="I327" s="56">
        <f>COUNTIF(G:G,G327)</f>
        <v>2</v>
      </c>
      <c r="J327" s="64" t="s">
        <v>3584</v>
      </c>
      <c r="K327" s="92"/>
      <c r="L327" s="92"/>
    </row>
    <row r="328" spans="1:12" x14ac:dyDescent="0.25">
      <c r="A328" s="55" t="s">
        <v>211</v>
      </c>
      <c r="B328" s="55" t="s">
        <v>934</v>
      </c>
      <c r="C328" s="55" t="str">
        <f>VLOOKUP(B328,'3. DB25 Alle koder'!B:C,2,FALSE)</f>
        <v>Fremstilling af andre maskiner til specielle formål i.a.n.</v>
      </c>
      <c r="D328" s="56">
        <f>COUNTIF(B:B,B328)</f>
        <v>1</v>
      </c>
      <c r="E328" s="67" t="s">
        <v>3523</v>
      </c>
      <c r="F328" s="55" t="s">
        <v>211</v>
      </c>
      <c r="G328" s="55" t="s">
        <v>934</v>
      </c>
      <c r="H328" s="55" t="s">
        <v>2662</v>
      </c>
      <c r="I328" s="56">
        <f>COUNTIF(G:G,G328)</f>
        <v>2</v>
      </c>
      <c r="J328" s="67" t="s">
        <v>3523</v>
      </c>
      <c r="K328" s="92"/>
      <c r="L328" s="92"/>
    </row>
    <row r="329" spans="1:12" ht="60" x14ac:dyDescent="0.25">
      <c r="A329" s="55" t="s">
        <v>211</v>
      </c>
      <c r="B329" s="55" t="s">
        <v>939</v>
      </c>
      <c r="C329" s="55" t="str">
        <f>VLOOKUP(B329,'3. DB25 Alle koder'!B:C,2,FALSE)</f>
        <v>Fremstilling af motorkøretøjer</v>
      </c>
      <c r="D329" s="56">
        <f>COUNTIF(B:B,B329)</f>
        <v>2</v>
      </c>
      <c r="E329" s="65" t="s">
        <v>3572</v>
      </c>
      <c r="F329" s="55" t="s">
        <v>211</v>
      </c>
      <c r="G329" s="55" t="s">
        <v>830</v>
      </c>
      <c r="H329" s="55" t="s">
        <v>2644</v>
      </c>
      <c r="I329" s="56">
        <f>COUNTIF(G:G,G329)</f>
        <v>2</v>
      </c>
      <c r="J329" s="65" t="s">
        <v>3572</v>
      </c>
      <c r="K329" s="92"/>
      <c r="L329" s="92"/>
    </row>
    <row r="330" spans="1:12" x14ac:dyDescent="0.25">
      <c r="A330" s="55" t="s">
        <v>211</v>
      </c>
      <c r="B330" s="55" t="s">
        <v>939</v>
      </c>
      <c r="C330" s="55" t="str">
        <f>VLOOKUP(B330,'3. DB25 Alle koder'!B:C,2,FALSE)</f>
        <v>Fremstilling af motorkøretøjer</v>
      </c>
      <c r="D330" s="56">
        <f>COUNTIF(B:B,B330)</f>
        <v>2</v>
      </c>
      <c r="E330" s="60" t="s">
        <v>3523</v>
      </c>
      <c r="F330" s="55" t="s">
        <v>211</v>
      </c>
      <c r="G330" s="55" t="s">
        <v>939</v>
      </c>
      <c r="H330" s="55" t="s">
        <v>937</v>
      </c>
      <c r="I330" s="56">
        <f>COUNTIF(G:G,G330)</f>
        <v>1</v>
      </c>
      <c r="J330" s="60" t="s">
        <v>3523</v>
      </c>
      <c r="K330" s="92"/>
      <c r="L330" s="92"/>
    </row>
    <row r="331" spans="1:12" ht="30" x14ac:dyDescent="0.25">
      <c r="A331" s="55" t="s">
        <v>211</v>
      </c>
      <c r="B331" s="55" t="s">
        <v>943</v>
      </c>
      <c r="C331" s="55" t="str">
        <f>VLOOKUP(B331,'3. DB25 Alle koder'!B:C,2,FALSE)</f>
        <v>Fremstilling af karosserier til motorkøretøjer; fremstilling af påhængsvogne og sættevogne</v>
      </c>
      <c r="D331" s="56">
        <f>COUNTIF(B:B,B331)</f>
        <v>1</v>
      </c>
      <c r="E331" s="60" t="s">
        <v>3523</v>
      </c>
      <c r="F331" s="55" t="s">
        <v>211</v>
      </c>
      <c r="G331" s="55" t="s">
        <v>943</v>
      </c>
      <c r="H331" s="55" t="s">
        <v>941</v>
      </c>
      <c r="I331" s="56">
        <f>COUNTIF(G:G,G331)</f>
        <v>1</v>
      </c>
      <c r="J331" s="60" t="s">
        <v>3523</v>
      </c>
      <c r="K331" s="92"/>
      <c r="L331" s="92"/>
    </row>
    <row r="332" spans="1:12" ht="45" x14ac:dyDescent="0.25">
      <c r="A332" s="55" t="s">
        <v>211</v>
      </c>
      <c r="B332" s="55" t="s">
        <v>948</v>
      </c>
      <c r="C332" s="55" t="str">
        <f>VLOOKUP(B332,'3. DB25 Alle koder'!B:C,2,FALSE)</f>
        <v>Fremstilling af elektrisk og elektronisk udstyr til motorkøretøjer</v>
      </c>
      <c r="D332" s="56">
        <f>COUNTIF(B:B,B332)</f>
        <v>2</v>
      </c>
      <c r="E332" s="64" t="s">
        <v>3575</v>
      </c>
      <c r="F332" s="55" t="s">
        <v>211</v>
      </c>
      <c r="G332" s="55" t="s">
        <v>864</v>
      </c>
      <c r="H332" s="55" t="s">
        <v>862</v>
      </c>
      <c r="I332" s="56">
        <f>COUNTIF(G:G,G332)</f>
        <v>4</v>
      </c>
      <c r="J332" s="64" t="s">
        <v>3575</v>
      </c>
      <c r="K332" s="92"/>
      <c r="L332" s="92"/>
    </row>
    <row r="333" spans="1:12" ht="30" x14ac:dyDescent="0.25">
      <c r="A333" s="55" t="s">
        <v>211</v>
      </c>
      <c r="B333" s="55" t="s">
        <v>948</v>
      </c>
      <c r="C333" s="55" t="str">
        <f>VLOOKUP(B333,'3. DB25 Alle koder'!B:C,2,FALSE)</f>
        <v>Fremstilling af elektrisk og elektronisk udstyr til motorkøretøjer</v>
      </c>
      <c r="D333" s="56">
        <f>COUNTIF(B:B,B333)</f>
        <v>2</v>
      </c>
      <c r="E333" s="60" t="s">
        <v>3523</v>
      </c>
      <c r="F333" s="55" t="s">
        <v>211</v>
      </c>
      <c r="G333" s="55" t="s">
        <v>948</v>
      </c>
      <c r="H333" s="55" t="s">
        <v>947</v>
      </c>
      <c r="I333" s="56">
        <f>COUNTIF(G:G,G333)</f>
        <v>1</v>
      </c>
      <c r="J333" s="60" t="s">
        <v>3523</v>
      </c>
      <c r="K333" s="92"/>
      <c r="L333" s="92"/>
    </row>
    <row r="334" spans="1:12" ht="45" x14ac:dyDescent="0.25">
      <c r="A334" s="55" t="s">
        <v>211</v>
      </c>
      <c r="B334" s="55" t="s">
        <v>951</v>
      </c>
      <c r="C334" s="55" t="str">
        <f>VLOOKUP(B334,'3. DB25 Alle koder'!B:C,2,FALSE)</f>
        <v>Fremstilling af andre dele og tilbehør til motorkøretøjer</v>
      </c>
      <c r="D334" s="56">
        <f>COUNTIF(B:B,B334)</f>
        <v>4</v>
      </c>
      <c r="E334" s="64" t="s">
        <v>3565</v>
      </c>
      <c r="F334" s="55" t="s">
        <v>211</v>
      </c>
      <c r="G334" s="55" t="s">
        <v>590</v>
      </c>
      <c r="H334" s="55" t="s">
        <v>589</v>
      </c>
      <c r="I334" s="56">
        <f>COUNTIF(G:G,G334)</f>
        <v>2</v>
      </c>
      <c r="J334" s="64" t="s">
        <v>3565</v>
      </c>
      <c r="K334" s="92"/>
      <c r="L334" s="92"/>
    </row>
    <row r="335" spans="1:12" ht="60" x14ac:dyDescent="0.25">
      <c r="A335" s="55" t="s">
        <v>211</v>
      </c>
      <c r="B335" s="55" t="s">
        <v>951</v>
      </c>
      <c r="C335" s="55" t="str">
        <f>VLOOKUP(B335,'3. DB25 Alle koder'!B:C,2,FALSE)</f>
        <v>Fremstilling af andre dele og tilbehør til motorkøretøjer</v>
      </c>
      <c r="D335" s="56">
        <f>COUNTIF(B:B,B335)</f>
        <v>4</v>
      </c>
      <c r="E335" s="68" t="s">
        <v>3577</v>
      </c>
      <c r="F335" s="55" t="s">
        <v>211</v>
      </c>
      <c r="G335" s="55" t="s">
        <v>3383</v>
      </c>
      <c r="H335" s="55" t="s">
        <v>2649</v>
      </c>
      <c r="I335" s="56">
        <f>COUNTIF(G:G,G335)</f>
        <v>3</v>
      </c>
      <c r="J335" s="68" t="s">
        <v>3577</v>
      </c>
      <c r="K335" s="92"/>
      <c r="L335" s="92"/>
    </row>
    <row r="336" spans="1:12" ht="45" x14ac:dyDescent="0.25">
      <c r="A336" s="55" t="s">
        <v>211</v>
      </c>
      <c r="B336" s="55" t="s">
        <v>951</v>
      </c>
      <c r="C336" s="55" t="str">
        <f>VLOOKUP(B336,'3. DB25 Alle koder'!B:C,2,FALSE)</f>
        <v>Fremstilling af andre dele og tilbehør til motorkøretøjer</v>
      </c>
      <c r="D336" s="56">
        <f>COUNTIF(B:B,B336)</f>
        <v>4</v>
      </c>
      <c r="E336" s="65" t="s">
        <v>3580</v>
      </c>
      <c r="F336" s="55" t="s">
        <v>211</v>
      </c>
      <c r="G336" s="55" t="s">
        <v>898</v>
      </c>
      <c r="H336" s="55" t="s">
        <v>2652</v>
      </c>
      <c r="I336" s="56">
        <f>COUNTIF(G:G,G336)</f>
        <v>2</v>
      </c>
      <c r="J336" s="65" t="s">
        <v>3580</v>
      </c>
      <c r="K336" s="92"/>
      <c r="L336" s="92"/>
    </row>
    <row r="337" spans="1:12" x14ac:dyDescent="0.25">
      <c r="A337" s="55" t="s">
        <v>211</v>
      </c>
      <c r="B337" s="55" t="s">
        <v>951</v>
      </c>
      <c r="C337" s="55" t="str">
        <f>VLOOKUP(B337,'3. DB25 Alle koder'!B:C,2,FALSE)</f>
        <v>Fremstilling af andre dele og tilbehør til motorkøretøjer</v>
      </c>
      <c r="D337" s="56">
        <f>COUNTIF(B:B,B337)</f>
        <v>4</v>
      </c>
      <c r="E337" s="60" t="s">
        <v>3523</v>
      </c>
      <c r="F337" s="55" t="s">
        <v>211</v>
      </c>
      <c r="G337" s="55" t="s">
        <v>951</v>
      </c>
      <c r="H337" s="55" t="s">
        <v>950</v>
      </c>
      <c r="I337" s="56">
        <f>COUNTIF(G:G,G337)</f>
        <v>1</v>
      </c>
      <c r="J337" s="60" t="s">
        <v>3523</v>
      </c>
      <c r="K337" s="92"/>
      <c r="L337" s="92"/>
    </row>
    <row r="338" spans="1:12" x14ac:dyDescent="0.25">
      <c r="A338" s="55" t="s">
        <v>211</v>
      </c>
      <c r="B338" s="55" t="s">
        <v>957</v>
      </c>
      <c r="C338" s="55" t="str">
        <f>VLOOKUP(B338,'3. DB25 Alle koder'!B:C,2,FALSE)</f>
        <v>Bygning af civile skibe og flydende materiel</v>
      </c>
      <c r="D338" s="56">
        <f>COUNTIF(B:B,B338)</f>
        <v>1</v>
      </c>
      <c r="E338" s="61" t="s">
        <v>3523</v>
      </c>
      <c r="F338" s="55" t="s">
        <v>211</v>
      </c>
      <c r="G338" s="55" t="s">
        <v>957</v>
      </c>
      <c r="H338" s="55" t="s">
        <v>2664</v>
      </c>
      <c r="I338" s="56">
        <f>COUNTIF(G:G,G338)</f>
        <v>2</v>
      </c>
      <c r="J338" s="61" t="s">
        <v>3523</v>
      </c>
      <c r="K338" s="92"/>
      <c r="L338" s="92"/>
    </row>
    <row r="339" spans="1:12" x14ac:dyDescent="0.25">
      <c r="A339" s="55" t="s">
        <v>211</v>
      </c>
      <c r="B339" s="55" t="s">
        <v>960</v>
      </c>
      <c r="C339" s="55" t="str">
        <f>VLOOKUP(B339,'3. DB25 Alle koder'!B:C,2,FALSE)</f>
        <v>Bygning af både til fritid og sport</v>
      </c>
      <c r="D339" s="56">
        <f>COUNTIF(B:B,B339)</f>
        <v>1</v>
      </c>
      <c r="E339" s="63" t="s">
        <v>3523</v>
      </c>
      <c r="F339" s="55" t="s">
        <v>211</v>
      </c>
      <c r="G339" s="55" t="s">
        <v>960</v>
      </c>
      <c r="H339" s="55" t="s">
        <v>959</v>
      </c>
      <c r="I339" s="56">
        <f>COUNTIF(G:G,G339)</f>
        <v>1</v>
      </c>
      <c r="J339" s="63" t="s">
        <v>3523</v>
      </c>
      <c r="K339" s="92"/>
      <c r="L339" s="92"/>
    </row>
    <row r="340" spans="1:12" ht="360" x14ac:dyDescent="0.25">
      <c r="A340" s="55" t="s">
        <v>211</v>
      </c>
      <c r="B340" s="55" t="s">
        <v>963</v>
      </c>
      <c r="C340" s="55" t="str">
        <f>VLOOKUP(B340,'3. DB25 Alle koder'!B:C,2,FALSE)</f>
        <v>Bygning af militærfartøjer</v>
      </c>
      <c r="D340" s="56">
        <f>COUNTIF(B:B,B340)</f>
        <v>1</v>
      </c>
      <c r="E340" s="65" t="s">
        <v>3585</v>
      </c>
      <c r="F340" s="55" t="s">
        <v>211</v>
      </c>
      <c r="G340" s="71" t="s">
        <v>957</v>
      </c>
      <c r="H340" s="71" t="s">
        <v>2664</v>
      </c>
      <c r="I340" s="56">
        <f>COUNTIF(G:G,G340)</f>
        <v>2</v>
      </c>
      <c r="J340" s="65" t="s">
        <v>3585</v>
      </c>
      <c r="K340" s="92"/>
      <c r="L340" s="92"/>
    </row>
    <row r="341" spans="1:12" ht="90" x14ac:dyDescent="0.25">
      <c r="A341" s="55" t="s">
        <v>211</v>
      </c>
      <c r="B341" s="55" t="s">
        <v>967</v>
      </c>
      <c r="C341" s="55" t="str">
        <f>VLOOKUP(B341,'3. DB25 Alle koder'!B:C,2,FALSE)</f>
        <v>Fremstilling af lokomotiver og andet rullende materiel til jernbaner og sporveje</v>
      </c>
      <c r="D341" s="56">
        <f>COUNTIF(B:B,B341)</f>
        <v>1</v>
      </c>
      <c r="E341" s="63" t="s">
        <v>3523</v>
      </c>
      <c r="F341" s="55" t="s">
        <v>211</v>
      </c>
      <c r="G341" s="55" t="s">
        <v>967</v>
      </c>
      <c r="H341" s="55" t="s">
        <v>965</v>
      </c>
      <c r="I341" s="56">
        <f>COUNTIF(G:G,G341)</f>
        <v>1</v>
      </c>
      <c r="J341" s="63" t="s">
        <v>3523</v>
      </c>
      <c r="K341" s="92" t="s">
        <v>4012</v>
      </c>
      <c r="L341" s="92"/>
    </row>
    <row r="342" spans="1:12" x14ac:dyDescent="0.25">
      <c r="A342" s="55" t="s">
        <v>211</v>
      </c>
      <c r="B342" s="55" t="s">
        <v>972</v>
      </c>
      <c r="C342" s="55" t="str">
        <f>VLOOKUP(B342,'3. DB25 Alle koder'!B:C,2,FALSE)</f>
        <v>Fremstilling af civile luft- og rumfartøjer o.lign.</v>
      </c>
      <c r="D342" s="56">
        <f>COUNTIF(B:B,B342)</f>
        <v>1</v>
      </c>
      <c r="E342" s="67" t="s">
        <v>3523</v>
      </c>
      <c r="F342" s="55" t="s">
        <v>211</v>
      </c>
      <c r="G342" s="55" t="s">
        <v>3227</v>
      </c>
      <c r="H342" s="55" t="s">
        <v>2665</v>
      </c>
      <c r="I342" s="56">
        <f>COUNTIF(G:G,G342)</f>
        <v>2</v>
      </c>
      <c r="J342" s="67" t="s">
        <v>3523</v>
      </c>
      <c r="K342" s="92"/>
      <c r="L342" s="92"/>
    </row>
    <row r="343" spans="1:12" ht="225" x14ac:dyDescent="0.25">
      <c r="A343" s="55" t="s">
        <v>211</v>
      </c>
      <c r="B343" s="55" t="s">
        <v>975</v>
      </c>
      <c r="C343" s="55" t="str">
        <f>VLOOKUP(B343,'3. DB25 Alle koder'!B:C,2,FALSE)</f>
        <v>Fremstilling af militære luft- og rumfartøjer o.lign.</v>
      </c>
      <c r="D343" s="56">
        <f>COUNTIF(B:B,B343)</f>
        <v>1</v>
      </c>
      <c r="E343" s="70" t="s">
        <v>3586</v>
      </c>
      <c r="F343" s="55" t="s">
        <v>211</v>
      </c>
      <c r="G343" s="55" t="s">
        <v>3227</v>
      </c>
      <c r="H343" s="55" t="s">
        <v>2665</v>
      </c>
      <c r="I343" s="56">
        <f>COUNTIF(G:G,G343)</f>
        <v>2</v>
      </c>
      <c r="J343" s="70" t="s">
        <v>3586</v>
      </c>
      <c r="K343" s="92" t="s">
        <v>4008</v>
      </c>
      <c r="L343" s="92"/>
    </row>
    <row r="344" spans="1:12" x14ac:dyDescent="0.25">
      <c r="A344" s="55" t="s">
        <v>211</v>
      </c>
      <c r="B344" s="55" t="s">
        <v>979</v>
      </c>
      <c r="C344" s="55" t="str">
        <f>VLOOKUP(B344,'3. DB25 Alle koder'!B:C,2,FALSE)</f>
        <v>Fremstilling af militære kampkøretøjer</v>
      </c>
      <c r="D344" s="56">
        <f>COUNTIF(B:B,B344)</f>
        <v>1</v>
      </c>
      <c r="E344" s="67" t="s">
        <v>3523</v>
      </c>
      <c r="F344" s="55" t="s">
        <v>211</v>
      </c>
      <c r="G344" s="55" t="s">
        <v>979</v>
      </c>
      <c r="H344" s="55" t="s">
        <v>977</v>
      </c>
      <c r="I344" s="56">
        <f>COUNTIF(G:G,G344)</f>
        <v>2</v>
      </c>
      <c r="J344" s="67" t="s">
        <v>3523</v>
      </c>
      <c r="K344" s="92"/>
      <c r="L344" s="92"/>
    </row>
    <row r="345" spans="1:12" ht="60" x14ac:dyDescent="0.25">
      <c r="A345" s="55" t="s">
        <v>211</v>
      </c>
      <c r="B345" s="55" t="s">
        <v>983</v>
      </c>
      <c r="C345" s="55" t="str">
        <f>VLOOKUP(B345,'3. DB25 Alle koder'!B:C,2,FALSE)</f>
        <v>Fremstilling af motorcykler</v>
      </c>
      <c r="D345" s="56">
        <f>COUNTIF(B:B,B345)</f>
        <v>2</v>
      </c>
      <c r="E345" s="64" t="s">
        <v>3578</v>
      </c>
      <c r="F345" s="55" t="s">
        <v>211</v>
      </c>
      <c r="G345" s="55" t="s">
        <v>3383</v>
      </c>
      <c r="H345" s="55" t="s">
        <v>2649</v>
      </c>
      <c r="I345" s="56">
        <f>COUNTIF(G:G,G345)</f>
        <v>3</v>
      </c>
      <c r="J345" s="64" t="s">
        <v>3578</v>
      </c>
      <c r="K345" s="92"/>
      <c r="L345" s="92"/>
    </row>
    <row r="346" spans="1:12" x14ac:dyDescent="0.25">
      <c r="A346" s="55" t="s">
        <v>211</v>
      </c>
      <c r="B346" s="55" t="s">
        <v>983</v>
      </c>
      <c r="C346" s="55" t="str">
        <f>VLOOKUP(B346,'3. DB25 Alle koder'!B:C,2,FALSE)</f>
        <v>Fremstilling af motorcykler</v>
      </c>
      <c r="D346" s="56">
        <f>COUNTIF(B:B,B346)</f>
        <v>2</v>
      </c>
      <c r="E346" s="58" t="s">
        <v>3523</v>
      </c>
      <c r="F346" s="55" t="s">
        <v>211</v>
      </c>
      <c r="G346" s="55" t="s">
        <v>983</v>
      </c>
      <c r="H346" s="55" t="s">
        <v>982</v>
      </c>
      <c r="I346" s="56">
        <f>COUNTIF(G:G,G346)</f>
        <v>2</v>
      </c>
      <c r="J346" s="58" t="s">
        <v>3523</v>
      </c>
      <c r="K346" s="92"/>
      <c r="L346" s="92"/>
    </row>
    <row r="347" spans="1:12" ht="45" x14ac:dyDescent="0.25">
      <c r="A347" s="55" t="s">
        <v>211</v>
      </c>
      <c r="B347" s="55" t="s">
        <v>986</v>
      </c>
      <c r="C347" s="55" t="str">
        <f>VLOOKUP(B347,'3. DB25 Alle koder'!B:C,2,FALSE)</f>
        <v>Fremstilling af cykler og kørestole</v>
      </c>
      <c r="D347" s="56">
        <f>COUNTIF(B:B,B347)</f>
        <v>2</v>
      </c>
      <c r="E347" s="64" t="s">
        <v>3587</v>
      </c>
      <c r="F347" s="55" t="s">
        <v>211</v>
      </c>
      <c r="G347" s="55" t="s">
        <v>983</v>
      </c>
      <c r="H347" s="55" t="s">
        <v>982</v>
      </c>
      <c r="I347" s="56">
        <f>COUNTIF(G:G,G347)</f>
        <v>2</v>
      </c>
      <c r="J347" s="64" t="s">
        <v>3587</v>
      </c>
      <c r="K347" s="92"/>
      <c r="L347" s="92"/>
    </row>
    <row r="348" spans="1:12" x14ac:dyDescent="0.25">
      <c r="A348" s="55" t="s">
        <v>211</v>
      </c>
      <c r="B348" s="55" t="s">
        <v>986</v>
      </c>
      <c r="C348" s="55" t="str">
        <f>VLOOKUP(B348,'3. DB25 Alle koder'!B:C,2,FALSE)</f>
        <v>Fremstilling af cykler og kørestole</v>
      </c>
      <c r="D348" s="56">
        <f>COUNTIF(B:B,B348)</f>
        <v>2</v>
      </c>
      <c r="E348" s="59" t="s">
        <v>3523</v>
      </c>
      <c r="F348" s="55" t="s">
        <v>211</v>
      </c>
      <c r="G348" s="55" t="s">
        <v>986</v>
      </c>
      <c r="H348" s="55" t="s">
        <v>2668</v>
      </c>
      <c r="I348" s="56">
        <f>COUNTIF(G:G,G348)</f>
        <v>1</v>
      </c>
      <c r="J348" s="59" t="s">
        <v>3523</v>
      </c>
      <c r="K348" s="92"/>
      <c r="L348" s="92"/>
    </row>
    <row r="349" spans="1:12" x14ac:dyDescent="0.25">
      <c r="A349" s="55" t="s">
        <v>211</v>
      </c>
      <c r="B349" s="55" t="s">
        <v>988</v>
      </c>
      <c r="C349" s="55" t="str">
        <f>VLOOKUP(B349,'3. DB25 Alle koder'!B:C,2,FALSE)</f>
        <v>Fremstilling af andre transportmidler i.a.n.</v>
      </c>
      <c r="D349" s="56">
        <f>COUNTIF(B:B,B349)</f>
        <v>1</v>
      </c>
      <c r="E349" s="60" t="s">
        <v>3523</v>
      </c>
      <c r="F349" s="55" t="s">
        <v>211</v>
      </c>
      <c r="G349" s="55" t="s">
        <v>988</v>
      </c>
      <c r="H349" s="55" t="s">
        <v>2669</v>
      </c>
      <c r="I349" s="56">
        <f>COUNTIF(G:G,G349)</f>
        <v>1</v>
      </c>
      <c r="J349" s="60" t="s">
        <v>3523</v>
      </c>
      <c r="K349" s="92"/>
      <c r="L349" s="92"/>
    </row>
    <row r="350" spans="1:12" ht="30" x14ac:dyDescent="0.25">
      <c r="A350" s="55" t="s">
        <v>211</v>
      </c>
      <c r="B350" s="55" t="s">
        <v>992</v>
      </c>
      <c r="C350" s="55" t="str">
        <f>VLOOKUP(B350,'3. DB25 Alle koder'!B:C,2,FALSE)</f>
        <v>Fremstilling af møbler</v>
      </c>
      <c r="D350" s="56">
        <f>COUNTIF(B:B,B350)</f>
        <v>5</v>
      </c>
      <c r="E350" s="110" t="s">
        <v>4194</v>
      </c>
      <c r="F350" s="55" t="s">
        <v>211</v>
      </c>
      <c r="G350" s="55" t="s">
        <v>619</v>
      </c>
      <c r="H350" s="55" t="s">
        <v>618</v>
      </c>
      <c r="I350" s="56">
        <f>COUNTIF(G:G,G350)</f>
        <v>2</v>
      </c>
      <c r="J350" s="110" t="s">
        <v>4194</v>
      </c>
      <c r="K350" s="92"/>
      <c r="L350" s="92" t="s">
        <v>4176</v>
      </c>
    </row>
    <row r="351" spans="1:12" x14ac:dyDescent="0.25">
      <c r="A351" s="55" t="s">
        <v>211</v>
      </c>
      <c r="B351" s="55" t="s">
        <v>992</v>
      </c>
      <c r="C351" s="55" t="str">
        <f>VLOOKUP(B351,'3. DB25 Alle koder'!B:C,2,FALSE)</f>
        <v>Fremstilling af møbler</v>
      </c>
      <c r="D351" s="56">
        <f>COUNTIF(B:B,B351)</f>
        <v>5</v>
      </c>
      <c r="E351" s="60" t="s">
        <v>3523</v>
      </c>
      <c r="F351" s="55" t="s">
        <v>211</v>
      </c>
      <c r="G351" s="55" t="s">
        <v>3428</v>
      </c>
      <c r="H351" s="55" t="s">
        <v>2671</v>
      </c>
      <c r="I351" s="56">
        <f>COUNTIF(G:G,G351)</f>
        <v>1</v>
      </c>
      <c r="J351" s="60" t="s">
        <v>3523</v>
      </c>
      <c r="K351" s="92"/>
      <c r="L351" s="92"/>
    </row>
    <row r="352" spans="1:12" x14ac:dyDescent="0.25">
      <c r="A352" s="55" t="s">
        <v>211</v>
      </c>
      <c r="B352" s="55" t="s">
        <v>992</v>
      </c>
      <c r="C352" s="55" t="str">
        <f>VLOOKUP(B352,'3. DB25 Alle koder'!B:C,2,FALSE)</f>
        <v>Fremstilling af møbler</v>
      </c>
      <c r="D352" s="56">
        <f>COUNTIF(B:B,B352)</f>
        <v>5</v>
      </c>
      <c r="E352" s="60" t="s">
        <v>3523</v>
      </c>
      <c r="F352" s="55" t="s">
        <v>211</v>
      </c>
      <c r="G352" s="55" t="s">
        <v>3429</v>
      </c>
      <c r="H352" s="55" t="s">
        <v>2673</v>
      </c>
      <c r="I352" s="56">
        <f>COUNTIF(G:G,G352)</f>
        <v>1</v>
      </c>
      <c r="J352" s="60" t="s">
        <v>3523</v>
      </c>
      <c r="K352" s="92"/>
      <c r="L352" s="92"/>
    </row>
    <row r="353" spans="1:12" x14ac:dyDescent="0.25">
      <c r="A353" s="55" t="s">
        <v>211</v>
      </c>
      <c r="B353" s="55" t="s">
        <v>992</v>
      </c>
      <c r="C353" s="55" t="str">
        <f>VLOOKUP(B353,'3. DB25 Alle koder'!B:C,2,FALSE)</f>
        <v>Fremstilling af møbler</v>
      </c>
      <c r="D353" s="56">
        <f>COUNTIF(B:B,B353)</f>
        <v>5</v>
      </c>
      <c r="E353" s="60" t="s">
        <v>3523</v>
      </c>
      <c r="F353" s="55" t="s">
        <v>211</v>
      </c>
      <c r="G353" s="55" t="s">
        <v>3430</v>
      </c>
      <c r="H353" s="55" t="s">
        <v>2675</v>
      </c>
      <c r="I353" s="56">
        <f>COUNTIF(G:G,G353)</f>
        <v>1</v>
      </c>
      <c r="J353" s="60" t="s">
        <v>3523</v>
      </c>
      <c r="K353" s="92"/>
      <c r="L353" s="92"/>
    </row>
    <row r="354" spans="1:12" x14ac:dyDescent="0.25">
      <c r="A354" s="55" t="s">
        <v>211</v>
      </c>
      <c r="B354" s="55" t="s">
        <v>992</v>
      </c>
      <c r="C354" s="55" t="str">
        <f>VLOOKUP(B354,'3. DB25 Alle koder'!B:C,2,FALSE)</f>
        <v>Fremstilling af møbler</v>
      </c>
      <c r="D354" s="56">
        <f>COUNTIF(B:B,B354)</f>
        <v>5</v>
      </c>
      <c r="E354" s="60" t="s">
        <v>3523</v>
      </c>
      <c r="F354" s="55" t="s">
        <v>211</v>
      </c>
      <c r="G354" s="55" t="s">
        <v>3431</v>
      </c>
      <c r="H354" s="55" t="s">
        <v>2677</v>
      </c>
      <c r="I354" s="56">
        <f>COUNTIF(G:G,G354)</f>
        <v>1</v>
      </c>
      <c r="J354" s="60" t="s">
        <v>3523</v>
      </c>
      <c r="K354" s="92"/>
      <c r="L354" s="92"/>
    </row>
    <row r="355" spans="1:12" x14ac:dyDescent="0.25">
      <c r="A355" s="55" t="s">
        <v>211</v>
      </c>
      <c r="B355" s="55" t="s">
        <v>998</v>
      </c>
      <c r="C355" s="55" t="str">
        <f>VLOOKUP(B355,'3. DB25 Alle koder'!B:C,2,FALSE)</f>
        <v>Prægning af mønter</v>
      </c>
      <c r="D355" s="56">
        <f>COUNTIF(B:B,B355)</f>
        <v>1</v>
      </c>
      <c r="E355" s="63" t="s">
        <v>3523</v>
      </c>
      <c r="F355" s="55" t="s">
        <v>211</v>
      </c>
      <c r="G355" s="55" t="s">
        <v>998</v>
      </c>
      <c r="H355" s="55" t="s">
        <v>997</v>
      </c>
      <c r="I355" s="56">
        <f>COUNTIF(G:G,G355)</f>
        <v>1</v>
      </c>
      <c r="J355" s="63" t="s">
        <v>3523</v>
      </c>
      <c r="K355" s="92"/>
      <c r="L355" s="92"/>
    </row>
    <row r="356" spans="1:12" ht="30" x14ac:dyDescent="0.25">
      <c r="A356" s="55" t="s">
        <v>211</v>
      </c>
      <c r="B356" s="55" t="s">
        <v>1001</v>
      </c>
      <c r="C356" s="55" t="str">
        <f>VLOOKUP(B356,'3. DB25 Alle koder'!B:C,2,FALSE)</f>
        <v>Fremstilling af smykker og lignende varer</v>
      </c>
      <c r="D356" s="56">
        <f>COUNTIF(B:B,B356)</f>
        <v>1</v>
      </c>
      <c r="E356" s="63" t="s">
        <v>3523</v>
      </c>
      <c r="F356" s="55" t="s">
        <v>211</v>
      </c>
      <c r="G356" s="55" t="s">
        <v>1001</v>
      </c>
      <c r="H356" s="55" t="s">
        <v>2679</v>
      </c>
      <c r="I356" s="56">
        <f>COUNTIF(G:G,G356)</f>
        <v>1</v>
      </c>
      <c r="J356" s="63" t="s">
        <v>3523</v>
      </c>
      <c r="K356" s="92"/>
      <c r="L356" s="92"/>
    </row>
    <row r="357" spans="1:12" x14ac:dyDescent="0.25">
      <c r="A357" s="55" t="s">
        <v>211</v>
      </c>
      <c r="B357" s="55" t="s">
        <v>1004</v>
      </c>
      <c r="C357" s="55" t="str">
        <f>VLOOKUP(B357,'3. DB25 Alle koder'!B:C,2,FALSE)</f>
        <v>Fremstilling af bijouteri og lignende varer</v>
      </c>
      <c r="D357" s="56">
        <f>COUNTIF(B:B,B357)</f>
        <v>1</v>
      </c>
      <c r="E357" s="60" t="s">
        <v>3523</v>
      </c>
      <c r="F357" s="55" t="s">
        <v>211</v>
      </c>
      <c r="G357" s="55" t="s">
        <v>1004</v>
      </c>
      <c r="H357" s="55" t="s">
        <v>1003</v>
      </c>
      <c r="I357" s="56">
        <f>COUNTIF(G:G,G357)</f>
        <v>1</v>
      </c>
      <c r="J357" s="60" t="s">
        <v>3523</v>
      </c>
      <c r="K357" s="92"/>
      <c r="L357" s="92"/>
    </row>
    <row r="358" spans="1:12" x14ac:dyDescent="0.25">
      <c r="A358" s="55" t="s">
        <v>211</v>
      </c>
      <c r="B358" s="55" t="s">
        <v>1008</v>
      </c>
      <c r="C358" s="55" t="str">
        <f>VLOOKUP(B358,'3. DB25 Alle koder'!B:C,2,FALSE)</f>
        <v>Fremstilling af musikinstrumenter</v>
      </c>
      <c r="D358" s="56">
        <f>COUNTIF(B:B,B358)</f>
        <v>1</v>
      </c>
      <c r="E358" s="63" t="s">
        <v>3523</v>
      </c>
      <c r="F358" s="55" t="s">
        <v>211</v>
      </c>
      <c r="G358" s="55" t="s">
        <v>1008</v>
      </c>
      <c r="H358" s="55" t="s">
        <v>1006</v>
      </c>
      <c r="I358" s="56">
        <f>COUNTIF(G:G,G358)</f>
        <v>1</v>
      </c>
      <c r="J358" s="63" t="s">
        <v>3523</v>
      </c>
      <c r="K358" s="92"/>
      <c r="L358" s="92"/>
    </row>
    <row r="359" spans="1:12" x14ac:dyDescent="0.25">
      <c r="A359" s="55" t="s">
        <v>211</v>
      </c>
      <c r="B359" s="55" t="s">
        <v>1012</v>
      </c>
      <c r="C359" s="55" t="str">
        <f>VLOOKUP(B359,'3. DB25 Alle koder'!B:C,2,FALSE)</f>
        <v>Fremstilling af sportsudstyr</v>
      </c>
      <c r="D359" s="56">
        <f>COUNTIF(B:B,B359)</f>
        <v>1</v>
      </c>
      <c r="E359" s="67" t="s">
        <v>3523</v>
      </c>
      <c r="F359" s="55" t="s">
        <v>211</v>
      </c>
      <c r="G359" s="55" t="s">
        <v>1012</v>
      </c>
      <c r="H359" s="55" t="s">
        <v>1010</v>
      </c>
      <c r="I359" s="56">
        <f>COUNTIF(G:G,G359)</f>
        <v>2</v>
      </c>
      <c r="J359" s="67" t="s">
        <v>3523</v>
      </c>
      <c r="K359" s="92"/>
      <c r="L359" s="92"/>
    </row>
    <row r="360" spans="1:12" x14ac:dyDescent="0.25">
      <c r="A360" s="55" t="s">
        <v>211</v>
      </c>
      <c r="B360" s="55" t="s">
        <v>1016</v>
      </c>
      <c r="C360" s="55" t="str">
        <f>VLOOKUP(B360,'3. DB25 Alle koder'!B:C,2,FALSE)</f>
        <v>Fremstilling af spil og legetøj</v>
      </c>
      <c r="D360" s="56">
        <f>COUNTIF(B:B,B360)</f>
        <v>1</v>
      </c>
      <c r="E360" s="60" t="s">
        <v>3523</v>
      </c>
      <c r="F360" s="55" t="s">
        <v>211</v>
      </c>
      <c r="G360" s="55" t="s">
        <v>1016</v>
      </c>
      <c r="H360" s="55" t="s">
        <v>1014</v>
      </c>
      <c r="I360" s="56">
        <f>COUNTIF(G:G,G360)</f>
        <v>1</v>
      </c>
      <c r="J360" s="60" t="s">
        <v>3523</v>
      </c>
      <c r="K360" s="92"/>
      <c r="L360" s="92"/>
    </row>
    <row r="361" spans="1:12" ht="30" x14ac:dyDescent="0.25">
      <c r="A361" s="55" t="s">
        <v>211</v>
      </c>
      <c r="B361" s="55" t="s">
        <v>1020</v>
      </c>
      <c r="C361" s="55" t="str">
        <f>VLOOKUP(B361,'3. DB25 Alle koder'!B:C,2,FALSE)</f>
        <v>Fremstilling af medicinske og dentale instrumenter samt udstyr hertil</v>
      </c>
      <c r="D361" s="56">
        <f>COUNTIF(B:B,B361)</f>
        <v>2</v>
      </c>
      <c r="E361" s="67" t="s">
        <v>3523</v>
      </c>
      <c r="F361" s="55" t="s">
        <v>211</v>
      </c>
      <c r="G361" s="55" t="s">
        <v>1020</v>
      </c>
      <c r="H361" s="55" t="s">
        <v>1018</v>
      </c>
      <c r="I361" s="56">
        <f>COUNTIF(G:G,G361)</f>
        <v>2</v>
      </c>
      <c r="J361" s="67" t="s">
        <v>3523</v>
      </c>
      <c r="K361" s="92"/>
      <c r="L361" s="92"/>
    </row>
    <row r="362" spans="1:12" ht="60" x14ac:dyDescent="0.25">
      <c r="A362" s="55" t="s">
        <v>211</v>
      </c>
      <c r="B362" s="55" t="s">
        <v>1020</v>
      </c>
      <c r="C362" s="55" t="str">
        <f>VLOOKUP(B362,'3. DB25 Alle koder'!B:C,2,FALSE)</f>
        <v>Fremstilling af medicinske og dentale instrumenter samt udstyr hertil</v>
      </c>
      <c r="D362" s="56">
        <f>COUNTIF(B:B,B362)</f>
        <v>2</v>
      </c>
      <c r="E362" s="60" t="s">
        <v>3589</v>
      </c>
      <c r="F362" s="55" t="s">
        <v>211</v>
      </c>
      <c r="G362" s="55" t="s">
        <v>1026</v>
      </c>
      <c r="H362" s="55" t="s">
        <v>2681</v>
      </c>
      <c r="I362" s="56">
        <f>COUNTIF(G:G,G362)</f>
        <v>2</v>
      </c>
      <c r="J362" s="60" t="s">
        <v>3589</v>
      </c>
      <c r="K362" s="92"/>
      <c r="L362" s="92"/>
    </row>
    <row r="363" spans="1:12" x14ac:dyDescent="0.25">
      <c r="A363" s="55" t="s">
        <v>211</v>
      </c>
      <c r="B363" s="55" t="s">
        <v>1024</v>
      </c>
      <c r="C363" s="55" t="str">
        <f>VLOOKUP(B363,'3. DB25 Alle koder'!B:C,2,FALSE)</f>
        <v>Fremstilling af koste og børster</v>
      </c>
      <c r="D363" s="56">
        <f>COUNTIF(B:B,B363)</f>
        <v>1</v>
      </c>
      <c r="E363" s="63" t="s">
        <v>3523</v>
      </c>
      <c r="F363" s="55" t="s">
        <v>211</v>
      </c>
      <c r="G363" s="55" t="s">
        <v>1024</v>
      </c>
      <c r="H363" s="55" t="s">
        <v>1023</v>
      </c>
      <c r="I363" s="56">
        <f>COUNTIF(G:G,G363)</f>
        <v>1</v>
      </c>
      <c r="J363" s="63" t="s">
        <v>3523</v>
      </c>
      <c r="K363" s="92"/>
      <c r="L363" s="92"/>
    </row>
    <row r="364" spans="1:12" ht="30" x14ac:dyDescent="0.25">
      <c r="A364" s="55" t="s">
        <v>211</v>
      </c>
      <c r="B364" s="55" t="s">
        <v>1026</v>
      </c>
      <c r="C364" s="55" t="str">
        <f>VLOOKUP(B364,'3. DB25 Alle koder'!B:C,2,FALSE)</f>
        <v>Andre fremstillingsaktiviteter i.a.n.</v>
      </c>
      <c r="D364" s="56">
        <f>COUNTIF(B:B,B364)</f>
        <v>3</v>
      </c>
      <c r="E364" s="64" t="s">
        <v>3576</v>
      </c>
      <c r="F364" s="55" t="s">
        <v>211</v>
      </c>
      <c r="G364" s="55" t="s">
        <v>864</v>
      </c>
      <c r="H364" s="55" t="s">
        <v>862</v>
      </c>
      <c r="I364" s="56">
        <f>COUNTIF(G:G,G364)</f>
        <v>4</v>
      </c>
      <c r="J364" s="64" t="s">
        <v>3576</v>
      </c>
      <c r="K364" s="92"/>
      <c r="L364" s="92"/>
    </row>
    <row r="365" spans="1:12" ht="30" x14ac:dyDescent="0.25">
      <c r="A365" s="55" t="s">
        <v>211</v>
      </c>
      <c r="B365" s="55" t="s">
        <v>1026</v>
      </c>
      <c r="C365" s="55" t="str">
        <f>VLOOKUP(B365,'3. DB25 Alle koder'!B:C,2,FALSE)</f>
        <v>Andre fremstillingsaktiviteter i.a.n.</v>
      </c>
      <c r="D365" s="56">
        <f>COUNTIF(B:B,B365)</f>
        <v>3</v>
      </c>
      <c r="E365" s="65" t="s">
        <v>3588</v>
      </c>
      <c r="F365" s="55" t="s">
        <v>211</v>
      </c>
      <c r="G365" s="55" t="s">
        <v>1012</v>
      </c>
      <c r="H365" s="55" t="s">
        <v>1010</v>
      </c>
      <c r="I365" s="56">
        <f>COUNTIF(G:G,G365)</f>
        <v>2</v>
      </c>
      <c r="J365" s="65" t="s">
        <v>3588</v>
      </c>
      <c r="K365" s="92"/>
      <c r="L365" s="92"/>
    </row>
    <row r="366" spans="1:12" ht="409.5" x14ac:dyDescent="0.25">
      <c r="A366" s="55" t="s">
        <v>211</v>
      </c>
      <c r="B366" s="55" t="s">
        <v>1026</v>
      </c>
      <c r="C366" s="55" t="str">
        <f>VLOOKUP(B366,'3. DB25 Alle koder'!B:C,2,FALSE)</f>
        <v>Andre fremstillingsaktiviteter i.a.n.</v>
      </c>
      <c r="D366" s="56">
        <f>COUNTIF(B:B,B366)</f>
        <v>3</v>
      </c>
      <c r="E366" s="112" t="s">
        <v>4160</v>
      </c>
      <c r="F366" s="55" t="s">
        <v>211</v>
      </c>
      <c r="G366" s="55" t="s">
        <v>1026</v>
      </c>
      <c r="H366" s="55" t="s">
        <v>2681</v>
      </c>
      <c r="I366" s="56">
        <f>COUNTIF(G:G,G366)</f>
        <v>2</v>
      </c>
      <c r="J366" s="112" t="s">
        <v>4160</v>
      </c>
      <c r="K366" s="92"/>
      <c r="L366" s="92"/>
    </row>
    <row r="367" spans="1:12" x14ac:dyDescent="0.25">
      <c r="A367" s="55" t="s">
        <v>211</v>
      </c>
      <c r="B367" s="55" t="s">
        <v>1032</v>
      </c>
      <c r="C367" s="55" t="str">
        <f>VLOOKUP(B367,'3. DB25 Alle koder'!B:C,2,FALSE)</f>
        <v>Reparation og vedligeholdelse af færdige metalprodukter</v>
      </c>
      <c r="D367" s="56">
        <f>COUNTIF(B:B,B367)</f>
        <v>1</v>
      </c>
      <c r="E367" s="58" t="s">
        <v>3523</v>
      </c>
      <c r="F367" s="55" t="s">
        <v>211</v>
      </c>
      <c r="G367" s="55" t="s">
        <v>1032</v>
      </c>
      <c r="H367" s="55" t="s">
        <v>2684</v>
      </c>
      <c r="I367" s="56">
        <f>COUNTIF(G:G,G367)</f>
        <v>3</v>
      </c>
      <c r="J367" s="58" t="s">
        <v>3523</v>
      </c>
      <c r="K367" s="92" t="s">
        <v>4014</v>
      </c>
      <c r="L367" s="92"/>
    </row>
    <row r="368" spans="1:12" ht="60" x14ac:dyDescent="0.25">
      <c r="A368" s="55" t="s">
        <v>211</v>
      </c>
      <c r="B368" s="55" t="s">
        <v>1035</v>
      </c>
      <c r="C368" s="55" t="str">
        <f>VLOOKUP(B368,'3. DB25 Alle koder'!B:C,2,FALSE)</f>
        <v>Reparation og vedligeholdelse af maskiner</v>
      </c>
      <c r="D368" s="56">
        <f>COUNTIF(B:B,B368)</f>
        <v>2</v>
      </c>
      <c r="E368" s="110" t="s">
        <v>4201</v>
      </c>
      <c r="F368" s="55" t="s">
        <v>211</v>
      </c>
      <c r="G368" s="55" t="s">
        <v>3382</v>
      </c>
      <c r="H368" s="55" t="s">
        <v>2648</v>
      </c>
      <c r="I368" s="56">
        <f>COUNTIF(G:G,G368)</f>
        <v>3</v>
      </c>
      <c r="J368" s="110" t="s">
        <v>4201</v>
      </c>
      <c r="K368" s="92"/>
      <c r="L368" s="92" t="s">
        <v>4178</v>
      </c>
    </row>
    <row r="369" spans="1:12" x14ac:dyDescent="0.25">
      <c r="A369" s="55" t="s">
        <v>211</v>
      </c>
      <c r="B369" s="55" t="s">
        <v>1035</v>
      </c>
      <c r="C369" s="55" t="str">
        <f>VLOOKUP(B369,'3. DB25 Alle koder'!B:C,2,FALSE)</f>
        <v>Reparation og vedligeholdelse af maskiner</v>
      </c>
      <c r="D369" s="56">
        <f>COUNTIF(B:B,B369)</f>
        <v>2</v>
      </c>
      <c r="E369" s="58" t="s">
        <v>3523</v>
      </c>
      <c r="F369" s="55" t="s">
        <v>211</v>
      </c>
      <c r="G369" s="55" t="s">
        <v>1035</v>
      </c>
      <c r="H369" s="55" t="s">
        <v>2685</v>
      </c>
      <c r="I369" s="56">
        <f>COUNTIF(G:G,G369)</f>
        <v>3</v>
      </c>
      <c r="J369" s="58" t="s">
        <v>3523</v>
      </c>
      <c r="K369" s="92"/>
      <c r="L369" s="92"/>
    </row>
    <row r="370" spans="1:12" x14ac:dyDescent="0.25">
      <c r="A370" s="55" t="s">
        <v>211</v>
      </c>
      <c r="B370" s="55" t="s">
        <v>1038</v>
      </c>
      <c r="C370" s="55" t="str">
        <f>VLOOKUP(B370,'3. DB25 Alle koder'!B:C,2,FALSE)</f>
        <v>Reparation og vedligeholdelse af elektronisk og optisk udstyr</v>
      </c>
      <c r="D370" s="56">
        <f>COUNTIF(B:B,B370)</f>
        <v>1</v>
      </c>
      <c r="E370" s="60" t="s">
        <v>3523</v>
      </c>
      <c r="F370" s="55" t="s">
        <v>211</v>
      </c>
      <c r="G370" s="55" t="s">
        <v>1038</v>
      </c>
      <c r="H370" s="55" t="s">
        <v>2686</v>
      </c>
      <c r="I370" s="56">
        <f>COUNTIF(G:G,G370)</f>
        <v>1</v>
      </c>
      <c r="J370" s="60" t="s">
        <v>3523</v>
      </c>
      <c r="K370" s="92"/>
      <c r="L370" s="92"/>
    </row>
    <row r="371" spans="1:12" x14ac:dyDescent="0.25">
      <c r="A371" s="55" t="s">
        <v>211</v>
      </c>
      <c r="B371" s="55" t="s">
        <v>1041</v>
      </c>
      <c r="C371" s="55" t="str">
        <f>VLOOKUP(B371,'3. DB25 Alle koder'!B:C,2,FALSE)</f>
        <v>Reparation og vedligeholdelse af elektrisk udstyr</v>
      </c>
      <c r="D371" s="56">
        <f>COUNTIF(B:B,B371)</f>
        <v>1</v>
      </c>
      <c r="E371" s="60" t="s">
        <v>3523</v>
      </c>
      <c r="F371" s="55" t="s">
        <v>211</v>
      </c>
      <c r="G371" s="55" t="s">
        <v>1041</v>
      </c>
      <c r="H371" s="55" t="s">
        <v>2687</v>
      </c>
      <c r="I371" s="56">
        <f>COUNTIF(G:G,G371)</f>
        <v>1</v>
      </c>
      <c r="J371" s="60" t="s">
        <v>3523</v>
      </c>
      <c r="K371" s="92"/>
      <c r="L371" s="92" t="s">
        <v>4174</v>
      </c>
    </row>
    <row r="372" spans="1:12" ht="75" x14ac:dyDescent="0.25">
      <c r="A372" s="55" t="s">
        <v>211</v>
      </c>
      <c r="B372" s="55" t="s">
        <v>1044</v>
      </c>
      <c r="C372" s="55" t="str">
        <f>VLOOKUP(B372,'3. DB25 Alle koder'!B:C,2,FALSE)</f>
        <v>Reparation og vedligeholdelse af civile skibe og både</v>
      </c>
      <c r="D372" s="56">
        <f>COUNTIF(B:B,B372)</f>
        <v>2</v>
      </c>
      <c r="E372" s="65" t="s">
        <v>3771</v>
      </c>
      <c r="F372" s="55" t="s">
        <v>211</v>
      </c>
      <c r="G372" s="55" t="s">
        <v>1035</v>
      </c>
      <c r="H372" s="55" t="s">
        <v>2685</v>
      </c>
      <c r="I372" s="56">
        <f>COUNTIF(G:G,G372)</f>
        <v>3</v>
      </c>
      <c r="J372" s="65" t="s">
        <v>3771</v>
      </c>
      <c r="K372" s="92"/>
      <c r="L372" s="92"/>
    </row>
    <row r="373" spans="1:12" x14ac:dyDescent="0.25">
      <c r="A373" s="55" t="s">
        <v>211</v>
      </c>
      <c r="B373" s="55" t="s">
        <v>1044</v>
      </c>
      <c r="C373" s="55" t="str">
        <f>VLOOKUP(B373,'3. DB25 Alle koder'!B:C,2,FALSE)</f>
        <v>Reparation og vedligeholdelse af civile skibe og både</v>
      </c>
      <c r="D373" s="56">
        <f>COUNTIF(B:B,B373)</f>
        <v>2</v>
      </c>
      <c r="E373" s="67" t="s">
        <v>3523</v>
      </c>
      <c r="F373" s="55" t="s">
        <v>211</v>
      </c>
      <c r="G373" s="55" t="s">
        <v>1044</v>
      </c>
      <c r="H373" s="55" t="s">
        <v>2688</v>
      </c>
      <c r="I373" s="56">
        <f>COUNTIF(G:G,G373)</f>
        <v>2</v>
      </c>
      <c r="J373" s="67" t="s">
        <v>3523</v>
      </c>
      <c r="K373" s="92"/>
      <c r="L373" s="92"/>
    </row>
    <row r="374" spans="1:12" x14ac:dyDescent="0.25">
      <c r="A374" s="55" t="s">
        <v>211</v>
      </c>
      <c r="B374" s="55" t="s">
        <v>1047</v>
      </c>
      <c r="C374" s="55" t="str">
        <f>VLOOKUP(B374,'3. DB25 Alle koder'!B:C,2,FALSE)</f>
        <v>Reparation og vedligeholdelse af civile luft- og rumfartøjer</v>
      </c>
      <c r="D374" s="56">
        <f>COUNTIF(B:B,B374)</f>
        <v>1</v>
      </c>
      <c r="E374" s="67" t="s">
        <v>3523</v>
      </c>
      <c r="F374" s="55" t="s">
        <v>211</v>
      </c>
      <c r="G374" s="55" t="s">
        <v>1047</v>
      </c>
      <c r="H374" s="55" t="s">
        <v>2689</v>
      </c>
      <c r="I374" s="56">
        <f>COUNTIF(G:G,G374)</f>
        <v>2</v>
      </c>
      <c r="J374" s="67" t="s">
        <v>3523</v>
      </c>
      <c r="K374" s="92"/>
      <c r="L374" s="92"/>
    </row>
    <row r="375" spans="1:12" ht="45" x14ac:dyDescent="0.25">
      <c r="A375" s="55" t="s">
        <v>211</v>
      </c>
      <c r="B375" s="55" t="s">
        <v>1050</v>
      </c>
      <c r="C375" s="55" t="str">
        <f>VLOOKUP(B375,'3. DB25 Alle koder'!B:C,2,FALSE)</f>
        <v>Reparation og vedligeholdelse af andre civile transportmidler</v>
      </c>
      <c r="D375" s="56">
        <f>COUNTIF(B:B,B375)</f>
        <v>2</v>
      </c>
      <c r="E375" s="66" t="s">
        <v>4013</v>
      </c>
      <c r="F375" s="55" t="s">
        <v>211</v>
      </c>
      <c r="G375" s="55" t="s">
        <v>1032</v>
      </c>
      <c r="H375" s="55" t="s">
        <v>2684</v>
      </c>
      <c r="I375" s="56">
        <f>COUNTIF(G:G,G375)</f>
        <v>3</v>
      </c>
      <c r="J375" s="66" t="s">
        <v>4013</v>
      </c>
      <c r="K375" s="92"/>
      <c r="L375" s="92"/>
    </row>
    <row r="376" spans="1:12" x14ac:dyDescent="0.25">
      <c r="A376" s="55" t="s">
        <v>211</v>
      </c>
      <c r="B376" s="55" t="s">
        <v>1050</v>
      </c>
      <c r="C376" s="55" t="str">
        <f>VLOOKUP(B376,'3. DB25 Alle koder'!B:C,2,FALSE)</f>
        <v>Reparation og vedligeholdelse af andre civile transportmidler</v>
      </c>
      <c r="D376" s="56">
        <f>COUNTIF(B:B,B376)</f>
        <v>2</v>
      </c>
      <c r="E376" s="60" t="s">
        <v>3523</v>
      </c>
      <c r="F376" s="55" t="s">
        <v>211</v>
      </c>
      <c r="G376" s="55" t="s">
        <v>1050</v>
      </c>
      <c r="H376" s="55" t="s">
        <v>2690</v>
      </c>
      <c r="I376" s="56">
        <f>COUNTIF(G:G,G376)</f>
        <v>1</v>
      </c>
      <c r="J376" s="60" t="s">
        <v>3523</v>
      </c>
      <c r="K376" s="92"/>
      <c r="L376" s="92"/>
    </row>
    <row r="377" spans="1:12" ht="120" x14ac:dyDescent="0.25">
      <c r="A377" s="55" t="s">
        <v>211</v>
      </c>
      <c r="B377" s="55" t="s">
        <v>1053</v>
      </c>
      <c r="C377" s="55" t="str">
        <f>VLOOKUP(B377,'3. DB25 Alle koder'!B:C,2,FALSE)</f>
        <v>Reparation og vedligeholdelse af militære kampkøretøjer, skibe, både og luft- og rumfartøjer</v>
      </c>
      <c r="D377" s="56">
        <f>COUNTIF(B:B,B377)</f>
        <v>4</v>
      </c>
      <c r="E377" s="66" t="s">
        <v>4015</v>
      </c>
      <c r="F377" s="55" t="s">
        <v>211</v>
      </c>
      <c r="G377" s="55" t="s">
        <v>979</v>
      </c>
      <c r="H377" s="55" t="s">
        <v>977</v>
      </c>
      <c r="I377" s="56">
        <f>COUNTIF(G:G,G377)</f>
        <v>2</v>
      </c>
      <c r="J377" s="66" t="s">
        <v>4015</v>
      </c>
      <c r="K377" s="92"/>
      <c r="L377" s="92"/>
    </row>
    <row r="378" spans="1:12" ht="60" x14ac:dyDescent="0.25">
      <c r="A378" s="55" t="s">
        <v>211</v>
      </c>
      <c r="B378" s="55" t="s">
        <v>1053</v>
      </c>
      <c r="C378" s="55" t="str">
        <f>VLOOKUP(B378,'3. DB25 Alle koder'!B:C,2,FALSE)</f>
        <v>Reparation og vedligeholdelse af militære kampkøretøjer, skibe, både og luft- og rumfartøjer</v>
      </c>
      <c r="D378" s="56">
        <f>COUNTIF(B:B,B378)</f>
        <v>4</v>
      </c>
      <c r="E378" s="112" t="s">
        <v>4161</v>
      </c>
      <c r="F378" s="55" t="s">
        <v>211</v>
      </c>
      <c r="G378" s="55" t="s">
        <v>1035</v>
      </c>
      <c r="H378" s="55" t="s">
        <v>2685</v>
      </c>
      <c r="I378" s="56">
        <f>COUNTIF(G:G,G378)</f>
        <v>3</v>
      </c>
      <c r="J378" s="112" t="s">
        <v>4161</v>
      </c>
      <c r="K378" s="92"/>
      <c r="L378" s="92"/>
    </row>
    <row r="379" spans="1:12" ht="120" x14ac:dyDescent="0.25">
      <c r="A379" s="55" t="s">
        <v>211</v>
      </c>
      <c r="B379" s="55" t="s">
        <v>1053</v>
      </c>
      <c r="C379" s="55" t="str">
        <f>VLOOKUP(B379,'3. DB25 Alle koder'!B:C,2,FALSE)</f>
        <v>Reparation og vedligeholdelse af militære kampkøretøjer, skibe, både og luft- og rumfartøjer</v>
      </c>
      <c r="D379" s="56">
        <f>COUNTIF(B:B,B379)</f>
        <v>4</v>
      </c>
      <c r="E379" s="64" t="s">
        <v>3591</v>
      </c>
      <c r="F379" s="55" t="s">
        <v>211</v>
      </c>
      <c r="G379" s="55" t="s">
        <v>1044</v>
      </c>
      <c r="H379" s="55" t="s">
        <v>2688</v>
      </c>
      <c r="I379" s="56">
        <f>COUNTIF(G:G,G379)</f>
        <v>2</v>
      </c>
      <c r="J379" s="64" t="s">
        <v>3591</v>
      </c>
      <c r="K379" s="92"/>
      <c r="L379" s="92"/>
    </row>
    <row r="380" spans="1:12" ht="120" x14ac:dyDescent="0.25">
      <c r="A380" s="55" t="s">
        <v>211</v>
      </c>
      <c r="B380" s="55" t="s">
        <v>1053</v>
      </c>
      <c r="C380" s="55" t="str">
        <f>VLOOKUP(B380,'3. DB25 Alle koder'!B:C,2,FALSE)</f>
        <v>Reparation og vedligeholdelse af militære kampkøretøjer, skibe, både og luft- og rumfartøjer</v>
      </c>
      <c r="D380" s="56">
        <f>COUNTIF(B:B,B380)</f>
        <v>4</v>
      </c>
      <c r="E380" s="65" t="s">
        <v>3592</v>
      </c>
      <c r="F380" s="55" t="s">
        <v>211</v>
      </c>
      <c r="G380" s="55" t="s">
        <v>1047</v>
      </c>
      <c r="H380" s="55" t="s">
        <v>2689</v>
      </c>
      <c r="I380" s="56">
        <f>COUNTIF(G:G,G380)</f>
        <v>2</v>
      </c>
      <c r="J380" s="65" t="s">
        <v>3592</v>
      </c>
      <c r="K380" s="92"/>
      <c r="L380" s="92"/>
    </row>
    <row r="381" spans="1:12" ht="255" x14ac:dyDescent="0.25">
      <c r="A381" s="55" t="s">
        <v>211</v>
      </c>
      <c r="B381" s="55" t="s">
        <v>1056</v>
      </c>
      <c r="C381" s="55" t="str">
        <f>VLOOKUP(B381,'3. DB25 Alle koder'!B:C,2,FALSE)</f>
        <v>Reparation og vedligeholdelse af andet udstyr</v>
      </c>
      <c r="D381" s="56">
        <f>COUNTIF(B:B,B381)</f>
        <v>1</v>
      </c>
      <c r="E381" s="66" t="s">
        <v>4016</v>
      </c>
      <c r="F381" s="55" t="s">
        <v>211</v>
      </c>
      <c r="G381" s="55" t="s">
        <v>1056</v>
      </c>
      <c r="H381" s="55" t="s">
        <v>2691</v>
      </c>
      <c r="I381" s="56">
        <f>COUNTIF(G:G,G381)</f>
        <v>2</v>
      </c>
      <c r="J381" s="66" t="s">
        <v>4016</v>
      </c>
      <c r="K381" s="92"/>
      <c r="L381" s="92"/>
    </row>
    <row r="382" spans="1:12" x14ac:dyDescent="0.25">
      <c r="A382" s="55" t="s">
        <v>211</v>
      </c>
      <c r="B382" s="55" t="s">
        <v>1060</v>
      </c>
      <c r="C382" s="55" t="str">
        <f>VLOOKUP(B382,'3. DB25 Alle koder'!B:C,2,FALSE)</f>
        <v>Installation af industrimaskiner og -udstyr</v>
      </c>
      <c r="D382" s="56">
        <f>COUNTIF(B:B,B382)</f>
        <v>1</v>
      </c>
      <c r="E382" s="60" t="s">
        <v>3523</v>
      </c>
      <c r="F382" s="55" t="s">
        <v>211</v>
      </c>
      <c r="G382" s="55" t="s">
        <v>1060</v>
      </c>
      <c r="H382" s="55" t="s">
        <v>1058</v>
      </c>
      <c r="I382" s="56">
        <f>COUNTIF(G:G,G382)</f>
        <v>1</v>
      </c>
      <c r="J382" s="60" t="s">
        <v>3523</v>
      </c>
      <c r="K382" s="92"/>
      <c r="L382" s="92"/>
    </row>
    <row r="383" spans="1:12" ht="150" x14ac:dyDescent="0.25">
      <c r="A383" s="55" t="s">
        <v>1061</v>
      </c>
      <c r="B383" s="55" t="s">
        <v>1067</v>
      </c>
      <c r="C383" s="55" t="str">
        <f>VLOOKUP(B383,'3. DB25 Alle koder'!B:C,2,FALSE)</f>
        <v>Produktion af elektricitet fra ikke-vedvarende energikilder</v>
      </c>
      <c r="D383" s="56">
        <f>COUNTIF(B:B,B383)</f>
        <v>1</v>
      </c>
      <c r="E383" s="64" t="s">
        <v>3594</v>
      </c>
      <c r="F383" s="55" t="s">
        <v>1061</v>
      </c>
      <c r="G383" s="55" t="s">
        <v>1067</v>
      </c>
      <c r="H383" s="55" t="s">
        <v>2692</v>
      </c>
      <c r="I383" s="56">
        <f>COUNTIF(G:G,G383)</f>
        <v>3</v>
      </c>
      <c r="J383" s="64" t="s">
        <v>3594</v>
      </c>
      <c r="K383" s="92"/>
      <c r="L383" s="92"/>
    </row>
    <row r="384" spans="1:12" ht="180" x14ac:dyDescent="0.25">
      <c r="A384" s="55" t="s">
        <v>1061</v>
      </c>
      <c r="B384" s="55" t="s">
        <v>1070</v>
      </c>
      <c r="C384" s="55" t="str">
        <f>VLOOKUP(B384,'3. DB25 Alle koder'!B:C,2,FALSE)</f>
        <v>Produktion af elektricitet fra vedvarende energikilder</v>
      </c>
      <c r="D384" s="56">
        <f>COUNTIF(B:B,B384)</f>
        <v>1</v>
      </c>
      <c r="E384" s="64" t="s">
        <v>3595</v>
      </c>
      <c r="F384" s="55" t="s">
        <v>1061</v>
      </c>
      <c r="G384" s="55" t="s">
        <v>1067</v>
      </c>
      <c r="H384" s="55" t="s">
        <v>2692</v>
      </c>
      <c r="I384" s="56">
        <f>COUNTIF(G:G,G384)</f>
        <v>3</v>
      </c>
      <c r="J384" s="64" t="s">
        <v>3595</v>
      </c>
      <c r="K384" s="92"/>
      <c r="L384" s="92" t="s">
        <v>4176</v>
      </c>
    </row>
    <row r="385" spans="1:12" x14ac:dyDescent="0.25">
      <c r="A385" s="55" t="s">
        <v>1061</v>
      </c>
      <c r="B385" s="55" t="s">
        <v>1073</v>
      </c>
      <c r="C385" s="55" t="str">
        <f>VLOOKUP(B385,'3. DB25 Alle koder'!B:C,2,FALSE)</f>
        <v>Transmission af elektricitet</v>
      </c>
      <c r="D385" s="56">
        <f>COUNTIF(B:B,B385)</f>
        <v>1</v>
      </c>
      <c r="E385" s="60" t="s">
        <v>3523</v>
      </c>
      <c r="F385" s="55" t="s">
        <v>1061</v>
      </c>
      <c r="G385" s="55" t="s">
        <v>1070</v>
      </c>
      <c r="H385" s="55" t="s">
        <v>1072</v>
      </c>
      <c r="I385" s="56">
        <f>COUNTIF(G:G,G385)</f>
        <v>1</v>
      </c>
      <c r="J385" s="60" t="s">
        <v>3523</v>
      </c>
      <c r="K385" s="92"/>
      <c r="L385" s="92"/>
    </row>
    <row r="386" spans="1:12" x14ac:dyDescent="0.25">
      <c r="A386" s="55" t="s">
        <v>1061</v>
      </c>
      <c r="B386" s="55" t="s">
        <v>1076</v>
      </c>
      <c r="C386" s="55" t="str">
        <f>VLOOKUP(B386,'3. DB25 Alle koder'!B:C,2,FALSE)</f>
        <v>Distribution af elektricitet</v>
      </c>
      <c r="D386" s="56">
        <f>COUNTIF(B:B,B386)</f>
        <v>1</v>
      </c>
      <c r="E386" s="60" t="s">
        <v>3523</v>
      </c>
      <c r="F386" s="55" t="s">
        <v>1061</v>
      </c>
      <c r="G386" s="55" t="s">
        <v>1073</v>
      </c>
      <c r="H386" s="55" t="s">
        <v>1075</v>
      </c>
      <c r="I386" s="56">
        <f>COUNTIF(G:G,G386)</f>
        <v>1</v>
      </c>
      <c r="J386" s="60" t="s">
        <v>3523</v>
      </c>
      <c r="K386" s="92"/>
      <c r="L386" s="92"/>
    </row>
    <row r="387" spans="1:12" ht="165" x14ac:dyDescent="0.25">
      <c r="A387" s="55" t="s">
        <v>1061</v>
      </c>
      <c r="B387" s="55" t="s">
        <v>1079</v>
      </c>
      <c r="C387" s="55" t="str">
        <f>VLOOKUP(B387,'3. DB25 Alle koder'!B:C,2,FALSE)</f>
        <v>Handel med elektricitet via ladestationer o. lign.</v>
      </c>
      <c r="D387" s="56">
        <f>COUNTIF(B:B,B387)</f>
        <v>1</v>
      </c>
      <c r="E387" s="111" t="s">
        <v>4163</v>
      </c>
      <c r="F387" s="55" t="s">
        <v>1061</v>
      </c>
      <c r="G387" s="55" t="s">
        <v>1076</v>
      </c>
      <c r="H387" s="55" t="s">
        <v>1078</v>
      </c>
      <c r="I387" s="56">
        <f>COUNTIF(G:G,G387)</f>
        <v>3</v>
      </c>
      <c r="J387" s="111" t="s">
        <v>4163</v>
      </c>
      <c r="K387" s="92"/>
      <c r="L387" s="92" t="s">
        <v>4177</v>
      </c>
    </row>
    <row r="388" spans="1:12" ht="165" x14ac:dyDescent="0.25">
      <c r="A388" s="55" t="s">
        <v>1061</v>
      </c>
      <c r="B388" s="55" t="s">
        <v>1081</v>
      </c>
      <c r="C388" s="55" t="str">
        <f>VLOOKUP(B388,'3. DB25 Alle koder'!B:C,2,FALSE)</f>
        <v>Anden handel med elektricitet</v>
      </c>
      <c r="D388" s="56">
        <f>COUNTIF(B:B,B388)</f>
        <v>1</v>
      </c>
      <c r="E388" s="65" t="s">
        <v>3596</v>
      </c>
      <c r="F388" s="55" t="s">
        <v>1061</v>
      </c>
      <c r="G388" s="55" t="s">
        <v>1076</v>
      </c>
      <c r="H388" s="55" t="s">
        <v>1078</v>
      </c>
      <c r="I388" s="56">
        <f>COUNTIF(G:G,G388)</f>
        <v>3</v>
      </c>
      <c r="J388" s="65" t="s">
        <v>3596</v>
      </c>
      <c r="K388" s="92"/>
      <c r="L388" s="92"/>
    </row>
    <row r="389" spans="1:12" ht="270" x14ac:dyDescent="0.25">
      <c r="A389" s="55" t="s">
        <v>1061</v>
      </c>
      <c r="B389" s="55" t="s">
        <v>1085</v>
      </c>
      <c r="C389" s="55" t="str">
        <f>VLOOKUP(B389,'3. DB25 Alle koder'!B:C,2,FALSE)</f>
        <v>Lagring af elektricitet</v>
      </c>
      <c r="D389" s="56">
        <f>COUNTIF(B:B,B389)</f>
        <v>1</v>
      </c>
      <c r="E389" s="73" t="s">
        <v>4162</v>
      </c>
      <c r="F389" s="55" t="s">
        <v>1061</v>
      </c>
      <c r="G389" s="55" t="s">
        <v>1067</v>
      </c>
      <c r="H389" s="55" t="s">
        <v>2692</v>
      </c>
      <c r="I389" s="56">
        <f>COUNTIF(G:G,G389)</f>
        <v>3</v>
      </c>
      <c r="J389" s="73" t="s">
        <v>4162</v>
      </c>
      <c r="K389" s="92"/>
      <c r="L389" s="92" t="s">
        <v>4176</v>
      </c>
    </row>
    <row r="390" spans="1:12" x14ac:dyDescent="0.25">
      <c r="A390" s="55" t="s">
        <v>1061</v>
      </c>
      <c r="B390" s="55" t="s">
        <v>1090</v>
      </c>
      <c r="C390" s="55" t="str">
        <f>VLOOKUP(B390,'3. DB25 Alle koder'!B:C,2,FALSE)</f>
        <v>Produktion af gas</v>
      </c>
      <c r="D390" s="56">
        <f>COUNTIF(B:B,B390)</f>
        <v>1</v>
      </c>
      <c r="E390" s="60" t="s">
        <v>3523</v>
      </c>
      <c r="F390" s="55" t="s">
        <v>1061</v>
      </c>
      <c r="G390" s="55" t="s">
        <v>1090</v>
      </c>
      <c r="H390" s="55" t="s">
        <v>2694</v>
      </c>
      <c r="I390" s="56">
        <f>COUNTIF(G:G,G390)</f>
        <v>1</v>
      </c>
      <c r="J390" s="63" t="s">
        <v>3523</v>
      </c>
      <c r="K390" s="92"/>
      <c r="L390" s="92"/>
    </row>
    <row r="391" spans="1:12" x14ac:dyDescent="0.25">
      <c r="A391" s="55" t="s">
        <v>1061</v>
      </c>
      <c r="B391" s="55" t="s">
        <v>1093</v>
      </c>
      <c r="C391" s="55" t="str">
        <f>VLOOKUP(B391,'3. DB25 Alle koder'!B:C,2,FALSE)</f>
        <v>Distribution af gas</v>
      </c>
      <c r="D391" s="56">
        <f>COUNTIF(B:B,B391)</f>
        <v>1</v>
      </c>
      <c r="E391" s="63" t="s">
        <v>3523</v>
      </c>
      <c r="F391" s="55" t="s">
        <v>1061</v>
      </c>
      <c r="G391" s="55" t="s">
        <v>1093</v>
      </c>
      <c r="H391" s="55" t="s">
        <v>1092</v>
      </c>
      <c r="I391" s="56">
        <f>COUNTIF(G:G,G391)</f>
        <v>1</v>
      </c>
      <c r="J391" s="63" t="s">
        <v>3523</v>
      </c>
      <c r="K391" s="92"/>
      <c r="L391" s="92"/>
    </row>
    <row r="392" spans="1:12" ht="45" x14ac:dyDescent="0.25">
      <c r="A392" s="55" t="s">
        <v>1061</v>
      </c>
      <c r="B392" s="55" t="s">
        <v>1096</v>
      </c>
      <c r="C392" s="55" t="str">
        <f>VLOOKUP(B392,'3. DB25 Alle koder'!B:C,2,FALSE)</f>
        <v>Handel med gas gennem rørledninger</v>
      </c>
      <c r="D392" s="56">
        <f>COUNTIF(B:B,B392)</f>
        <v>1</v>
      </c>
      <c r="E392" s="60" t="s">
        <v>3598</v>
      </c>
      <c r="F392" s="55" t="s">
        <v>1061</v>
      </c>
      <c r="G392" s="55" t="s">
        <v>1096</v>
      </c>
      <c r="H392" s="55" t="s">
        <v>1095</v>
      </c>
      <c r="I392" s="56">
        <f>COUNTIF(G:G,G392)</f>
        <v>2</v>
      </c>
      <c r="J392" s="64" t="s">
        <v>3598</v>
      </c>
      <c r="K392" s="92"/>
      <c r="L392" s="92"/>
    </row>
    <row r="393" spans="1:12" ht="120" x14ac:dyDescent="0.25">
      <c r="A393" s="55" t="s">
        <v>1061</v>
      </c>
      <c r="B393" s="55" t="s">
        <v>1099</v>
      </c>
      <c r="C393" s="55" t="str">
        <f>VLOOKUP(B393,'3. DB25 Alle koder'!B:C,2,FALSE)</f>
        <v>Oplagring af gas i forbindelse med drift af forsyningsnet</v>
      </c>
      <c r="D393" s="56">
        <f>COUNTIF(B:B,B393)</f>
        <v>1</v>
      </c>
      <c r="E393" s="64" t="s">
        <v>3662</v>
      </c>
      <c r="F393" s="55" t="s">
        <v>1583</v>
      </c>
      <c r="G393" s="55" t="s">
        <v>1659</v>
      </c>
      <c r="H393" s="55" t="s">
        <v>1657</v>
      </c>
      <c r="I393" s="56">
        <f>COUNTIF(G:G,G393)</f>
        <v>3</v>
      </c>
      <c r="J393" s="64" t="s">
        <v>3662</v>
      </c>
      <c r="K393" s="92"/>
      <c r="L393" s="92"/>
    </row>
    <row r="394" spans="1:12" x14ac:dyDescent="0.25">
      <c r="A394" s="55" t="s">
        <v>1061</v>
      </c>
      <c r="B394" s="55" t="s">
        <v>1103</v>
      </c>
      <c r="C394" s="55" t="str">
        <f>VLOOKUP(B394,'3. DB25 Alle koder'!B:C,2,FALSE)</f>
        <v>Fjernvarmeforsyning</v>
      </c>
      <c r="D394" s="56">
        <f>COUNTIF(B:B,B394)</f>
        <v>1</v>
      </c>
      <c r="E394" s="57" t="s">
        <v>3523</v>
      </c>
      <c r="F394" s="55" t="s">
        <v>1061</v>
      </c>
      <c r="G394" s="55" t="s">
        <v>1103</v>
      </c>
      <c r="H394" s="55" t="s">
        <v>2695</v>
      </c>
      <c r="I394" s="56">
        <f>COUNTIF(G:G,G394)</f>
        <v>1</v>
      </c>
      <c r="J394" s="57" t="s">
        <v>3523</v>
      </c>
      <c r="K394" s="92"/>
      <c r="L394" s="92"/>
    </row>
    <row r="395" spans="1:12" ht="195" x14ac:dyDescent="0.25">
      <c r="A395" s="55" t="s">
        <v>1061</v>
      </c>
      <c r="B395" s="55" t="s">
        <v>1106</v>
      </c>
      <c r="C395" s="55" t="str">
        <f>VLOOKUP(B395,'3. DB25 Alle koder'!B:C,2,FALSE)</f>
        <v>Mægler- og agentaktiviteter i forbindelse med forsyning af elektricitet og naturgas</v>
      </c>
      <c r="D395" s="56">
        <f>COUNTIF(B:B,B395)</f>
        <v>2</v>
      </c>
      <c r="E395" s="64" t="s">
        <v>3597</v>
      </c>
      <c r="F395" s="55" t="s">
        <v>1061</v>
      </c>
      <c r="G395" s="55" t="s">
        <v>1076</v>
      </c>
      <c r="H395" s="55" t="s">
        <v>1078</v>
      </c>
      <c r="I395" s="56">
        <f>COUNTIF(G:G,G395)</f>
        <v>3</v>
      </c>
      <c r="J395" s="64" t="s">
        <v>3597</v>
      </c>
      <c r="K395" s="92"/>
      <c r="L395" s="92"/>
    </row>
    <row r="396" spans="1:12" ht="180" x14ac:dyDescent="0.25">
      <c r="A396" s="55" t="s">
        <v>1061</v>
      </c>
      <c r="B396" s="55" t="s">
        <v>1106</v>
      </c>
      <c r="C396" s="55" t="str">
        <f>VLOOKUP(B396,'3. DB25 Alle koder'!B:C,2,FALSE)</f>
        <v>Mægler- og agentaktiviteter i forbindelse med forsyning af elektricitet og naturgas</v>
      </c>
      <c r="D396" s="56">
        <f>COUNTIF(B:B,B396)</f>
        <v>2</v>
      </c>
      <c r="E396" s="64" t="s">
        <v>3599</v>
      </c>
      <c r="F396" s="55" t="s">
        <v>1061</v>
      </c>
      <c r="G396" s="55" t="s">
        <v>1096</v>
      </c>
      <c r="H396" s="55" t="s">
        <v>1095</v>
      </c>
      <c r="I396" s="56">
        <f>COUNTIF(G:G,G396)</f>
        <v>2</v>
      </c>
      <c r="J396" s="64" t="s">
        <v>3599</v>
      </c>
      <c r="K396" s="92"/>
      <c r="L396" s="92"/>
    </row>
    <row r="397" spans="1:12" x14ac:dyDescent="0.25">
      <c r="A397" s="55" t="s">
        <v>1107</v>
      </c>
      <c r="B397" s="55" t="s">
        <v>1111</v>
      </c>
      <c r="C397" s="55" t="str">
        <f>VLOOKUP(B397,'3. DB25 Alle koder'!B:C,2,FALSE)</f>
        <v>Vandforsyning</v>
      </c>
      <c r="D397" s="56">
        <f>COUNTIF(B:B,B397)</f>
        <v>1</v>
      </c>
      <c r="E397" s="60" t="s">
        <v>3523</v>
      </c>
      <c r="F397" s="55" t="s">
        <v>1107</v>
      </c>
      <c r="G397" s="55" t="s">
        <v>1111</v>
      </c>
      <c r="H397" s="55" t="s">
        <v>1108</v>
      </c>
      <c r="I397" s="56">
        <f>COUNTIF(G:G,G397)</f>
        <v>1</v>
      </c>
      <c r="J397" s="60" t="s">
        <v>3523</v>
      </c>
      <c r="K397" s="92"/>
      <c r="L397" s="92"/>
    </row>
    <row r="398" spans="1:12" x14ac:dyDescent="0.25">
      <c r="A398" s="55" t="s">
        <v>1107</v>
      </c>
      <c r="B398" s="55" t="s">
        <v>1115</v>
      </c>
      <c r="C398" s="55" t="str">
        <f>VLOOKUP(B398,'3. DB25 Alle koder'!B:C,2,FALSE)</f>
        <v>Opsamling og behandling af spildevand</v>
      </c>
      <c r="D398" s="56">
        <f>COUNTIF(B:B,B398)</f>
        <v>1</v>
      </c>
      <c r="E398" s="60" t="s">
        <v>3523</v>
      </c>
      <c r="F398" s="55" t="s">
        <v>1107</v>
      </c>
      <c r="G398" s="55" t="s">
        <v>1115</v>
      </c>
      <c r="H398" s="55" t="s">
        <v>1112</v>
      </c>
      <c r="I398" s="56">
        <f>COUNTIF(G:G,G398)</f>
        <v>1</v>
      </c>
      <c r="J398" s="60" t="s">
        <v>3523</v>
      </c>
      <c r="K398" s="92"/>
      <c r="L398" s="92"/>
    </row>
    <row r="399" spans="1:12" x14ac:dyDescent="0.25">
      <c r="A399" s="55" t="s">
        <v>1107</v>
      </c>
      <c r="B399" s="55" t="s">
        <v>1121</v>
      </c>
      <c r="C399" s="55" t="str">
        <f>VLOOKUP(B399,'3. DB25 Alle koder'!B:C,2,FALSE)</f>
        <v>Indsamling af ikke-farligt affald</v>
      </c>
      <c r="D399" s="56">
        <f>COUNTIF(B:B,B399)</f>
        <v>1</v>
      </c>
      <c r="E399" s="63" t="s">
        <v>3523</v>
      </c>
      <c r="F399" s="55" t="s">
        <v>1107</v>
      </c>
      <c r="G399" s="71" t="s">
        <v>1121</v>
      </c>
      <c r="H399" s="71" t="s">
        <v>1120</v>
      </c>
      <c r="I399" s="56">
        <f>COUNTIF(G:G,G399)</f>
        <v>1</v>
      </c>
      <c r="J399" s="63" t="s">
        <v>3523</v>
      </c>
      <c r="K399" s="92"/>
      <c r="L399" s="92"/>
    </row>
    <row r="400" spans="1:12" x14ac:dyDescent="0.25">
      <c r="A400" s="55" t="s">
        <v>1107</v>
      </c>
      <c r="B400" s="55" t="s">
        <v>1124</v>
      </c>
      <c r="C400" s="55" t="str">
        <f>VLOOKUP(B400,'3. DB25 Alle koder'!B:C,2,FALSE)</f>
        <v>Indsamling af farligt affald</v>
      </c>
      <c r="D400" s="56">
        <f>COUNTIF(B:B,B400)</f>
        <v>1</v>
      </c>
      <c r="E400" s="63" t="s">
        <v>3523</v>
      </c>
      <c r="F400" s="55" t="s">
        <v>1107</v>
      </c>
      <c r="G400" s="71" t="s">
        <v>1124</v>
      </c>
      <c r="H400" s="71" t="s">
        <v>1123</v>
      </c>
      <c r="I400" s="56">
        <f>COUNTIF(G:G,G400)</f>
        <v>1</v>
      </c>
      <c r="J400" s="63" t="s">
        <v>3523</v>
      </c>
      <c r="K400" s="92"/>
      <c r="L400" s="92"/>
    </row>
    <row r="401" spans="1:12" ht="90" x14ac:dyDescent="0.25">
      <c r="A401" s="55" t="s">
        <v>1107</v>
      </c>
      <c r="B401" s="55" t="s">
        <v>1129</v>
      </c>
      <c r="C401" s="55" t="str">
        <f>VLOOKUP(B401,'3. DB25 Alle koder'!B:C,2,FALSE)</f>
        <v>Genindvinding af materialer</v>
      </c>
      <c r="D401" s="56">
        <f>COUNTIF(B:B,B401)</f>
        <v>3</v>
      </c>
      <c r="E401" s="65" t="s">
        <v>3772</v>
      </c>
      <c r="F401" s="55" t="s">
        <v>1107</v>
      </c>
      <c r="G401" s="71" t="s">
        <v>3384</v>
      </c>
      <c r="H401" s="71" t="s">
        <v>2698</v>
      </c>
      <c r="I401" s="56">
        <f>COUNTIF(G:G,G401)</f>
        <v>5</v>
      </c>
      <c r="J401" s="65" t="s">
        <v>3772</v>
      </c>
      <c r="K401" s="92"/>
      <c r="L401" s="92"/>
    </row>
    <row r="402" spans="1:12" x14ac:dyDescent="0.25">
      <c r="A402" s="55" t="s">
        <v>1107</v>
      </c>
      <c r="B402" s="55" t="s">
        <v>1129</v>
      </c>
      <c r="C402" s="55" t="str">
        <f>VLOOKUP(B402,'3. DB25 Alle koder'!B:C,2,FALSE)</f>
        <v>Genindvinding af materialer</v>
      </c>
      <c r="D402" s="56">
        <f>COUNTIF(B:B,B402)</f>
        <v>3</v>
      </c>
      <c r="E402" s="63" t="s">
        <v>3523</v>
      </c>
      <c r="F402" s="55" t="s">
        <v>1107</v>
      </c>
      <c r="G402" s="55" t="s">
        <v>1140</v>
      </c>
      <c r="H402" s="55" t="s">
        <v>2702</v>
      </c>
      <c r="I402" s="56">
        <f>COUNTIF(G:G,G402)</f>
        <v>1</v>
      </c>
      <c r="J402" s="63" t="s">
        <v>3523</v>
      </c>
      <c r="K402" s="92"/>
      <c r="L402" s="92"/>
    </row>
    <row r="403" spans="1:12" x14ac:dyDescent="0.25">
      <c r="A403" s="55" t="s">
        <v>1107</v>
      </c>
      <c r="B403" s="55" t="s">
        <v>1129</v>
      </c>
      <c r="C403" s="55" t="str">
        <f>VLOOKUP(B403,'3. DB25 Alle koder'!B:C,2,FALSE)</f>
        <v>Genindvinding af materialer</v>
      </c>
      <c r="D403" s="56">
        <f>COUNTIF(B:B,B403)</f>
        <v>3</v>
      </c>
      <c r="E403" s="67" t="s">
        <v>3523</v>
      </c>
      <c r="F403" s="55" t="s">
        <v>1107</v>
      </c>
      <c r="G403" s="55" t="s">
        <v>1143</v>
      </c>
      <c r="H403" s="55" t="s">
        <v>2703</v>
      </c>
      <c r="I403" s="56">
        <f>COUNTIF(G:G,G403)</f>
        <v>2</v>
      </c>
      <c r="J403" s="67" t="s">
        <v>3523</v>
      </c>
      <c r="K403" s="92"/>
      <c r="L403" s="92"/>
    </row>
    <row r="404" spans="1:12" ht="165" x14ac:dyDescent="0.25">
      <c r="A404" s="55" t="s">
        <v>1107</v>
      </c>
      <c r="B404" s="55" t="s">
        <v>1132</v>
      </c>
      <c r="C404" s="55" t="str">
        <f>VLOOKUP(B404,'3. DB25 Alle koder'!B:C,2,FALSE)</f>
        <v>Energiudnyttelse af affald</v>
      </c>
      <c r="D404" s="56">
        <f>COUNTIF(B:B,B404)</f>
        <v>2</v>
      </c>
      <c r="E404" s="64" t="s">
        <v>3604</v>
      </c>
      <c r="F404" s="55" t="s">
        <v>1107</v>
      </c>
      <c r="G404" s="71" t="s">
        <v>3432</v>
      </c>
      <c r="H404" s="71" t="s">
        <v>2699</v>
      </c>
      <c r="I404" s="56">
        <f>COUNTIF(G:G,G404)</f>
        <v>1</v>
      </c>
      <c r="J404" s="64" t="s">
        <v>3604</v>
      </c>
      <c r="K404" s="92"/>
      <c r="L404" s="92"/>
    </row>
    <row r="405" spans="1:12" ht="165" x14ac:dyDescent="0.25">
      <c r="A405" s="55" t="s">
        <v>1107</v>
      </c>
      <c r="B405" s="55" t="s">
        <v>1132</v>
      </c>
      <c r="C405" s="55" t="str">
        <f>VLOOKUP(B405,'3. DB25 Alle koder'!B:C,2,FALSE)</f>
        <v>Energiudnyttelse af affald</v>
      </c>
      <c r="D405" s="56">
        <f>COUNTIF(B:B,B405)</f>
        <v>2</v>
      </c>
      <c r="E405" s="65" t="s">
        <v>3604</v>
      </c>
      <c r="F405" s="55" t="s">
        <v>1107</v>
      </c>
      <c r="G405" s="71" t="s">
        <v>1132</v>
      </c>
      <c r="H405" s="71" t="s">
        <v>2700</v>
      </c>
      <c r="I405" s="56">
        <f>COUNTIF(G:G,G405)</f>
        <v>5</v>
      </c>
      <c r="J405" s="65" t="s">
        <v>3604</v>
      </c>
      <c r="K405" s="92"/>
      <c r="L405" s="92"/>
    </row>
    <row r="406" spans="1:12" ht="180" x14ac:dyDescent="0.25">
      <c r="A406" s="55" t="s">
        <v>1107</v>
      </c>
      <c r="B406" s="55" t="s">
        <v>1135</v>
      </c>
      <c r="C406" s="55" t="str">
        <f>VLOOKUP(B406,'3. DB25 Alle koder'!B:C,2,FALSE)</f>
        <v>Anden nyttiggørelse af affald</v>
      </c>
      <c r="D406" s="56">
        <f>COUNTIF(B:B,B406)</f>
        <v>2</v>
      </c>
      <c r="E406" s="65" t="s">
        <v>3600</v>
      </c>
      <c r="F406" s="55" t="s">
        <v>1107</v>
      </c>
      <c r="G406" s="71" t="s">
        <v>3384</v>
      </c>
      <c r="H406" s="71" t="s">
        <v>2698</v>
      </c>
      <c r="I406" s="56">
        <f>COUNTIF(G:G,G406)</f>
        <v>5</v>
      </c>
      <c r="J406" s="65" t="s">
        <v>3600</v>
      </c>
      <c r="K406" s="92"/>
      <c r="L406" s="92"/>
    </row>
    <row r="407" spans="1:12" ht="90" x14ac:dyDescent="0.25">
      <c r="A407" s="55" t="s">
        <v>1107</v>
      </c>
      <c r="B407" s="55" t="s">
        <v>1135</v>
      </c>
      <c r="C407" s="55" t="str">
        <f>VLOOKUP(B407,'3. DB25 Alle koder'!B:C,2,FALSE)</f>
        <v>Anden nyttiggørelse af affald</v>
      </c>
      <c r="D407" s="56">
        <f>COUNTIF(B:B,B407)</f>
        <v>2</v>
      </c>
      <c r="E407" s="64" t="s">
        <v>3605</v>
      </c>
      <c r="F407" s="55" t="s">
        <v>1107</v>
      </c>
      <c r="G407" s="71" t="s">
        <v>1132</v>
      </c>
      <c r="H407" s="71" t="s">
        <v>2700</v>
      </c>
      <c r="I407" s="56">
        <f>COUNTIF(G:G,G407)</f>
        <v>5</v>
      </c>
      <c r="J407" s="64" t="s">
        <v>3605</v>
      </c>
      <c r="K407" s="92"/>
      <c r="L407" s="92"/>
    </row>
    <row r="408" spans="1:12" ht="90" x14ac:dyDescent="0.25">
      <c r="A408" s="55" t="s">
        <v>1107</v>
      </c>
      <c r="B408" s="55" t="s">
        <v>1140</v>
      </c>
      <c r="C408" s="55" t="str">
        <f>VLOOKUP(B408,'3. DB25 Alle koder'!B:C,2,FALSE)</f>
        <v>Forbrænding uden energiudnyttelse</v>
      </c>
      <c r="D408" s="56">
        <f>COUNTIF(B:B,B408)</f>
        <v>2</v>
      </c>
      <c r="E408" s="64" t="s">
        <v>3601</v>
      </c>
      <c r="F408" s="55" t="s">
        <v>1107</v>
      </c>
      <c r="G408" s="71" t="s">
        <v>3384</v>
      </c>
      <c r="H408" s="71" t="s">
        <v>2698</v>
      </c>
      <c r="I408" s="56">
        <f>COUNTIF(G:G,G408)</f>
        <v>5</v>
      </c>
      <c r="J408" s="60" t="s">
        <v>3601</v>
      </c>
      <c r="K408" s="92"/>
      <c r="L408" s="92"/>
    </row>
    <row r="409" spans="1:12" ht="90" x14ac:dyDescent="0.25">
      <c r="A409" s="55" t="s">
        <v>1107</v>
      </c>
      <c r="B409" s="55" t="s">
        <v>1140</v>
      </c>
      <c r="C409" s="55" t="str">
        <f>VLOOKUP(B409,'3. DB25 Alle koder'!B:C,2,FALSE)</f>
        <v>Forbrænding uden energiudnyttelse</v>
      </c>
      <c r="D409" s="56">
        <f>COUNTIF(B:B,B409)</f>
        <v>2</v>
      </c>
      <c r="E409" s="65" t="s">
        <v>3601</v>
      </c>
      <c r="F409" s="55" t="s">
        <v>1107</v>
      </c>
      <c r="G409" s="71" t="s">
        <v>1132</v>
      </c>
      <c r="H409" s="71" t="s">
        <v>2700</v>
      </c>
      <c r="I409" s="56">
        <f>COUNTIF(G:G,G409)</f>
        <v>5</v>
      </c>
      <c r="J409" s="65" t="s">
        <v>3601</v>
      </c>
      <c r="K409" s="92"/>
      <c r="L409" s="92"/>
    </row>
    <row r="410" spans="1:12" ht="405" x14ac:dyDescent="0.25">
      <c r="A410" s="55" t="s">
        <v>1107</v>
      </c>
      <c r="B410" s="55" t="s">
        <v>1143</v>
      </c>
      <c r="C410" s="55" t="str">
        <f>VLOOKUP(B410,'3. DB25 Alle koder'!B:C,2,FALSE)</f>
        <v>Deponering eller permanent oplagring</v>
      </c>
      <c r="D410" s="56">
        <f>COUNTIF(B:B,B410)</f>
        <v>2</v>
      </c>
      <c r="E410" s="65" t="s">
        <v>3602</v>
      </c>
      <c r="F410" s="55" t="s">
        <v>1107</v>
      </c>
      <c r="G410" s="71" t="s">
        <v>3384</v>
      </c>
      <c r="H410" s="71" t="s">
        <v>2698</v>
      </c>
      <c r="I410" s="56">
        <f>COUNTIF(G:G,G410)</f>
        <v>5</v>
      </c>
      <c r="J410" s="63" t="s">
        <v>3602</v>
      </c>
      <c r="K410" s="92"/>
      <c r="L410" s="92"/>
    </row>
    <row r="411" spans="1:12" ht="360" x14ac:dyDescent="0.25">
      <c r="A411" s="55" t="s">
        <v>1107</v>
      </c>
      <c r="B411" s="55" t="s">
        <v>1143</v>
      </c>
      <c r="C411" s="55" t="str">
        <f>VLOOKUP(B411,'3. DB25 Alle koder'!B:C,2,FALSE)</f>
        <v>Deponering eller permanent oplagring</v>
      </c>
      <c r="D411" s="56">
        <f>COUNTIF(B:B,B411)</f>
        <v>2</v>
      </c>
      <c r="E411" s="64" t="s">
        <v>3606</v>
      </c>
      <c r="F411" s="55" t="s">
        <v>1107</v>
      </c>
      <c r="G411" s="71" t="s">
        <v>1132</v>
      </c>
      <c r="H411" s="71" t="s">
        <v>2700</v>
      </c>
      <c r="I411" s="56">
        <f>COUNTIF(G:G,G411)</f>
        <v>5</v>
      </c>
      <c r="J411" s="64" t="s">
        <v>3606</v>
      </c>
      <c r="K411" s="92"/>
      <c r="L411" s="92"/>
    </row>
    <row r="412" spans="1:12" ht="135" x14ac:dyDescent="0.25">
      <c r="A412" s="55" t="s">
        <v>1107</v>
      </c>
      <c r="B412" s="55" t="s">
        <v>1146</v>
      </c>
      <c r="C412" s="55" t="str">
        <f>VLOOKUP(B412,'3. DB25 Alle koder'!B:C,2,FALSE)</f>
        <v>Anden bortskaffelse af affald</v>
      </c>
      <c r="D412" s="56">
        <f>COUNTIF(B:B,B412)</f>
        <v>2</v>
      </c>
      <c r="E412" s="64" t="s">
        <v>3603</v>
      </c>
      <c r="F412" s="55" t="s">
        <v>1107</v>
      </c>
      <c r="G412" s="71" t="s">
        <v>3384</v>
      </c>
      <c r="H412" s="71" t="s">
        <v>2698</v>
      </c>
      <c r="I412" s="56">
        <f>COUNTIF(G:G,G412)</f>
        <v>5</v>
      </c>
      <c r="J412" s="60" t="s">
        <v>3603</v>
      </c>
      <c r="K412" s="92"/>
      <c r="L412" s="92"/>
    </row>
    <row r="413" spans="1:12" ht="135" x14ac:dyDescent="0.25">
      <c r="A413" s="55" t="s">
        <v>1107</v>
      </c>
      <c r="B413" s="55" t="s">
        <v>1146</v>
      </c>
      <c r="C413" s="55" t="str">
        <f>VLOOKUP(B413,'3. DB25 Alle koder'!B:C,2,FALSE)</f>
        <v>Anden bortskaffelse af affald</v>
      </c>
      <c r="D413" s="56">
        <f>COUNTIF(B:B,B413)</f>
        <v>2</v>
      </c>
      <c r="E413" s="65" t="s">
        <v>3603</v>
      </c>
      <c r="F413" s="55" t="s">
        <v>1107</v>
      </c>
      <c r="G413" s="55" t="s">
        <v>1132</v>
      </c>
      <c r="H413" s="55" t="s">
        <v>2700</v>
      </c>
      <c r="I413" s="56">
        <f>COUNTIF(G:G,G413)</f>
        <v>5</v>
      </c>
      <c r="J413" s="65" t="s">
        <v>3603</v>
      </c>
      <c r="K413" s="92"/>
      <c r="L413" s="92"/>
    </row>
    <row r="414" spans="1:12" ht="30" x14ac:dyDescent="0.25">
      <c r="A414" s="55" t="s">
        <v>1107</v>
      </c>
      <c r="B414" s="55" t="s">
        <v>1150</v>
      </c>
      <c r="C414" s="55" t="str">
        <f>VLOOKUP(B414,'3. DB25 Alle koder'!B:C,2,FALSE)</f>
        <v>Rensning af jord og grundvand og anden dekontaminering</v>
      </c>
      <c r="D414" s="56">
        <f>COUNTIF(B:B,B414)</f>
        <v>1</v>
      </c>
      <c r="E414" s="63" t="s">
        <v>3523</v>
      </c>
      <c r="F414" s="55" t="s">
        <v>1107</v>
      </c>
      <c r="G414" s="55" t="s">
        <v>1150</v>
      </c>
      <c r="H414" s="55" t="s">
        <v>2704</v>
      </c>
      <c r="I414" s="56">
        <f>COUNTIF(G:G,G414)</f>
        <v>1</v>
      </c>
      <c r="J414" s="63" t="s">
        <v>3523</v>
      </c>
      <c r="K414" s="92"/>
      <c r="L414" s="92"/>
    </row>
    <row r="415" spans="1:12" x14ac:dyDescent="0.25">
      <c r="A415" s="55" t="s">
        <v>1151</v>
      </c>
      <c r="B415" s="55" t="s">
        <v>1155</v>
      </c>
      <c r="C415" s="55" t="str">
        <f>VLOOKUP(B415,'3. DB25 Alle koder'!B:C,2,FALSE)</f>
        <v>Opførelse af bygninger</v>
      </c>
      <c r="D415" s="56">
        <f>COUNTIF(B:B,B415)</f>
        <v>1</v>
      </c>
      <c r="E415" s="67" t="s">
        <v>3523</v>
      </c>
      <c r="F415" s="55" t="s">
        <v>1151</v>
      </c>
      <c r="G415" s="55" t="s">
        <v>3230</v>
      </c>
      <c r="H415" s="55" t="s">
        <v>1152</v>
      </c>
      <c r="I415" s="56">
        <f>COUNTIF(G:G,G415)</f>
        <v>3</v>
      </c>
      <c r="J415" s="67" t="s">
        <v>3523</v>
      </c>
      <c r="K415" s="92"/>
      <c r="L415" s="92"/>
    </row>
    <row r="416" spans="1:12" ht="210" x14ac:dyDescent="0.25">
      <c r="A416" s="55" t="s">
        <v>1151</v>
      </c>
      <c r="B416" s="55" t="s">
        <v>1161</v>
      </c>
      <c r="C416" s="55" t="str">
        <f>VLOOKUP(B416,'3. DB25 Alle koder'!B:C,2,FALSE)</f>
        <v>Anlæg af veje og motorveje</v>
      </c>
      <c r="D416" s="56">
        <f>COUNTIF(B:B,B416)</f>
        <v>2</v>
      </c>
      <c r="E416" s="65" t="s">
        <v>3609</v>
      </c>
      <c r="F416" s="55" t="s">
        <v>1151</v>
      </c>
      <c r="G416" s="55" t="s">
        <v>1161</v>
      </c>
      <c r="H416" s="55" t="s">
        <v>1160</v>
      </c>
      <c r="I416" s="56">
        <f>COUNTIF(G:G,G416)</f>
        <v>2</v>
      </c>
      <c r="J416" s="65" t="s">
        <v>3609</v>
      </c>
      <c r="K416" s="92"/>
      <c r="L416" s="92"/>
    </row>
    <row r="417" spans="1:12" ht="30" x14ac:dyDescent="0.25">
      <c r="A417" s="55" t="s">
        <v>1151</v>
      </c>
      <c r="B417" s="55" t="s">
        <v>1161</v>
      </c>
      <c r="C417" s="55" t="str">
        <f>VLOOKUP(B417,'3. DB25 Alle koder'!B:C,2,FALSE)</f>
        <v>Anlæg af veje og motorveje</v>
      </c>
      <c r="D417" s="56">
        <f>COUNTIF(B:B,B417)</f>
        <v>2</v>
      </c>
      <c r="E417" s="112" t="s">
        <v>4164</v>
      </c>
      <c r="F417" s="55" t="s">
        <v>1151</v>
      </c>
      <c r="G417" s="55" t="s">
        <v>3233</v>
      </c>
      <c r="H417" s="55" t="s">
        <v>2717</v>
      </c>
      <c r="I417" s="56">
        <f>COUNTIF(G:G,G417)</f>
        <v>14</v>
      </c>
      <c r="J417" s="112" t="s">
        <v>4164</v>
      </c>
      <c r="K417" s="92"/>
      <c r="L417" s="92" t="s">
        <v>4178</v>
      </c>
    </row>
    <row r="418" spans="1:12" x14ac:dyDescent="0.25">
      <c r="A418" s="55" t="s">
        <v>1151</v>
      </c>
      <c r="B418" s="55" t="s">
        <v>1164</v>
      </c>
      <c r="C418" s="55" t="str">
        <f>VLOOKUP(B418,'3. DB25 Alle koder'!B:C,2,FALSE)</f>
        <v>Anlæg af jernbaner og undergrundsbaner</v>
      </c>
      <c r="D418" s="56">
        <f>COUNTIF(B:B,B418)</f>
        <v>1</v>
      </c>
      <c r="E418" s="60" t="s">
        <v>3523</v>
      </c>
      <c r="F418" s="55" t="s">
        <v>1151</v>
      </c>
      <c r="G418" s="55" t="s">
        <v>1164</v>
      </c>
      <c r="H418" s="55" t="s">
        <v>1163</v>
      </c>
      <c r="I418" s="56">
        <f>COUNTIF(G:G,G418)</f>
        <v>1</v>
      </c>
      <c r="J418" s="60" t="s">
        <v>3523</v>
      </c>
      <c r="K418" s="92"/>
      <c r="L418" s="92"/>
    </row>
    <row r="419" spans="1:12" x14ac:dyDescent="0.25">
      <c r="A419" s="55" t="s">
        <v>1151</v>
      </c>
      <c r="B419" s="55" t="s">
        <v>1167</v>
      </c>
      <c r="C419" s="55" t="str">
        <f>VLOOKUP(B419,'3. DB25 Alle koder'!B:C,2,FALSE)</f>
        <v>Anlæg af broer og tunneller</v>
      </c>
      <c r="D419" s="56">
        <f>COUNTIF(B:B,B419)</f>
        <v>1</v>
      </c>
      <c r="E419" s="60" t="s">
        <v>3523</v>
      </c>
      <c r="F419" s="55" t="s">
        <v>1151</v>
      </c>
      <c r="G419" s="55" t="s">
        <v>1167</v>
      </c>
      <c r="H419" s="55" t="s">
        <v>1166</v>
      </c>
      <c r="I419" s="56">
        <f>COUNTIF(G:G,G419)</f>
        <v>1</v>
      </c>
      <c r="J419" s="60" t="s">
        <v>3523</v>
      </c>
      <c r="K419" s="92"/>
      <c r="L419" s="92"/>
    </row>
    <row r="420" spans="1:12" x14ac:dyDescent="0.25">
      <c r="A420" s="55" t="s">
        <v>1151</v>
      </c>
      <c r="B420" s="55" t="s">
        <v>1171</v>
      </c>
      <c r="C420" s="55" t="str">
        <f>VLOOKUP(B420,'3. DB25 Alle koder'!B:C,2,FALSE)</f>
        <v>Anlæg af ledningsnet til væsker</v>
      </c>
      <c r="D420" s="56">
        <f>COUNTIF(B:B,B420)</f>
        <v>1</v>
      </c>
      <c r="E420" s="60" t="s">
        <v>3523</v>
      </c>
      <c r="F420" s="55" t="s">
        <v>1151</v>
      </c>
      <c r="G420" s="55" t="s">
        <v>1171</v>
      </c>
      <c r="H420" s="55" t="s">
        <v>1172</v>
      </c>
      <c r="I420" s="56">
        <f>COUNTIF(G:G,G420)</f>
        <v>1</v>
      </c>
      <c r="J420" s="60" t="s">
        <v>3523</v>
      </c>
      <c r="K420" s="92"/>
      <c r="L420" s="92"/>
    </row>
    <row r="421" spans="1:12" ht="90" x14ac:dyDescent="0.25">
      <c r="A421" s="55" t="s">
        <v>1151</v>
      </c>
      <c r="B421" s="55" t="s">
        <v>1175</v>
      </c>
      <c r="C421" s="55" t="str">
        <f>VLOOKUP(B421,'3. DB25 Alle koder'!B:C,2,FALSE)</f>
        <v>Anlæg af ledningsnet til elektricitet og telekommunikation</v>
      </c>
      <c r="D421" s="56">
        <f>COUNTIF(B:B,B421)</f>
        <v>2</v>
      </c>
      <c r="E421" s="64" t="s">
        <v>3773</v>
      </c>
      <c r="F421" s="55" t="s">
        <v>211</v>
      </c>
      <c r="G421" s="55" t="s">
        <v>3382</v>
      </c>
      <c r="H421" s="55" t="s">
        <v>2648</v>
      </c>
      <c r="I421" s="56">
        <f>COUNTIF(G:G,G421)</f>
        <v>3</v>
      </c>
      <c r="J421" s="64" t="s">
        <v>3773</v>
      </c>
      <c r="K421" s="92"/>
      <c r="L421" s="92"/>
    </row>
    <row r="422" spans="1:12" x14ac:dyDescent="0.25">
      <c r="A422" s="55" t="s">
        <v>1151</v>
      </c>
      <c r="B422" s="55" t="s">
        <v>1175</v>
      </c>
      <c r="C422" s="55" t="str">
        <f>VLOOKUP(B422,'3. DB25 Alle koder'!B:C,2,FALSE)</f>
        <v>Anlæg af ledningsnet til elektricitet og telekommunikation</v>
      </c>
      <c r="D422" s="56">
        <f>COUNTIF(B:B,B422)</f>
        <v>2</v>
      </c>
      <c r="E422" s="60" t="s">
        <v>3523</v>
      </c>
      <c r="F422" s="55" t="s">
        <v>1151</v>
      </c>
      <c r="G422" s="55" t="s">
        <v>1175</v>
      </c>
      <c r="H422" s="55" t="s">
        <v>2709</v>
      </c>
      <c r="I422" s="56">
        <f>COUNTIF(G:G,G422)</f>
        <v>1</v>
      </c>
      <c r="J422" s="60" t="s">
        <v>3523</v>
      </c>
      <c r="K422" s="92"/>
      <c r="L422" s="92"/>
    </row>
    <row r="423" spans="1:12" x14ac:dyDescent="0.25">
      <c r="A423" s="55" t="s">
        <v>1151</v>
      </c>
      <c r="B423" s="55" t="s">
        <v>1180</v>
      </c>
      <c r="C423" s="55" t="str">
        <f>VLOOKUP(B423,'3. DB25 Alle koder'!B:C,2,FALSE)</f>
        <v>Anlæg af vandveje, havne, diger, dæmninger mv.</v>
      </c>
      <c r="D423" s="56">
        <f>COUNTIF(B:B,B423)</f>
        <v>1</v>
      </c>
      <c r="E423" s="60" t="s">
        <v>3523</v>
      </c>
      <c r="F423" s="55" t="s">
        <v>1151</v>
      </c>
      <c r="G423" s="55" t="s">
        <v>1180</v>
      </c>
      <c r="H423" s="55" t="s">
        <v>2710</v>
      </c>
      <c r="I423" s="56">
        <f>COUNTIF(G:G,G423)</f>
        <v>1</v>
      </c>
      <c r="J423" s="60" t="s">
        <v>3523</v>
      </c>
      <c r="K423" s="92"/>
      <c r="L423" s="92"/>
    </row>
    <row r="424" spans="1:12" ht="285" x14ac:dyDescent="0.25">
      <c r="A424" s="55" t="s">
        <v>1151</v>
      </c>
      <c r="B424" s="55" t="s">
        <v>1182</v>
      </c>
      <c r="C424" s="55" t="str">
        <f>VLOOKUP(B424,'3. DB25 Alle koder'!B:C,2,FALSE)</f>
        <v>Andre anlægsaktiviteter i.a.n.</v>
      </c>
      <c r="D424" s="56">
        <f>COUNTIF(B:B,B424)</f>
        <v>1</v>
      </c>
      <c r="E424" s="69" t="s">
        <v>4017</v>
      </c>
      <c r="F424" s="55" t="s">
        <v>1151</v>
      </c>
      <c r="G424" s="55" t="s">
        <v>1182</v>
      </c>
      <c r="H424" s="55" t="s">
        <v>2711</v>
      </c>
      <c r="I424" s="56">
        <f>COUNTIF(G:G,G424)</f>
        <v>2</v>
      </c>
      <c r="J424" s="69" t="s">
        <v>4017</v>
      </c>
      <c r="K424" s="92"/>
      <c r="L424" s="92"/>
    </row>
    <row r="425" spans="1:12" x14ac:dyDescent="0.25">
      <c r="A425" s="55" t="s">
        <v>1151</v>
      </c>
      <c r="B425" s="55" t="s">
        <v>1188</v>
      </c>
      <c r="C425" s="55" t="str">
        <f>VLOOKUP(B425,'3. DB25 Alle koder'!B:C,2,FALSE)</f>
        <v>Nedrivning</v>
      </c>
      <c r="D425" s="56">
        <f>COUNTIF(B:B,B425)</f>
        <v>1</v>
      </c>
      <c r="E425" s="60" t="s">
        <v>3523</v>
      </c>
      <c r="F425" s="55" t="s">
        <v>1151</v>
      </c>
      <c r="G425" s="55" t="s">
        <v>1188</v>
      </c>
      <c r="H425" s="55" t="s">
        <v>1187</v>
      </c>
      <c r="I425" s="56">
        <f>COUNTIF(G:G,G425)</f>
        <v>1</v>
      </c>
      <c r="J425" s="60" t="s">
        <v>3523</v>
      </c>
      <c r="K425" s="92"/>
      <c r="L425" s="92"/>
    </row>
    <row r="426" spans="1:12" ht="45" x14ac:dyDescent="0.25">
      <c r="A426" s="55" t="s">
        <v>1151</v>
      </c>
      <c r="B426" s="55" t="s">
        <v>1191</v>
      </c>
      <c r="C426" s="55" t="str">
        <f>VLOOKUP(B426,'3. DB25 Alle koder'!B:C,2,FALSE)</f>
        <v>Forberedende byggepladsarbejder</v>
      </c>
      <c r="D426" s="56">
        <f>COUNTIF(B:B,B426)</f>
        <v>1</v>
      </c>
      <c r="E426" s="67" t="s">
        <v>3523</v>
      </c>
      <c r="F426" s="55" t="s">
        <v>1151</v>
      </c>
      <c r="G426" s="55" t="s">
        <v>1191</v>
      </c>
      <c r="H426" s="55" t="s">
        <v>1190</v>
      </c>
      <c r="I426" s="56">
        <f>COUNTIF(G:G,G426)</f>
        <v>1</v>
      </c>
      <c r="J426" s="67" t="s">
        <v>3523</v>
      </c>
      <c r="K426" s="92" t="s">
        <v>4063</v>
      </c>
      <c r="L426" s="92"/>
    </row>
    <row r="427" spans="1:12" x14ac:dyDescent="0.25">
      <c r="A427" s="55" t="s">
        <v>1151</v>
      </c>
      <c r="B427" s="55" t="s">
        <v>1194</v>
      </c>
      <c r="C427" s="55" t="str">
        <f>VLOOKUP(B427,'3. DB25 Alle koder'!B:C,2,FALSE)</f>
        <v>Funderingsundersøgelser</v>
      </c>
      <c r="D427" s="56">
        <f>COUNTIF(B:B,B427)</f>
        <v>1</v>
      </c>
      <c r="E427" s="60" t="s">
        <v>3523</v>
      </c>
      <c r="F427" s="55" t="s">
        <v>1151</v>
      </c>
      <c r="G427" s="55" t="s">
        <v>1194</v>
      </c>
      <c r="H427" s="55" t="s">
        <v>1193</v>
      </c>
      <c r="I427" s="56">
        <f>COUNTIF(G:G,G427)</f>
        <v>1</v>
      </c>
      <c r="J427" s="60" t="s">
        <v>3523</v>
      </c>
      <c r="K427" s="92"/>
      <c r="L427" s="92"/>
    </row>
    <row r="428" spans="1:12" x14ac:dyDescent="0.25">
      <c r="A428" s="55" t="s">
        <v>1151</v>
      </c>
      <c r="B428" s="55" t="s">
        <v>1198</v>
      </c>
      <c r="C428" s="55" t="str">
        <f>VLOOKUP(B428,'3. DB25 Alle koder'!B:C,2,FALSE)</f>
        <v>El-installation</v>
      </c>
      <c r="D428" s="56">
        <f>COUNTIF(B:B,B428)</f>
        <v>1</v>
      </c>
      <c r="E428" s="60" t="s">
        <v>3523</v>
      </c>
      <c r="F428" s="55" t="s">
        <v>1151</v>
      </c>
      <c r="G428" s="55" t="s">
        <v>1198</v>
      </c>
      <c r="H428" s="55" t="s">
        <v>1197</v>
      </c>
      <c r="I428" s="56">
        <f>COUNTIF(G:G,G428)</f>
        <v>1</v>
      </c>
      <c r="J428" s="60" t="s">
        <v>3523</v>
      </c>
      <c r="K428" s="92"/>
      <c r="L428" s="92"/>
    </row>
    <row r="429" spans="1:12" x14ac:dyDescent="0.25">
      <c r="A429" s="55" t="s">
        <v>1151</v>
      </c>
      <c r="B429" s="55" t="s">
        <v>1200</v>
      </c>
      <c r="C429" s="55" t="str">
        <f>VLOOKUP(B429,'3. DB25 Alle koder'!B:C,2,FALSE)</f>
        <v>Installation af vvs-, varme- og klimaanlæg</v>
      </c>
      <c r="D429" s="56">
        <f>COUNTIF(B:B,B429)</f>
        <v>1</v>
      </c>
      <c r="E429" s="60" t="s">
        <v>3523</v>
      </c>
      <c r="F429" s="55" t="s">
        <v>1151</v>
      </c>
      <c r="G429" s="55" t="s">
        <v>1200</v>
      </c>
      <c r="H429" s="55" t="s">
        <v>2713</v>
      </c>
      <c r="I429" s="56">
        <f>COUNTIF(G:G,G429)</f>
        <v>1</v>
      </c>
      <c r="J429" s="60" t="s">
        <v>3523</v>
      </c>
      <c r="K429" s="92"/>
      <c r="L429" s="92"/>
    </row>
    <row r="430" spans="1:12" ht="195" x14ac:dyDescent="0.25">
      <c r="A430" s="55" t="s">
        <v>1151</v>
      </c>
      <c r="B430" s="55" t="s">
        <v>1203</v>
      </c>
      <c r="C430" s="55" t="str">
        <f>VLOOKUP(B430,'3. DB25 Alle koder'!B:C,2,FALSE)</f>
        <v>Installation af isolering</v>
      </c>
      <c r="D430" s="56">
        <f>COUNTIF(B:B,B430)</f>
        <v>3</v>
      </c>
      <c r="E430" s="65" t="s">
        <v>3611</v>
      </c>
      <c r="F430" s="55" t="s">
        <v>1151</v>
      </c>
      <c r="G430" s="55" t="s">
        <v>3231</v>
      </c>
      <c r="H430" s="55" t="s">
        <v>1205</v>
      </c>
      <c r="I430" s="56">
        <f>COUNTIF(G:G,G430)</f>
        <v>2</v>
      </c>
      <c r="J430" s="65" t="s">
        <v>3611</v>
      </c>
      <c r="K430" s="92"/>
      <c r="L430" s="92"/>
    </row>
    <row r="431" spans="1:12" ht="90" x14ac:dyDescent="0.25">
      <c r="A431" s="55" t="s">
        <v>1151</v>
      </c>
      <c r="B431" s="55" t="s">
        <v>1203</v>
      </c>
      <c r="C431" s="55" t="str">
        <f>VLOOKUP(B431,'3. DB25 Alle koder'!B:C,2,FALSE)</f>
        <v>Installation af isolering</v>
      </c>
      <c r="D431" s="56">
        <f>COUNTIF(B:B,B431)</f>
        <v>3</v>
      </c>
      <c r="E431" s="65" t="s">
        <v>3774</v>
      </c>
      <c r="F431" s="55" t="s">
        <v>1151</v>
      </c>
      <c r="G431" s="55" t="s">
        <v>3385</v>
      </c>
      <c r="H431" s="55" t="s">
        <v>1224</v>
      </c>
      <c r="I431" s="56">
        <f>COUNTIF(G:G,G431)</f>
        <v>3</v>
      </c>
      <c r="J431" s="65" t="s">
        <v>3774</v>
      </c>
      <c r="K431" s="92"/>
      <c r="L431" s="92"/>
    </row>
    <row r="432" spans="1:12" ht="75" x14ac:dyDescent="0.25">
      <c r="A432" s="55" t="s">
        <v>1151</v>
      </c>
      <c r="B432" s="55" t="s">
        <v>1203</v>
      </c>
      <c r="C432" s="55" t="str">
        <f>VLOOKUP(B432,'3. DB25 Alle koder'!B:C,2,FALSE)</f>
        <v>Installation af isolering</v>
      </c>
      <c r="D432" s="56">
        <f>COUNTIF(B:B,B432)</f>
        <v>3</v>
      </c>
      <c r="E432" s="69" t="s">
        <v>4018</v>
      </c>
      <c r="F432" s="55" t="s">
        <v>1151</v>
      </c>
      <c r="G432" s="55" t="s">
        <v>3233</v>
      </c>
      <c r="H432" s="55" t="s">
        <v>2717</v>
      </c>
      <c r="I432" s="56">
        <f>COUNTIF(G:G,G432)</f>
        <v>14</v>
      </c>
      <c r="J432" s="69" t="s">
        <v>4018</v>
      </c>
      <c r="K432" s="92"/>
      <c r="L432" s="92"/>
    </row>
    <row r="433" spans="1:12" x14ac:dyDescent="0.25">
      <c r="A433" s="55" t="s">
        <v>1151</v>
      </c>
      <c r="B433" s="55" t="s">
        <v>1206</v>
      </c>
      <c r="C433" s="55" t="str">
        <f>VLOOKUP(B433,'3. DB25 Alle koder'!B:C,2,FALSE)</f>
        <v>Andre bygningsinstallationsaktiviteter</v>
      </c>
      <c r="D433" s="56">
        <f>COUNTIF(B:B,B433)</f>
        <v>1</v>
      </c>
      <c r="E433" s="58" t="s">
        <v>3523</v>
      </c>
      <c r="F433" s="55" t="s">
        <v>1151</v>
      </c>
      <c r="G433" s="55" t="s">
        <v>3231</v>
      </c>
      <c r="H433" s="55" t="s">
        <v>1205</v>
      </c>
      <c r="I433" s="56">
        <f>COUNTIF(G:G,G433)</f>
        <v>2</v>
      </c>
      <c r="J433" s="58" t="s">
        <v>3523</v>
      </c>
      <c r="K433" s="92"/>
      <c r="L433" s="92"/>
    </row>
    <row r="434" spans="1:12" x14ac:dyDescent="0.25">
      <c r="A434" s="55" t="s">
        <v>1151</v>
      </c>
      <c r="B434" s="55" t="s">
        <v>1211</v>
      </c>
      <c r="C434" s="55" t="str">
        <f>VLOOKUP(B434,'3. DB25 Alle koder'!B:C,2,FALSE)</f>
        <v>Stukkatøraktiviteter</v>
      </c>
      <c r="D434" s="56">
        <f>COUNTIF(B:B,B434)</f>
        <v>2</v>
      </c>
      <c r="E434" s="60" t="s">
        <v>3523</v>
      </c>
      <c r="F434" s="55" t="s">
        <v>1151</v>
      </c>
      <c r="G434" s="55" t="s">
        <v>1211</v>
      </c>
      <c r="H434" s="55" t="s">
        <v>1210</v>
      </c>
      <c r="I434" s="56">
        <f>COUNTIF(G:G,G434)</f>
        <v>1</v>
      </c>
      <c r="J434" s="60" t="s">
        <v>3523</v>
      </c>
      <c r="K434" s="92"/>
      <c r="L434" s="92"/>
    </row>
    <row r="435" spans="1:12" ht="30" x14ac:dyDescent="0.25">
      <c r="A435" s="55" t="s">
        <v>1151</v>
      </c>
      <c r="B435" s="55" t="s">
        <v>1211</v>
      </c>
      <c r="C435" s="55" t="str">
        <f>VLOOKUP(B435,'3. DB25 Alle koder'!B:C,2,FALSE)</f>
        <v>Stukkatøraktiviteter</v>
      </c>
      <c r="D435" s="56">
        <f>COUNTIF(B:B,B435)</f>
        <v>2</v>
      </c>
      <c r="E435" s="69" t="s">
        <v>4019</v>
      </c>
      <c r="F435" s="55" t="s">
        <v>1151</v>
      </c>
      <c r="G435" s="55" t="s">
        <v>3233</v>
      </c>
      <c r="H435" s="55" t="s">
        <v>2717</v>
      </c>
      <c r="I435" s="56">
        <f>COUNTIF(G:G,G435)</f>
        <v>14</v>
      </c>
      <c r="J435" s="69" t="s">
        <v>4019</v>
      </c>
      <c r="K435" s="92"/>
      <c r="L435" s="92"/>
    </row>
    <row r="436" spans="1:12" x14ac:dyDescent="0.25">
      <c r="A436" s="55" t="s">
        <v>1151</v>
      </c>
      <c r="B436" s="55" t="s">
        <v>1214</v>
      </c>
      <c r="C436" s="55" t="str">
        <f>VLOOKUP(B436,'3. DB25 Alle koder'!B:C,2,FALSE)</f>
        <v>Tømrer- og bygningssnedkeraktiviteter</v>
      </c>
      <c r="D436" s="56">
        <f>COUNTIF(B:B,B436)</f>
        <v>2</v>
      </c>
      <c r="E436" s="60" t="s">
        <v>3523</v>
      </c>
      <c r="F436" s="55" t="s">
        <v>1151</v>
      </c>
      <c r="G436" s="55" t="s">
        <v>1214</v>
      </c>
      <c r="H436" s="55" t="s">
        <v>1213</v>
      </c>
      <c r="I436" s="56">
        <f>COUNTIF(G:G,G436)</f>
        <v>1</v>
      </c>
      <c r="J436" s="60" t="s">
        <v>3523</v>
      </c>
      <c r="K436" s="92"/>
      <c r="L436" s="92"/>
    </row>
    <row r="437" spans="1:12" ht="30" x14ac:dyDescent="0.25">
      <c r="A437" s="55" t="s">
        <v>1151</v>
      </c>
      <c r="B437" s="55" t="s">
        <v>1214</v>
      </c>
      <c r="C437" s="55" t="str">
        <f>VLOOKUP(B437,'3. DB25 Alle koder'!B:C,2,FALSE)</f>
        <v>Tømrer- og bygningssnedkeraktiviteter</v>
      </c>
      <c r="D437" s="56">
        <f>COUNTIF(B:B,B437)</f>
        <v>2</v>
      </c>
      <c r="E437" s="69" t="s">
        <v>4021</v>
      </c>
      <c r="F437" s="55" t="s">
        <v>1151</v>
      </c>
      <c r="G437" s="71" t="s">
        <v>3233</v>
      </c>
      <c r="H437" s="71" t="s">
        <v>2717</v>
      </c>
      <c r="I437" s="56">
        <f>COUNTIF(G:G,G437)</f>
        <v>14</v>
      </c>
      <c r="J437" s="69" t="s">
        <v>4021</v>
      </c>
      <c r="K437" s="92"/>
      <c r="L437" s="92"/>
    </row>
    <row r="438" spans="1:12" x14ac:dyDescent="0.25">
      <c r="A438" s="55" t="s">
        <v>1151</v>
      </c>
      <c r="B438" s="55" t="s">
        <v>1217</v>
      </c>
      <c r="C438" s="55" t="str">
        <f>VLOOKUP(B438,'3. DB25 Alle koder'!B:C,2,FALSE)</f>
        <v>Udførelse af gulvbelægninger og vægbeklædning</v>
      </c>
      <c r="D438" s="56">
        <f>COUNTIF(B:B,B438)</f>
        <v>2</v>
      </c>
      <c r="E438" s="63" t="s">
        <v>3523</v>
      </c>
      <c r="F438" s="55" t="s">
        <v>1151</v>
      </c>
      <c r="G438" s="55" t="s">
        <v>1217</v>
      </c>
      <c r="H438" s="55" t="s">
        <v>1216</v>
      </c>
      <c r="I438" s="56">
        <f>COUNTIF(G:G,G438)</f>
        <v>1</v>
      </c>
      <c r="J438" s="63" t="s">
        <v>3523</v>
      </c>
      <c r="K438" s="92"/>
      <c r="L438" s="92"/>
    </row>
    <row r="439" spans="1:12" ht="30" x14ac:dyDescent="0.25">
      <c r="A439" s="55" t="s">
        <v>1151</v>
      </c>
      <c r="B439" s="55" t="s">
        <v>1217</v>
      </c>
      <c r="C439" s="55" t="str">
        <f>VLOOKUP(B439,'3. DB25 Alle koder'!B:C,2,FALSE)</f>
        <v>Udførelse af gulvbelægninger og vægbeklædning</v>
      </c>
      <c r="D439" s="56">
        <f>COUNTIF(B:B,B439)</f>
        <v>2</v>
      </c>
      <c r="E439" s="66" t="s">
        <v>4022</v>
      </c>
      <c r="F439" s="55" t="s">
        <v>1151</v>
      </c>
      <c r="G439" s="55" t="s">
        <v>3233</v>
      </c>
      <c r="H439" s="55" t="s">
        <v>2717</v>
      </c>
      <c r="I439" s="56">
        <f>COUNTIF(G:G,G439)</f>
        <v>14</v>
      </c>
      <c r="J439" s="66" t="s">
        <v>4022</v>
      </c>
      <c r="K439" s="92"/>
      <c r="L439" s="92"/>
    </row>
    <row r="440" spans="1:12" x14ac:dyDescent="0.25">
      <c r="A440" s="55" t="s">
        <v>1151</v>
      </c>
      <c r="B440" s="55" t="s">
        <v>1220</v>
      </c>
      <c r="C440" s="55" t="str">
        <f>VLOOKUP(B440,'3. DB25 Alle koder'!B:C,2,FALSE)</f>
        <v>Maleraktiviteter</v>
      </c>
      <c r="D440" s="56">
        <f>COUNTIF(B:B,B440)</f>
        <v>2</v>
      </c>
      <c r="E440" s="60" t="s">
        <v>3523</v>
      </c>
      <c r="F440" s="55" t="s">
        <v>1151</v>
      </c>
      <c r="G440" s="55" t="s">
        <v>1220</v>
      </c>
      <c r="H440" s="55" t="s">
        <v>2715</v>
      </c>
      <c r="I440" s="56">
        <f>COUNTIF(G:G,G440)</f>
        <v>1</v>
      </c>
      <c r="J440" s="60" t="s">
        <v>3523</v>
      </c>
      <c r="K440" s="92"/>
      <c r="L440" s="92"/>
    </row>
    <row r="441" spans="1:12" ht="30" x14ac:dyDescent="0.25">
      <c r="A441" s="55" t="s">
        <v>1151</v>
      </c>
      <c r="B441" s="55" t="s">
        <v>1220</v>
      </c>
      <c r="C441" s="55" t="str">
        <f>VLOOKUP(B441,'3. DB25 Alle koder'!B:C,2,FALSE)</f>
        <v>Maleraktiviteter</v>
      </c>
      <c r="D441" s="56">
        <f>COUNTIF(B:B,B441)</f>
        <v>2</v>
      </c>
      <c r="E441" s="69" t="s">
        <v>4023</v>
      </c>
      <c r="F441" s="55" t="s">
        <v>1151</v>
      </c>
      <c r="G441" s="55" t="s">
        <v>3233</v>
      </c>
      <c r="H441" s="55" t="s">
        <v>2717</v>
      </c>
      <c r="I441" s="56">
        <f>COUNTIF(G:G,G441)</f>
        <v>14</v>
      </c>
      <c r="J441" s="69" t="s">
        <v>4023</v>
      </c>
      <c r="K441" s="92"/>
      <c r="L441" s="92"/>
    </row>
    <row r="442" spans="1:12" x14ac:dyDescent="0.25">
      <c r="A442" s="55" t="s">
        <v>1151</v>
      </c>
      <c r="B442" s="55" t="s">
        <v>1221</v>
      </c>
      <c r="C442" s="55" t="str">
        <f>VLOOKUP(B442,'3. DB25 Alle koder'!B:C,2,FALSE)</f>
        <v>Glarmesteraktiviteter</v>
      </c>
      <c r="D442" s="56">
        <f>COUNTIF(B:B,B442)</f>
        <v>2</v>
      </c>
      <c r="E442" s="60" t="s">
        <v>3523</v>
      </c>
      <c r="F442" s="55" t="s">
        <v>1151</v>
      </c>
      <c r="G442" s="55" t="s">
        <v>1221</v>
      </c>
      <c r="H442" s="55" t="s">
        <v>1222</v>
      </c>
      <c r="I442" s="56">
        <f>COUNTIF(G:G,G442)</f>
        <v>1</v>
      </c>
      <c r="J442" s="60" t="s">
        <v>3523</v>
      </c>
      <c r="K442" s="92"/>
      <c r="L442" s="92"/>
    </row>
    <row r="443" spans="1:12" ht="30" x14ac:dyDescent="0.25">
      <c r="A443" s="55" t="s">
        <v>1151</v>
      </c>
      <c r="B443" s="55" t="s">
        <v>1221</v>
      </c>
      <c r="C443" s="55" t="str">
        <f>VLOOKUP(B443,'3. DB25 Alle koder'!B:C,2,FALSE)</f>
        <v>Glarmesteraktiviteter</v>
      </c>
      <c r="D443" s="56">
        <f>COUNTIF(B:B,B443)</f>
        <v>2</v>
      </c>
      <c r="E443" s="66" t="s">
        <v>4024</v>
      </c>
      <c r="F443" s="55" t="s">
        <v>1151</v>
      </c>
      <c r="G443" s="55" t="s">
        <v>3233</v>
      </c>
      <c r="H443" s="55" t="s">
        <v>2717</v>
      </c>
      <c r="I443" s="56">
        <f>COUNTIF(G:G,G443)</f>
        <v>14</v>
      </c>
      <c r="J443" s="66" t="s">
        <v>4024</v>
      </c>
      <c r="K443" s="92"/>
      <c r="L443" s="92"/>
    </row>
    <row r="444" spans="1:12" x14ac:dyDescent="0.25">
      <c r="A444" s="55" t="s">
        <v>1151</v>
      </c>
      <c r="B444" s="55" t="s">
        <v>1225</v>
      </c>
      <c r="C444" s="55" t="str">
        <f>VLOOKUP(B444,'3. DB25 Alle koder'!B:C,2,FALSE)</f>
        <v>Anden bygningsfærdiggørelse</v>
      </c>
      <c r="D444" s="56">
        <f>COUNTIF(B:B,B444)</f>
        <v>2</v>
      </c>
      <c r="E444" s="67" t="s">
        <v>3523</v>
      </c>
      <c r="F444" s="55" t="s">
        <v>1151</v>
      </c>
      <c r="G444" s="55" t="s">
        <v>3385</v>
      </c>
      <c r="H444" s="55" t="s">
        <v>1224</v>
      </c>
      <c r="I444" s="56">
        <f>COUNTIF(G:G,G444)</f>
        <v>3</v>
      </c>
      <c r="J444" s="67" t="s">
        <v>3523</v>
      </c>
      <c r="K444" s="92"/>
      <c r="L444" s="92"/>
    </row>
    <row r="445" spans="1:12" ht="240" x14ac:dyDescent="0.25">
      <c r="A445" s="55" t="s">
        <v>1151</v>
      </c>
      <c r="B445" s="55" t="s">
        <v>1225</v>
      </c>
      <c r="C445" s="55" t="str">
        <f>VLOOKUP(B445,'3. DB25 Alle koder'!B:C,2,FALSE)</f>
        <v>Anden bygningsfærdiggørelse</v>
      </c>
      <c r="D445" s="56">
        <f>COUNTIF(B:B,B445)</f>
        <v>2</v>
      </c>
      <c r="E445" s="66" t="s">
        <v>4025</v>
      </c>
      <c r="F445" s="55" t="s">
        <v>1151</v>
      </c>
      <c r="G445" s="71" t="s">
        <v>3233</v>
      </c>
      <c r="H445" s="71" t="s">
        <v>2717</v>
      </c>
      <c r="I445" s="56">
        <f>COUNTIF(G:G,G445)</f>
        <v>14</v>
      </c>
      <c r="J445" s="66" t="s">
        <v>4025</v>
      </c>
      <c r="K445" s="92"/>
      <c r="L445" s="92"/>
    </row>
    <row r="446" spans="1:12" x14ac:dyDescent="0.25">
      <c r="A446" s="55" t="s">
        <v>1151</v>
      </c>
      <c r="B446" s="55" t="s">
        <v>1229</v>
      </c>
      <c r="C446" s="55" t="str">
        <f>VLOOKUP(B446,'3. DB25 Alle koder'!B:C,2,FALSE)</f>
        <v>Tagdækningsaktiviteter</v>
      </c>
      <c r="D446" s="56">
        <f>COUNTIF(B:B,B446)</f>
        <v>2</v>
      </c>
      <c r="E446" s="63" t="s">
        <v>3523</v>
      </c>
      <c r="F446" s="55" t="s">
        <v>1151</v>
      </c>
      <c r="G446" s="55" t="s">
        <v>1241</v>
      </c>
      <c r="H446" s="55" t="s">
        <v>1228</v>
      </c>
      <c r="I446" s="56">
        <f>COUNTIF(G:G,G446)</f>
        <v>1</v>
      </c>
      <c r="J446" s="63" t="s">
        <v>3523</v>
      </c>
      <c r="K446" s="92" t="s">
        <v>4020</v>
      </c>
      <c r="L446" s="92"/>
    </row>
    <row r="447" spans="1:12" ht="30" x14ac:dyDescent="0.25">
      <c r="A447" s="55" t="s">
        <v>1151</v>
      </c>
      <c r="B447" s="55" t="s">
        <v>1229</v>
      </c>
      <c r="C447" s="55" t="str">
        <f>VLOOKUP(B447,'3. DB25 Alle koder'!B:C,2,FALSE)</f>
        <v>Tagdækningsaktiviteter</v>
      </c>
      <c r="D447" s="56">
        <f>COUNTIF(B:B,B447)</f>
        <v>2</v>
      </c>
      <c r="E447" s="65" t="s">
        <v>3775</v>
      </c>
      <c r="F447" s="55" t="s">
        <v>1151</v>
      </c>
      <c r="G447" s="55" t="s">
        <v>3233</v>
      </c>
      <c r="H447" s="55" t="s">
        <v>2717</v>
      </c>
      <c r="I447" s="56">
        <f>COUNTIF(G:G,G447)</f>
        <v>14</v>
      </c>
      <c r="J447" s="65" t="s">
        <v>3775</v>
      </c>
      <c r="K447" s="92" t="s">
        <v>4020</v>
      </c>
      <c r="L447" s="92"/>
    </row>
    <row r="448" spans="1:12" ht="315" x14ac:dyDescent="0.25">
      <c r="A448" s="55" t="s">
        <v>1151</v>
      </c>
      <c r="B448" s="55" t="s">
        <v>1231</v>
      </c>
      <c r="C448" s="55" t="str">
        <f>VLOOKUP(B448,'3. DB25 Alle koder'!B:C,2,FALSE)</f>
        <v>Andre specialiserede bygningsarbejder</v>
      </c>
      <c r="D448" s="56">
        <f>COUNTIF(B:B,B448)</f>
        <v>1</v>
      </c>
      <c r="E448" s="65" t="s">
        <v>3613</v>
      </c>
      <c r="F448" s="55" t="s">
        <v>1151</v>
      </c>
      <c r="G448" s="55" t="s">
        <v>3233</v>
      </c>
      <c r="H448" s="55" t="s">
        <v>2717</v>
      </c>
      <c r="I448" s="56">
        <f>COUNTIF(G:G,G448)</f>
        <v>14</v>
      </c>
      <c r="J448" s="65" t="s">
        <v>3613</v>
      </c>
      <c r="K448" s="92" t="s">
        <v>4020</v>
      </c>
      <c r="L448" s="92"/>
    </row>
    <row r="449" spans="1:12" ht="165" x14ac:dyDescent="0.25">
      <c r="A449" s="55" t="s">
        <v>1151</v>
      </c>
      <c r="B449" s="55" t="s">
        <v>1234</v>
      </c>
      <c r="C449" s="55" t="str">
        <f>VLOOKUP(B449,'3. DB25 Alle koder'!B:C,2,FALSE)</f>
        <v>Specialiserede anlægsaktiviteter</v>
      </c>
      <c r="D449" s="56">
        <f>COUNTIF(B:B,B449)</f>
        <v>2</v>
      </c>
      <c r="E449" s="65" t="s">
        <v>3610</v>
      </c>
      <c r="F449" s="55" t="s">
        <v>1151</v>
      </c>
      <c r="G449" s="71" t="s">
        <v>1161</v>
      </c>
      <c r="H449" s="71" t="s">
        <v>1160</v>
      </c>
      <c r="I449" s="56">
        <f>COUNTIF(G:G,G449)</f>
        <v>2</v>
      </c>
      <c r="J449" s="65" t="s">
        <v>3610</v>
      </c>
      <c r="K449" s="92" t="s">
        <v>4020</v>
      </c>
      <c r="L449" s="92"/>
    </row>
    <row r="450" spans="1:12" ht="390" x14ac:dyDescent="0.25">
      <c r="A450" s="55" t="s">
        <v>1151</v>
      </c>
      <c r="B450" s="55" t="s">
        <v>1234</v>
      </c>
      <c r="C450" s="55" t="str">
        <f>VLOOKUP(B450,'3. DB25 Alle koder'!B:C,2,FALSE)</f>
        <v>Specialiserede anlægsaktiviteter</v>
      </c>
      <c r="D450" s="56">
        <f>COUNTIF(B:B,B450)</f>
        <v>2</v>
      </c>
      <c r="E450" s="65" t="s">
        <v>3614</v>
      </c>
      <c r="F450" s="55" t="s">
        <v>1151</v>
      </c>
      <c r="G450" s="55" t="s">
        <v>3233</v>
      </c>
      <c r="H450" s="55" t="s">
        <v>2717</v>
      </c>
      <c r="I450" s="56">
        <f>COUNTIF(G:G,G450)</f>
        <v>14</v>
      </c>
      <c r="J450" s="63" t="s">
        <v>3614</v>
      </c>
      <c r="K450" s="92" t="s">
        <v>4020</v>
      </c>
      <c r="L450" s="92"/>
    </row>
    <row r="451" spans="1:12" ht="30" x14ac:dyDescent="0.25">
      <c r="A451" s="55" t="s">
        <v>1151</v>
      </c>
      <c r="B451" s="55" t="s">
        <v>1237</v>
      </c>
      <c r="C451" s="55" t="str">
        <f>VLOOKUP(B451,'3. DB25 Alle koder'!B:C,2,FALSE)</f>
        <v>Formidlingsaktiviteter i forbindelse med specialiserede bygge- og anlægsarbejder</v>
      </c>
      <c r="D451" s="56">
        <f>COUNTIF(B:B,B451)</f>
        <v>1</v>
      </c>
      <c r="E451" s="63"/>
      <c r="F451" s="55" t="s">
        <v>1945</v>
      </c>
      <c r="G451" s="55" t="s">
        <v>2163</v>
      </c>
      <c r="H451" s="55" t="s">
        <v>3021</v>
      </c>
      <c r="I451" s="56">
        <f>COUNTIF(G:G,G451)</f>
        <v>26</v>
      </c>
      <c r="J451" s="63"/>
      <c r="K451" s="92"/>
      <c r="L451" s="92"/>
    </row>
    <row r="452" spans="1:12" x14ac:dyDescent="0.25">
      <c r="A452" s="55" t="s">
        <v>1151</v>
      </c>
      <c r="B452" s="55" t="s">
        <v>1241</v>
      </c>
      <c r="C452" s="55" t="str">
        <f>VLOOKUP(B452,'3. DB25 Alle koder'!B:C,2,FALSE)</f>
        <v>Murerarbejde</v>
      </c>
      <c r="D452" s="56">
        <f>COUNTIF(B:B,B452)</f>
        <v>2</v>
      </c>
      <c r="E452" s="63" t="s">
        <v>3523</v>
      </c>
      <c r="F452" s="55" t="s">
        <v>1151</v>
      </c>
      <c r="G452" s="55" t="s">
        <v>3433</v>
      </c>
      <c r="H452" s="55" t="s">
        <v>2719</v>
      </c>
      <c r="I452" s="56">
        <f>COUNTIF(G:G,G452)</f>
        <v>1</v>
      </c>
      <c r="J452" s="63" t="s">
        <v>3523</v>
      </c>
      <c r="K452" s="92"/>
      <c r="L452" s="92"/>
    </row>
    <row r="453" spans="1:12" ht="60" x14ac:dyDescent="0.25">
      <c r="A453" s="55" t="s">
        <v>1151</v>
      </c>
      <c r="B453" s="55" t="s">
        <v>1241</v>
      </c>
      <c r="C453" s="55" t="str">
        <f>VLOOKUP(B453,'3. DB25 Alle koder'!B:C,2,FALSE)</f>
        <v>Murerarbejde</v>
      </c>
      <c r="D453" s="56">
        <f>COUNTIF(B:B,B453)</f>
        <v>2</v>
      </c>
      <c r="E453" s="65" t="s">
        <v>3615</v>
      </c>
      <c r="F453" s="55" t="s">
        <v>1151</v>
      </c>
      <c r="G453" s="55" t="s">
        <v>3233</v>
      </c>
      <c r="H453" s="55" t="s">
        <v>2717</v>
      </c>
      <c r="I453" s="56">
        <f>COUNTIF(G:G,G453)</f>
        <v>14</v>
      </c>
      <c r="J453" s="65" t="s">
        <v>3615</v>
      </c>
      <c r="K453" s="92"/>
      <c r="L453" s="92"/>
    </row>
    <row r="454" spans="1:12" ht="75" x14ac:dyDescent="0.25">
      <c r="A454" s="55" t="s">
        <v>1151</v>
      </c>
      <c r="B454" s="55" t="s">
        <v>1243</v>
      </c>
      <c r="C454" s="55" t="str">
        <f>VLOOKUP(B454,'3. DB25 Alle koder'!B:C,2,FALSE)</f>
        <v>Andre specialiserede byggeaktiviteter i.a.n.</v>
      </c>
      <c r="D454" s="56">
        <f>COUNTIF(B:B,B454)</f>
        <v>2</v>
      </c>
      <c r="E454" s="74" t="s">
        <v>3776</v>
      </c>
      <c r="F454" s="55" t="s">
        <v>1151</v>
      </c>
      <c r="G454" s="55" t="s">
        <v>3230</v>
      </c>
      <c r="H454" s="55" t="s">
        <v>1152</v>
      </c>
      <c r="I454" s="56">
        <f>COUNTIF(G:G,G454)</f>
        <v>3</v>
      </c>
      <c r="J454" s="72" t="s">
        <v>3776</v>
      </c>
      <c r="K454" s="92"/>
      <c r="L454" s="92"/>
    </row>
    <row r="455" spans="1:12" ht="30" x14ac:dyDescent="0.25">
      <c r="A455" s="55" t="s">
        <v>1151</v>
      </c>
      <c r="B455" s="55" t="s">
        <v>1243</v>
      </c>
      <c r="C455" s="55" t="str">
        <f>VLOOKUP(B455,'3. DB25 Alle koder'!B:C,2,FALSE)</f>
        <v>Andre specialiserede byggeaktiviteter i.a.n.</v>
      </c>
      <c r="D455" s="56">
        <f>COUNTIF(B:B,B455)</f>
        <v>2</v>
      </c>
      <c r="E455" s="67" t="s">
        <v>3523</v>
      </c>
      <c r="F455" s="55" t="s">
        <v>1151</v>
      </c>
      <c r="G455" s="55" t="s">
        <v>3233</v>
      </c>
      <c r="H455" s="55" t="s">
        <v>2717</v>
      </c>
      <c r="I455" s="56">
        <f>COUNTIF(G:G,G455)</f>
        <v>14</v>
      </c>
      <c r="J455" s="67" t="s">
        <v>3523</v>
      </c>
      <c r="K455" s="92"/>
      <c r="L455" s="92"/>
    </row>
    <row r="456" spans="1:12" ht="30" x14ac:dyDescent="0.25">
      <c r="A456" s="55" t="s">
        <v>1244</v>
      </c>
      <c r="B456" s="55" t="s">
        <v>1250</v>
      </c>
      <c r="C456" s="55" t="str">
        <f>VLOOKUP(B456,'3. DB25 Alle koder'!B:C,2,FALSE)</f>
        <v>Agenturhandel med landbrugsråvarer, levende dyr, tekstilråvarer og halvfabrikata</v>
      </c>
      <c r="D456" s="56">
        <f>COUNTIF(B:B,B456)</f>
        <v>2</v>
      </c>
      <c r="E456" s="60" t="s">
        <v>3523</v>
      </c>
      <c r="F456" s="55" t="s">
        <v>1244</v>
      </c>
      <c r="G456" s="55" t="s">
        <v>1250</v>
      </c>
      <c r="H456" s="55" t="s">
        <v>2746</v>
      </c>
      <c r="I456" s="56">
        <f>COUNTIF(G:G,G456)</f>
        <v>1</v>
      </c>
      <c r="J456" s="60" t="s">
        <v>3523</v>
      </c>
      <c r="K456" s="92"/>
      <c r="L456" s="92"/>
    </row>
    <row r="457" spans="1:12" ht="45" x14ac:dyDescent="0.25">
      <c r="A457" s="55" t="s">
        <v>1244</v>
      </c>
      <c r="B457" s="55" t="s">
        <v>1250</v>
      </c>
      <c r="C457" s="55" t="str">
        <f>VLOOKUP(B457,'3. DB25 Alle koder'!B:C,2,FALSE)</f>
        <v>Agenturhandel med landbrugsråvarer, levende dyr, tekstilråvarer og halvfabrikata</v>
      </c>
      <c r="D457" s="56">
        <f>COUNTIF(B:B,B457)</f>
        <v>2</v>
      </c>
      <c r="E457" s="65" t="s">
        <v>3713</v>
      </c>
      <c r="F457" s="55" t="s">
        <v>1945</v>
      </c>
      <c r="G457" s="55" t="s">
        <v>2163</v>
      </c>
      <c r="H457" s="55" t="s">
        <v>3021</v>
      </c>
      <c r="I457" s="56">
        <f>COUNTIF(G:G,G457)</f>
        <v>26</v>
      </c>
      <c r="J457" s="65" t="s">
        <v>3713</v>
      </c>
      <c r="K457" s="92"/>
      <c r="L457" s="92"/>
    </row>
    <row r="458" spans="1:12" ht="30" x14ac:dyDescent="0.25">
      <c r="A458" s="55" t="s">
        <v>1244</v>
      </c>
      <c r="B458" s="55" t="s">
        <v>1253</v>
      </c>
      <c r="C458" s="55" t="str">
        <f>VLOOKUP(B458,'3. DB25 Alle koder'!B:C,2,FALSE)</f>
        <v>Agenturhandel med brændstoffer, malme, metaller og kemiske produkter til industrien</v>
      </c>
      <c r="D458" s="56">
        <f>COUNTIF(B:B,B458)</f>
        <v>2</v>
      </c>
      <c r="E458" s="63" t="s">
        <v>3523</v>
      </c>
      <c r="F458" s="55" t="s">
        <v>1244</v>
      </c>
      <c r="G458" s="55" t="s">
        <v>1253</v>
      </c>
      <c r="H458" s="55" t="s">
        <v>1252</v>
      </c>
      <c r="I458" s="56">
        <f>COUNTIF(G:G,G458)</f>
        <v>1</v>
      </c>
      <c r="J458" s="63" t="s">
        <v>3523</v>
      </c>
      <c r="K458" s="92"/>
      <c r="L458" s="92"/>
    </row>
    <row r="459" spans="1:12" ht="45" x14ac:dyDescent="0.25">
      <c r="A459" s="55" t="s">
        <v>1244</v>
      </c>
      <c r="B459" s="55" t="s">
        <v>1253</v>
      </c>
      <c r="C459" s="55" t="str">
        <f>VLOOKUP(B459,'3. DB25 Alle koder'!B:C,2,FALSE)</f>
        <v>Agenturhandel med brændstoffer, malme, metaller og kemiske produkter til industrien</v>
      </c>
      <c r="D459" s="56">
        <f>COUNTIF(B:B,B459)</f>
        <v>2</v>
      </c>
      <c r="E459" s="65" t="s">
        <v>3713</v>
      </c>
      <c r="F459" s="55" t="s">
        <v>1945</v>
      </c>
      <c r="G459" s="55" t="s">
        <v>2163</v>
      </c>
      <c r="H459" s="55" t="s">
        <v>3021</v>
      </c>
      <c r="I459" s="56">
        <f>COUNTIF(G:G,G459)</f>
        <v>26</v>
      </c>
      <c r="J459" s="65" t="s">
        <v>3713</v>
      </c>
      <c r="K459" s="92"/>
      <c r="L459" s="92"/>
    </row>
    <row r="460" spans="1:12" x14ac:dyDescent="0.25">
      <c r="A460" s="55" t="s">
        <v>1244</v>
      </c>
      <c r="B460" s="55" t="s">
        <v>1256</v>
      </c>
      <c r="C460" s="55" t="str">
        <f>VLOOKUP(B460,'3. DB25 Alle koder'!B:C,2,FALSE)</f>
        <v>Agenturhandel med tømmer og andre byggematerialer</v>
      </c>
      <c r="D460" s="56">
        <f>COUNTIF(B:B,B460)</f>
        <v>2</v>
      </c>
      <c r="E460" s="60" t="s">
        <v>3523</v>
      </c>
      <c r="F460" s="55" t="s">
        <v>1244</v>
      </c>
      <c r="G460" s="55" t="s">
        <v>1256</v>
      </c>
      <c r="H460" s="55" t="s">
        <v>1255</v>
      </c>
      <c r="I460" s="56">
        <f>COUNTIF(G:G,G460)</f>
        <v>1</v>
      </c>
      <c r="J460" s="60" t="s">
        <v>3523</v>
      </c>
      <c r="K460" s="92"/>
      <c r="L460" s="92"/>
    </row>
    <row r="461" spans="1:12" ht="45" x14ac:dyDescent="0.25">
      <c r="A461" s="55" t="s">
        <v>1244</v>
      </c>
      <c r="B461" s="55" t="s">
        <v>1256</v>
      </c>
      <c r="C461" s="55" t="str">
        <f>VLOOKUP(B461,'3. DB25 Alle koder'!B:C,2,FALSE)</f>
        <v>Agenturhandel med tømmer og andre byggematerialer</v>
      </c>
      <c r="D461" s="56">
        <f>COUNTIF(B:B,B461)</f>
        <v>2</v>
      </c>
      <c r="E461" s="65" t="s">
        <v>3713</v>
      </c>
      <c r="F461" s="55" t="s">
        <v>1945</v>
      </c>
      <c r="G461" s="55" t="s">
        <v>2163</v>
      </c>
      <c r="H461" s="55" t="s">
        <v>3021</v>
      </c>
      <c r="I461" s="56">
        <f>COUNTIF(G:G,G461)</f>
        <v>26</v>
      </c>
      <c r="J461" s="65" t="s">
        <v>3713</v>
      </c>
      <c r="K461" s="92"/>
      <c r="L461" s="92"/>
    </row>
    <row r="462" spans="1:12" ht="30" x14ac:dyDescent="0.25">
      <c r="A462" s="55" t="s">
        <v>1244</v>
      </c>
      <c r="B462" s="55" t="s">
        <v>1259</v>
      </c>
      <c r="C462" s="55" t="str">
        <f>VLOOKUP(B462,'3. DB25 Alle koder'!B:C,2,FALSE)</f>
        <v>Agenturhandel med maskiner, teknisk udstyr, skibe og flyvemaskiner</v>
      </c>
      <c r="D462" s="56">
        <f>COUNTIF(B:B,B462)</f>
        <v>2</v>
      </c>
      <c r="E462" s="63" t="s">
        <v>3523</v>
      </c>
      <c r="F462" s="55" t="s">
        <v>1244</v>
      </c>
      <c r="G462" s="55" t="s">
        <v>1259</v>
      </c>
      <c r="H462" s="55" t="s">
        <v>1258</v>
      </c>
      <c r="I462" s="56">
        <f>COUNTIF(G:G,G462)</f>
        <v>1</v>
      </c>
      <c r="J462" s="63" t="s">
        <v>3523</v>
      </c>
      <c r="K462" s="92"/>
      <c r="L462" s="92"/>
    </row>
    <row r="463" spans="1:12" ht="45" x14ac:dyDescent="0.25">
      <c r="A463" s="55" t="s">
        <v>1244</v>
      </c>
      <c r="B463" s="55" t="s">
        <v>1259</v>
      </c>
      <c r="C463" s="55" t="str">
        <f>VLOOKUP(B463,'3. DB25 Alle koder'!B:C,2,FALSE)</f>
        <v>Agenturhandel med maskiner, teknisk udstyr, skibe og flyvemaskiner</v>
      </c>
      <c r="D463" s="56">
        <f>COUNTIF(B:B,B463)</f>
        <v>2</v>
      </c>
      <c r="E463" s="64" t="s">
        <v>3713</v>
      </c>
      <c r="F463" s="55" t="s">
        <v>1945</v>
      </c>
      <c r="G463" s="55" t="s">
        <v>2163</v>
      </c>
      <c r="H463" s="55" t="s">
        <v>3021</v>
      </c>
      <c r="I463" s="56">
        <f>COUNTIF(G:G,G463)</f>
        <v>26</v>
      </c>
      <c r="J463" s="64" t="s">
        <v>3713</v>
      </c>
      <c r="K463" s="92"/>
      <c r="L463" s="92"/>
    </row>
    <row r="464" spans="1:12" ht="30" x14ac:dyDescent="0.25">
      <c r="A464" s="55" t="s">
        <v>1244</v>
      </c>
      <c r="B464" s="55" t="s">
        <v>1262</v>
      </c>
      <c r="C464" s="55" t="str">
        <f>VLOOKUP(B464,'3. DB25 Alle koder'!B:C,2,FALSE)</f>
        <v>Agenturhandel med møbler, husholdningsartikler og isenkram</v>
      </c>
      <c r="D464" s="56">
        <f>COUNTIF(B:B,B464)</f>
        <v>2</v>
      </c>
      <c r="E464" s="63" t="s">
        <v>3523</v>
      </c>
      <c r="F464" s="55" t="s">
        <v>1244</v>
      </c>
      <c r="G464" s="55" t="s">
        <v>1262</v>
      </c>
      <c r="H464" s="55" t="s">
        <v>1261</v>
      </c>
      <c r="I464" s="56">
        <f>COUNTIF(G:G,G464)</f>
        <v>1</v>
      </c>
      <c r="J464" s="63" t="s">
        <v>3523</v>
      </c>
      <c r="K464" s="92"/>
      <c r="L464" s="92"/>
    </row>
    <row r="465" spans="1:12" ht="45" x14ac:dyDescent="0.25">
      <c r="A465" s="55" t="s">
        <v>1244</v>
      </c>
      <c r="B465" s="55" t="s">
        <v>1262</v>
      </c>
      <c r="C465" s="55" t="str">
        <f>VLOOKUP(B465,'3. DB25 Alle koder'!B:C,2,FALSE)</f>
        <v>Agenturhandel med møbler, husholdningsartikler og isenkram</v>
      </c>
      <c r="D465" s="56">
        <f>COUNTIF(B:B,B465)</f>
        <v>2</v>
      </c>
      <c r="E465" s="64" t="s">
        <v>3713</v>
      </c>
      <c r="F465" s="55" t="s">
        <v>1945</v>
      </c>
      <c r="G465" s="55" t="s">
        <v>2163</v>
      </c>
      <c r="H465" s="55" t="s">
        <v>3021</v>
      </c>
      <c r="I465" s="56">
        <f>COUNTIF(G:G,G465)</f>
        <v>26</v>
      </c>
      <c r="J465" s="64" t="s">
        <v>3713</v>
      </c>
      <c r="K465" s="92"/>
      <c r="L465" s="92"/>
    </row>
    <row r="466" spans="1:12" ht="30" x14ac:dyDescent="0.25">
      <c r="A466" s="55" t="s">
        <v>1244</v>
      </c>
      <c r="B466" s="55" t="s">
        <v>1265</v>
      </c>
      <c r="C466" s="55" t="str">
        <f>VLOOKUP(B466,'3. DB25 Alle koder'!B:C,2,FALSE)</f>
        <v>Agenturhandel med tekstiler, beklædning, pelsværk, fodtøj og lædervarer</v>
      </c>
      <c r="D466" s="56">
        <f>COUNTIF(B:B,B466)</f>
        <v>2</v>
      </c>
      <c r="E466" s="60" t="s">
        <v>3523</v>
      </c>
      <c r="F466" s="55" t="s">
        <v>1244</v>
      </c>
      <c r="G466" s="55" t="s">
        <v>1265</v>
      </c>
      <c r="H466" s="55" t="s">
        <v>1264</v>
      </c>
      <c r="I466" s="56">
        <f>COUNTIF(G:G,G466)</f>
        <v>1</v>
      </c>
      <c r="J466" s="60" t="s">
        <v>3523</v>
      </c>
      <c r="K466" s="92"/>
      <c r="L466" s="92"/>
    </row>
    <row r="467" spans="1:12" ht="45" x14ac:dyDescent="0.25">
      <c r="A467" s="55" t="s">
        <v>1244</v>
      </c>
      <c r="B467" s="55" t="s">
        <v>1265</v>
      </c>
      <c r="C467" s="55" t="str">
        <f>VLOOKUP(B467,'3. DB25 Alle koder'!B:C,2,FALSE)</f>
        <v>Agenturhandel med tekstiler, beklædning, pelsværk, fodtøj og lædervarer</v>
      </c>
      <c r="D467" s="56">
        <f>COUNTIF(B:B,B467)</f>
        <v>2</v>
      </c>
      <c r="E467" s="64" t="s">
        <v>3713</v>
      </c>
      <c r="F467" s="55" t="s">
        <v>1945</v>
      </c>
      <c r="G467" s="71" t="s">
        <v>2163</v>
      </c>
      <c r="H467" s="71" t="s">
        <v>3021</v>
      </c>
      <c r="I467" s="56">
        <f>COUNTIF(G:G,G467)</f>
        <v>26</v>
      </c>
      <c r="J467" s="64" t="s">
        <v>3713</v>
      </c>
      <c r="K467" s="92"/>
      <c r="L467" s="92"/>
    </row>
    <row r="468" spans="1:12" x14ac:dyDescent="0.25">
      <c r="A468" s="55" t="s">
        <v>1244</v>
      </c>
      <c r="B468" s="55" t="s">
        <v>1268</v>
      </c>
      <c r="C468" s="55" t="str">
        <f>VLOOKUP(B468,'3. DB25 Alle koder'!B:C,2,FALSE)</f>
        <v>Fiskeauktioner</v>
      </c>
      <c r="D468" s="56">
        <f>COUNTIF(B:B,B468)</f>
        <v>2</v>
      </c>
      <c r="E468" s="57" t="s">
        <v>3523</v>
      </c>
      <c r="F468" s="55" t="s">
        <v>1244</v>
      </c>
      <c r="G468" s="55" t="s">
        <v>1268</v>
      </c>
      <c r="H468" s="55" t="s">
        <v>1269</v>
      </c>
      <c r="I468" s="56">
        <f>COUNTIF(G:G,G468)</f>
        <v>1</v>
      </c>
      <c r="J468" s="57" t="s">
        <v>3523</v>
      </c>
      <c r="K468" s="92"/>
      <c r="L468" s="92"/>
    </row>
    <row r="469" spans="1:12" ht="45" x14ac:dyDescent="0.25">
      <c r="A469" s="55" t="s">
        <v>1244</v>
      </c>
      <c r="B469" s="55" t="s">
        <v>1268</v>
      </c>
      <c r="C469" s="55" t="str">
        <f>VLOOKUP(B469,'3. DB25 Alle koder'!B:C,2,FALSE)</f>
        <v>Fiskeauktioner</v>
      </c>
      <c r="D469" s="56">
        <f>COUNTIF(B:B,B469)</f>
        <v>2</v>
      </c>
      <c r="E469" s="64" t="s">
        <v>3713</v>
      </c>
      <c r="F469" s="55" t="s">
        <v>1945</v>
      </c>
      <c r="G469" s="55" t="s">
        <v>2163</v>
      </c>
      <c r="H469" s="55" t="s">
        <v>3021</v>
      </c>
      <c r="I469" s="56">
        <f>COUNTIF(G:G,G469)</f>
        <v>26</v>
      </c>
      <c r="J469" s="64" t="s">
        <v>3713</v>
      </c>
      <c r="K469" s="92"/>
      <c r="L469" s="92"/>
    </row>
    <row r="470" spans="1:12" x14ac:dyDescent="0.25">
      <c r="A470" s="55" t="s">
        <v>1244</v>
      </c>
      <c r="B470" s="55" t="s">
        <v>1270</v>
      </c>
      <c r="C470" s="55" t="str">
        <f>VLOOKUP(B470,'3. DB25 Alle koder'!B:C,2,FALSE)</f>
        <v>Anden agenturhandel med føde-, drikke- og tobaksvarer</v>
      </c>
      <c r="D470" s="56">
        <f>COUNTIF(B:B,B470)</f>
        <v>2</v>
      </c>
      <c r="E470" s="63" t="s">
        <v>3523</v>
      </c>
      <c r="F470" s="55" t="s">
        <v>1244</v>
      </c>
      <c r="G470" s="55" t="s">
        <v>1270</v>
      </c>
      <c r="H470" s="55" t="s">
        <v>1271</v>
      </c>
      <c r="I470" s="56">
        <f>COUNTIF(G:G,G470)</f>
        <v>1</v>
      </c>
      <c r="J470" s="63" t="s">
        <v>3523</v>
      </c>
      <c r="K470" s="92" t="s">
        <v>3997</v>
      </c>
      <c r="L470" s="92"/>
    </row>
    <row r="471" spans="1:12" ht="45" x14ac:dyDescent="0.25">
      <c r="A471" s="55" t="s">
        <v>1244</v>
      </c>
      <c r="B471" s="55" t="s">
        <v>1270</v>
      </c>
      <c r="C471" s="55" t="str">
        <f>VLOOKUP(B471,'3. DB25 Alle koder'!B:C,2,FALSE)</f>
        <v>Anden agenturhandel med føde-, drikke- og tobaksvarer</v>
      </c>
      <c r="D471" s="56">
        <f>COUNTIF(B:B,B471)</f>
        <v>2</v>
      </c>
      <c r="E471" s="65" t="s">
        <v>3713</v>
      </c>
      <c r="F471" s="55" t="s">
        <v>1945</v>
      </c>
      <c r="G471" s="55" t="s">
        <v>2163</v>
      </c>
      <c r="H471" s="55" t="s">
        <v>3021</v>
      </c>
      <c r="I471" s="56">
        <f>COUNTIF(G:G,G471)</f>
        <v>26</v>
      </c>
      <c r="J471" s="65" t="s">
        <v>3713</v>
      </c>
      <c r="K471" s="92" t="s">
        <v>4020</v>
      </c>
      <c r="L471" s="92"/>
    </row>
    <row r="472" spans="1:12" ht="105" x14ac:dyDescent="0.25">
      <c r="A472" s="55" t="s">
        <v>1244</v>
      </c>
      <c r="B472" s="55" t="s">
        <v>1273</v>
      </c>
      <c r="C472" s="55" t="str">
        <f>VLOOKUP(B472,'3. DB25 Alle koder'!B:C,2,FALSE)</f>
        <v>Agenturhandel med motorcykler, biler, busser og trailere mv.</v>
      </c>
      <c r="D472" s="56">
        <f>COUNTIF(B:B,B472)</f>
        <v>6</v>
      </c>
      <c r="E472" s="64" t="s">
        <v>3616</v>
      </c>
      <c r="F472" s="55" t="s">
        <v>1244</v>
      </c>
      <c r="G472" s="55" t="s">
        <v>3386</v>
      </c>
      <c r="H472" s="55" t="s">
        <v>2725</v>
      </c>
      <c r="I472" s="56">
        <f>COUNTIF(G:G,G472)</f>
        <v>2</v>
      </c>
      <c r="J472" s="64" t="s">
        <v>3616</v>
      </c>
      <c r="K472" s="92" t="s">
        <v>3997</v>
      </c>
      <c r="L472" s="92"/>
    </row>
    <row r="473" spans="1:12" ht="150" x14ac:dyDescent="0.25">
      <c r="A473" s="55" t="s">
        <v>1244</v>
      </c>
      <c r="B473" s="55" t="s">
        <v>1273</v>
      </c>
      <c r="C473" s="55" t="str">
        <f>VLOOKUP(B473,'3. DB25 Alle koder'!B:C,2,FALSE)</f>
        <v>Agenturhandel med motorcykler, biler, busser og trailere mv.</v>
      </c>
      <c r="D473" s="56">
        <f>COUNTIF(B:B,B473)</f>
        <v>6</v>
      </c>
      <c r="E473" s="65" t="s">
        <v>3619</v>
      </c>
      <c r="F473" s="55" t="s">
        <v>1244</v>
      </c>
      <c r="G473" s="55" t="s">
        <v>3387</v>
      </c>
      <c r="H473" s="55" t="s">
        <v>2729</v>
      </c>
      <c r="I473" s="56">
        <f>COUNTIF(G:G,G473)</f>
        <v>4</v>
      </c>
      <c r="J473" s="65" t="s">
        <v>3619</v>
      </c>
      <c r="K473" s="92" t="s">
        <v>4020</v>
      </c>
      <c r="L473" s="92"/>
    </row>
    <row r="474" spans="1:12" ht="150" x14ac:dyDescent="0.25">
      <c r="A474" s="55" t="s">
        <v>1244</v>
      </c>
      <c r="B474" s="55" t="s">
        <v>1273</v>
      </c>
      <c r="C474" s="55" t="str">
        <f>VLOOKUP(B474,'3. DB25 Alle koder'!B:C,2,FALSE)</f>
        <v>Agenturhandel med motorcykler, biler, busser og trailere mv.</v>
      </c>
      <c r="D474" s="56">
        <f>COUNTIF(B:B,B474)</f>
        <v>6</v>
      </c>
      <c r="E474" s="65" t="s">
        <v>3619</v>
      </c>
      <c r="F474" s="55" t="s">
        <v>1244</v>
      </c>
      <c r="G474" s="55" t="s">
        <v>3388</v>
      </c>
      <c r="H474" s="55" t="s">
        <v>2730</v>
      </c>
      <c r="I474" s="56">
        <f>COUNTIF(G:G,G474)</f>
        <v>4</v>
      </c>
      <c r="J474" s="65" t="s">
        <v>3619</v>
      </c>
      <c r="K474" s="92" t="s">
        <v>3997</v>
      </c>
      <c r="L474" s="92"/>
    </row>
    <row r="475" spans="1:12" ht="75" x14ac:dyDescent="0.25">
      <c r="A475" s="55" t="s">
        <v>1244</v>
      </c>
      <c r="B475" s="55" t="s">
        <v>1273</v>
      </c>
      <c r="C475" s="55" t="str">
        <f>VLOOKUP(B475,'3. DB25 Alle koder'!B:C,2,FALSE)</f>
        <v>Agenturhandel med motorcykler, biler, busser og trailere mv.</v>
      </c>
      <c r="D475" s="56">
        <f>COUNTIF(B:B,B475)</f>
        <v>6</v>
      </c>
      <c r="E475" s="65" t="s">
        <v>3622</v>
      </c>
      <c r="F475" s="55" t="s">
        <v>1244</v>
      </c>
      <c r="G475" s="55" t="s">
        <v>3389</v>
      </c>
      <c r="H475" s="55" t="s">
        <v>1399</v>
      </c>
      <c r="I475" s="56">
        <f>COUNTIF(G:G,G475)</f>
        <v>2</v>
      </c>
      <c r="J475" s="65" t="s">
        <v>3622</v>
      </c>
      <c r="K475" s="92" t="s">
        <v>4020</v>
      </c>
      <c r="L475" s="92"/>
    </row>
    <row r="476" spans="1:12" ht="330" x14ac:dyDescent="0.25">
      <c r="A476" s="55" t="s">
        <v>1244</v>
      </c>
      <c r="B476" s="55" t="s">
        <v>1273</v>
      </c>
      <c r="C476" s="55" t="str">
        <f>VLOOKUP(B476,'3. DB25 Alle koder'!B:C,2,FALSE)</f>
        <v>Agenturhandel med motorcykler, biler, busser og trailere mv.</v>
      </c>
      <c r="D476" s="56">
        <f>COUNTIF(B:B,B476)</f>
        <v>6</v>
      </c>
      <c r="E476" s="112" t="s">
        <v>4165</v>
      </c>
      <c r="F476" s="55" t="s">
        <v>1244</v>
      </c>
      <c r="G476" s="55" t="s">
        <v>3241</v>
      </c>
      <c r="H476" s="55" t="s">
        <v>2742</v>
      </c>
      <c r="I476" s="56">
        <f>COUNTIF(G:G,G476)</f>
        <v>5</v>
      </c>
      <c r="J476" s="112" t="s">
        <v>4165</v>
      </c>
      <c r="K476" s="92" t="s">
        <v>3997</v>
      </c>
      <c r="L476" s="92"/>
    </row>
    <row r="477" spans="1:12" ht="45" x14ac:dyDescent="0.25">
      <c r="A477" s="55" t="s">
        <v>1244</v>
      </c>
      <c r="B477" s="55" t="s">
        <v>1273</v>
      </c>
      <c r="C477" s="55" t="str">
        <f>VLOOKUP(B477,'3. DB25 Alle koder'!B:C,2,FALSE)</f>
        <v>Agenturhandel med motorcykler, biler, busser og trailere mv.</v>
      </c>
      <c r="D477" s="56">
        <f>COUNTIF(B:B,B477)</f>
        <v>6</v>
      </c>
      <c r="E477" s="64" t="s">
        <v>3713</v>
      </c>
      <c r="F477" s="55" t="s">
        <v>1945</v>
      </c>
      <c r="G477" s="55" t="s">
        <v>2163</v>
      </c>
      <c r="H477" s="55" t="s">
        <v>3021</v>
      </c>
      <c r="I477" s="56">
        <f>COUNTIF(G:G,G477)</f>
        <v>26</v>
      </c>
      <c r="J477" s="64" t="s">
        <v>3713</v>
      </c>
      <c r="K477" s="92" t="s">
        <v>4020</v>
      </c>
      <c r="L477" s="92"/>
    </row>
    <row r="478" spans="1:12" ht="30" x14ac:dyDescent="0.25">
      <c r="A478" s="55" t="s">
        <v>1244</v>
      </c>
      <c r="B478" s="55" t="s">
        <v>1275</v>
      </c>
      <c r="C478" s="55" t="str">
        <f>VLOOKUP(B478,'3. DB25 Alle koder'!B:C,2,FALSE)</f>
        <v>Agenturhandel med specialiseret varesortiment, bortset fra køretøjer</v>
      </c>
      <c r="D478" s="56">
        <f>COUNTIF(B:B,B478)</f>
        <v>2</v>
      </c>
      <c r="E478" s="60" t="s">
        <v>3523</v>
      </c>
      <c r="F478" s="55" t="s">
        <v>1244</v>
      </c>
      <c r="G478" s="55" t="s">
        <v>3438</v>
      </c>
      <c r="H478" s="55" t="s">
        <v>1276</v>
      </c>
      <c r="I478" s="56">
        <f>COUNTIF(G:G,G478)</f>
        <v>1</v>
      </c>
      <c r="J478" s="60" t="s">
        <v>3523</v>
      </c>
      <c r="K478" s="92"/>
      <c r="L478" s="92"/>
    </row>
    <row r="479" spans="1:12" ht="45" x14ac:dyDescent="0.25">
      <c r="A479" s="55" t="s">
        <v>1244</v>
      </c>
      <c r="B479" s="55" t="s">
        <v>1275</v>
      </c>
      <c r="C479" s="55" t="str">
        <f>VLOOKUP(B479,'3. DB25 Alle koder'!B:C,2,FALSE)</f>
        <v>Agenturhandel med specialiseret varesortiment, bortset fra køretøjer</v>
      </c>
      <c r="D479" s="56">
        <f>COUNTIF(B:B,B479)</f>
        <v>2</v>
      </c>
      <c r="E479" s="64" t="s">
        <v>3713</v>
      </c>
      <c r="F479" s="55" t="s">
        <v>1945</v>
      </c>
      <c r="G479" s="55" t="s">
        <v>2163</v>
      </c>
      <c r="H479" s="55" t="s">
        <v>3021</v>
      </c>
      <c r="I479" s="56">
        <f>COUNTIF(G:G,G479)</f>
        <v>26</v>
      </c>
      <c r="J479" s="64" t="s">
        <v>3713</v>
      </c>
      <c r="K479" s="92"/>
      <c r="L479" s="92"/>
    </row>
    <row r="480" spans="1:12" x14ac:dyDescent="0.25">
      <c r="A480" s="55" t="s">
        <v>1244</v>
      </c>
      <c r="B480" s="55" t="s">
        <v>1279</v>
      </c>
      <c r="C480" s="55" t="str">
        <f>VLOOKUP(B480,'3. DB25 Alle koder'!B:C,2,FALSE)</f>
        <v>Agenturhandel med ikke-specialiseret varesortiment</v>
      </c>
      <c r="D480" s="56">
        <f>COUNTIF(B:B,B480)</f>
        <v>2</v>
      </c>
      <c r="E480" s="60" t="s">
        <v>3523</v>
      </c>
      <c r="F480" s="55" t="s">
        <v>1244</v>
      </c>
      <c r="G480" s="55" t="s">
        <v>1279</v>
      </c>
      <c r="H480" s="55" t="s">
        <v>2747</v>
      </c>
      <c r="I480" s="56">
        <f>COUNTIF(G:G,G480)</f>
        <v>1</v>
      </c>
      <c r="J480" s="60" t="s">
        <v>3523</v>
      </c>
      <c r="K480" s="92"/>
      <c r="L480" s="92"/>
    </row>
    <row r="481" spans="1:12" ht="45" x14ac:dyDescent="0.25">
      <c r="A481" s="55" t="s">
        <v>1244</v>
      </c>
      <c r="B481" s="55" t="s">
        <v>1279</v>
      </c>
      <c r="C481" s="55" t="str">
        <f>VLOOKUP(B481,'3. DB25 Alle koder'!B:C,2,FALSE)</f>
        <v>Agenturhandel med ikke-specialiseret varesortiment</v>
      </c>
      <c r="D481" s="56">
        <f>COUNTIF(B:B,B481)</f>
        <v>2</v>
      </c>
      <c r="E481" s="64" t="s">
        <v>3713</v>
      </c>
      <c r="F481" s="55" t="s">
        <v>1945</v>
      </c>
      <c r="G481" s="55" t="s">
        <v>2163</v>
      </c>
      <c r="H481" s="55" t="s">
        <v>3021</v>
      </c>
      <c r="I481" s="56">
        <f>COUNTIF(G:G,G481)</f>
        <v>26</v>
      </c>
      <c r="J481" s="64" t="s">
        <v>3713</v>
      </c>
      <c r="K481" s="92"/>
      <c r="L481" s="92"/>
    </row>
    <row r="482" spans="1:12" ht="60" x14ac:dyDescent="0.25">
      <c r="A482" s="55" t="s">
        <v>1244</v>
      </c>
      <c r="B482" s="55" t="s">
        <v>1284</v>
      </c>
      <c r="C482" s="55" t="str">
        <f>VLOOKUP(B482,'3. DB25 Alle koder'!B:C,2,FALSE)</f>
        <v>Engroshandel med korn, uforarbejdet tobak, såsæd og foderstoffer</v>
      </c>
      <c r="D482" s="56">
        <f>COUNTIF(B:B,B482)</f>
        <v>1</v>
      </c>
      <c r="E482" s="60" t="s">
        <v>3523</v>
      </c>
      <c r="F482" s="55" t="s">
        <v>1244</v>
      </c>
      <c r="G482" s="55" t="s">
        <v>1284</v>
      </c>
      <c r="H482" s="55" t="s">
        <v>1283</v>
      </c>
      <c r="I482" s="56">
        <f>COUNTIF(G:G,G482)</f>
        <v>1</v>
      </c>
      <c r="J482" s="60" t="s">
        <v>3523</v>
      </c>
      <c r="K482" s="92"/>
      <c r="L482" s="92" t="s">
        <v>4179</v>
      </c>
    </row>
    <row r="483" spans="1:12" ht="30" x14ac:dyDescent="0.25">
      <c r="A483" s="55" t="s">
        <v>1244</v>
      </c>
      <c r="B483" s="55" t="s">
        <v>1287</v>
      </c>
      <c r="C483" s="55" t="str">
        <f>VLOOKUP(B483,'3. DB25 Alle koder'!B:C,2,FALSE)</f>
        <v>Engroshandel med blomster og planter</v>
      </c>
      <c r="D483" s="56">
        <f>COUNTIF(B:B,B483)</f>
        <v>1</v>
      </c>
      <c r="E483" s="57" t="s">
        <v>3523</v>
      </c>
      <c r="F483" s="55" t="s">
        <v>1244</v>
      </c>
      <c r="G483" s="55" t="s">
        <v>1287</v>
      </c>
      <c r="H483" s="55" t="s">
        <v>1286</v>
      </c>
      <c r="I483" s="56">
        <f>COUNTIF(G:G,G483)</f>
        <v>1</v>
      </c>
      <c r="J483" s="57" t="s">
        <v>3523</v>
      </c>
      <c r="K483" s="92"/>
      <c r="L483" s="92" t="s">
        <v>4180</v>
      </c>
    </row>
    <row r="484" spans="1:12" ht="75" x14ac:dyDescent="0.25">
      <c r="A484" s="55" t="s">
        <v>1244</v>
      </c>
      <c r="B484" s="55" t="s">
        <v>1290</v>
      </c>
      <c r="C484" s="55" t="str">
        <f>VLOOKUP(B484,'3. DB25 Alle koder'!B:C,2,FALSE)</f>
        <v>Engroshandel med levende dyr</v>
      </c>
      <c r="D484" s="56">
        <f>COUNTIF(B:B,B484)</f>
        <v>1</v>
      </c>
      <c r="E484" s="57" t="s">
        <v>3523</v>
      </c>
      <c r="F484" s="55" t="s">
        <v>1244</v>
      </c>
      <c r="G484" s="55" t="s">
        <v>1290</v>
      </c>
      <c r="H484" s="55" t="s">
        <v>1289</v>
      </c>
      <c r="I484" s="56">
        <f>COUNTIF(G:G,G484)</f>
        <v>1</v>
      </c>
      <c r="J484" s="57" t="s">
        <v>3523</v>
      </c>
      <c r="K484" s="92"/>
      <c r="L484" s="92" t="s">
        <v>4181</v>
      </c>
    </row>
    <row r="485" spans="1:12" ht="30" x14ac:dyDescent="0.25">
      <c r="A485" s="55" t="s">
        <v>1244</v>
      </c>
      <c r="B485" s="55" t="s">
        <v>1293</v>
      </c>
      <c r="C485" s="55" t="str">
        <f>VLOOKUP(B485,'3. DB25 Alle koder'!B:C,2,FALSE)</f>
        <v>Engroshandel med huder, skind og læder</v>
      </c>
      <c r="D485" s="56">
        <f>COUNTIF(B:B,B485)</f>
        <v>1</v>
      </c>
      <c r="E485" s="57" t="s">
        <v>3523</v>
      </c>
      <c r="F485" s="55" t="s">
        <v>1244</v>
      </c>
      <c r="G485" s="55" t="s">
        <v>1293</v>
      </c>
      <c r="H485" s="55" t="s">
        <v>1292</v>
      </c>
      <c r="I485" s="56">
        <f>COUNTIF(G:G,G485)</f>
        <v>1</v>
      </c>
      <c r="J485" s="57" t="s">
        <v>3523</v>
      </c>
      <c r="K485" s="92"/>
      <c r="L485" s="92" t="s">
        <v>4182</v>
      </c>
    </row>
    <row r="486" spans="1:12" x14ac:dyDescent="0.25">
      <c r="A486" s="55" t="s">
        <v>1244</v>
      </c>
      <c r="B486" s="55" t="s">
        <v>1298</v>
      </c>
      <c r="C486" s="55" t="str">
        <f>VLOOKUP(B486,'3. DB25 Alle koder'!B:C,2,FALSE)</f>
        <v>Engroshandel med frugt og grøntsager</v>
      </c>
      <c r="D486" s="56">
        <f>COUNTIF(B:B,B486)</f>
        <v>1</v>
      </c>
      <c r="E486" s="60" t="s">
        <v>3523</v>
      </c>
      <c r="F486" s="55" t="s">
        <v>1244</v>
      </c>
      <c r="G486" s="55" t="s">
        <v>1298</v>
      </c>
      <c r="H486" s="55" t="s">
        <v>1297</v>
      </c>
      <c r="I486" s="56">
        <f>COUNTIF(G:G,G486)</f>
        <v>1</v>
      </c>
      <c r="J486" s="60" t="s">
        <v>3523</v>
      </c>
      <c r="K486" s="92"/>
      <c r="L486" s="92"/>
    </row>
    <row r="487" spans="1:12" x14ac:dyDescent="0.25">
      <c r="A487" s="55" t="s">
        <v>1244</v>
      </c>
      <c r="B487" s="55" t="s">
        <v>1301</v>
      </c>
      <c r="C487" s="55" t="str">
        <f>VLOOKUP(B487,'3. DB25 Alle koder'!B:C,2,FALSE)</f>
        <v>Engroshandel med kød og kødprodukter</v>
      </c>
      <c r="D487" s="56">
        <f>COUNTIF(B:B,B487)</f>
        <v>1</v>
      </c>
      <c r="E487" s="60" t="s">
        <v>3523</v>
      </c>
      <c r="F487" s="55" t="s">
        <v>1244</v>
      </c>
      <c r="G487" s="55" t="s">
        <v>3237</v>
      </c>
      <c r="H487" s="55" t="s">
        <v>1302</v>
      </c>
      <c r="I487" s="56">
        <f>COUNTIF(G:G,G487)</f>
        <v>1</v>
      </c>
      <c r="J487" s="60" t="s">
        <v>3523</v>
      </c>
      <c r="K487" s="92"/>
      <c r="L487" s="92"/>
    </row>
    <row r="488" spans="1:12" x14ac:dyDescent="0.25">
      <c r="A488" s="55" t="s">
        <v>1244</v>
      </c>
      <c r="B488" s="55" t="s">
        <v>1303</v>
      </c>
      <c r="C488" s="55" t="str">
        <f>VLOOKUP(B488,'3. DB25 Alle koder'!B:C,2,FALSE)</f>
        <v>Engroshandel med fisk og fiskeprodukter</v>
      </c>
      <c r="D488" s="56">
        <f>COUNTIF(B:B,B488)</f>
        <v>1</v>
      </c>
      <c r="E488" s="60" t="s">
        <v>3523</v>
      </c>
      <c r="F488" s="55" t="s">
        <v>1244</v>
      </c>
      <c r="G488" s="55" t="s">
        <v>3238</v>
      </c>
      <c r="H488" s="55" t="s">
        <v>1304</v>
      </c>
      <c r="I488" s="56">
        <f>COUNTIF(G:G,G488)</f>
        <v>1</v>
      </c>
      <c r="J488" s="60" t="s">
        <v>3523</v>
      </c>
      <c r="K488" s="92"/>
      <c r="L488" s="92"/>
    </row>
    <row r="489" spans="1:12" ht="30" x14ac:dyDescent="0.25">
      <c r="A489" s="55" t="s">
        <v>1244</v>
      </c>
      <c r="B489" s="55" t="s">
        <v>1307</v>
      </c>
      <c r="C489" s="55" t="str">
        <f>VLOOKUP(B489,'3. DB25 Alle koder'!B:C,2,FALSE)</f>
        <v>Engroshandel med mejeriprodukter, æg samt spiselige olier og fedtstoffer</v>
      </c>
      <c r="D489" s="56">
        <f>COUNTIF(B:B,B489)</f>
        <v>1</v>
      </c>
      <c r="E489" s="60" t="s">
        <v>3523</v>
      </c>
      <c r="F489" s="55" t="s">
        <v>1244</v>
      </c>
      <c r="G489" s="55" t="s">
        <v>1307</v>
      </c>
      <c r="H489" s="55" t="s">
        <v>1306</v>
      </c>
      <c r="I489" s="56">
        <f>COUNTIF(G:G,G489)</f>
        <v>1</v>
      </c>
      <c r="J489" s="60" t="s">
        <v>3523</v>
      </c>
      <c r="K489" s="92"/>
      <c r="L489" s="92"/>
    </row>
    <row r="490" spans="1:12" x14ac:dyDescent="0.25">
      <c r="A490" s="55" t="s">
        <v>1244</v>
      </c>
      <c r="B490" s="55" t="s">
        <v>1310</v>
      </c>
      <c r="C490" s="55" t="str">
        <f>VLOOKUP(B490,'3. DB25 Alle koder'!B:C,2,FALSE)</f>
        <v>Engroshandel med øl, mineralvand, frugt- og grøntsagssaft</v>
      </c>
      <c r="D490" s="56">
        <f>COUNTIF(B:B,B490)</f>
        <v>1</v>
      </c>
      <c r="E490" s="60" t="s">
        <v>3523</v>
      </c>
      <c r="F490" s="55" t="s">
        <v>1244</v>
      </c>
      <c r="G490" s="55" t="s">
        <v>1310</v>
      </c>
      <c r="H490" s="55" t="s">
        <v>1311</v>
      </c>
      <c r="I490" s="56">
        <f>COUNTIF(G:G,G490)</f>
        <v>1</v>
      </c>
      <c r="J490" s="60" t="s">
        <v>3523</v>
      </c>
      <c r="K490" s="92"/>
      <c r="L490" s="92"/>
    </row>
    <row r="491" spans="1:12" x14ac:dyDescent="0.25">
      <c r="A491" s="55" t="s">
        <v>1244</v>
      </c>
      <c r="B491" s="55" t="s">
        <v>1312</v>
      </c>
      <c r="C491" s="55" t="str">
        <f>VLOOKUP(B491,'3. DB25 Alle koder'!B:C,2,FALSE)</f>
        <v>Engroshandel med vin og spiritus</v>
      </c>
      <c r="D491" s="56">
        <f>COUNTIF(B:B,B491)</f>
        <v>1</v>
      </c>
      <c r="E491" s="60" t="s">
        <v>3523</v>
      </c>
      <c r="F491" s="55" t="s">
        <v>1244</v>
      </c>
      <c r="G491" s="55" t="s">
        <v>1312</v>
      </c>
      <c r="H491" s="55" t="s">
        <v>1313</v>
      </c>
      <c r="I491" s="56">
        <f>COUNTIF(G:G,G491)</f>
        <v>1</v>
      </c>
      <c r="J491" s="60" t="s">
        <v>3523</v>
      </c>
      <c r="K491" s="92"/>
      <c r="L491" s="92"/>
    </row>
    <row r="492" spans="1:12" x14ac:dyDescent="0.25">
      <c r="A492" s="55" t="s">
        <v>1244</v>
      </c>
      <c r="B492" s="55" t="s">
        <v>1316</v>
      </c>
      <c r="C492" s="55" t="str">
        <f>VLOOKUP(B492,'3. DB25 Alle koder'!B:C,2,FALSE)</f>
        <v>Engroshandel med tobaksvarer</v>
      </c>
      <c r="D492" s="56">
        <f>COUNTIF(B:B,B492)</f>
        <v>1</v>
      </c>
      <c r="E492" s="60" t="s">
        <v>3523</v>
      </c>
      <c r="F492" s="55" t="s">
        <v>1244</v>
      </c>
      <c r="G492" s="55" t="s">
        <v>1316</v>
      </c>
      <c r="H492" s="55" t="s">
        <v>1315</v>
      </c>
      <c r="I492" s="56">
        <f>COUNTIF(G:G,G492)</f>
        <v>1</v>
      </c>
      <c r="J492" s="60" t="s">
        <v>3523</v>
      </c>
      <c r="K492" s="92"/>
      <c r="L492" s="92"/>
    </row>
    <row r="493" spans="1:12" x14ac:dyDescent="0.25">
      <c r="A493" s="55" t="s">
        <v>1244</v>
      </c>
      <c r="B493" s="55" t="s">
        <v>1319</v>
      </c>
      <c r="C493" s="55" t="str">
        <f>VLOOKUP(B493,'3. DB25 Alle koder'!B:C,2,FALSE)</f>
        <v>Engroshandel med sukker, chokolade og sukkervarer</v>
      </c>
      <c r="D493" s="56">
        <f>COUNTIF(B:B,B493)</f>
        <v>1</v>
      </c>
      <c r="E493" s="60" t="s">
        <v>3523</v>
      </c>
      <c r="F493" s="55" t="s">
        <v>1244</v>
      </c>
      <c r="G493" s="55" t="s">
        <v>1319</v>
      </c>
      <c r="H493" s="55" t="s">
        <v>1318</v>
      </c>
      <c r="I493" s="56">
        <f>COUNTIF(G:G,G493)</f>
        <v>1</v>
      </c>
      <c r="J493" s="60" t="s">
        <v>3523</v>
      </c>
      <c r="K493" s="92"/>
      <c r="L493" s="92"/>
    </row>
    <row r="494" spans="1:12" x14ac:dyDescent="0.25">
      <c r="A494" s="55" t="s">
        <v>1244</v>
      </c>
      <c r="B494" s="55" t="s">
        <v>1322</v>
      </c>
      <c r="C494" s="55" t="str">
        <f>VLOOKUP(B494,'3. DB25 Alle koder'!B:C,2,FALSE)</f>
        <v>Engroshandel med kaffe, te, kakao og krydderier</v>
      </c>
      <c r="D494" s="56">
        <f>COUNTIF(B:B,B494)</f>
        <v>1</v>
      </c>
      <c r="E494" s="60" t="s">
        <v>3523</v>
      </c>
      <c r="F494" s="55" t="s">
        <v>1244</v>
      </c>
      <c r="G494" s="55" t="s">
        <v>1322</v>
      </c>
      <c r="H494" s="55" t="s">
        <v>1321</v>
      </c>
      <c r="I494" s="56">
        <f>COUNTIF(G:G,G494)</f>
        <v>1</v>
      </c>
      <c r="J494" s="60" t="s">
        <v>3523</v>
      </c>
      <c r="K494" s="92"/>
      <c r="L494" s="92"/>
    </row>
    <row r="495" spans="1:12" x14ac:dyDescent="0.25">
      <c r="A495" s="55" t="s">
        <v>1244</v>
      </c>
      <c r="B495" s="55" t="s">
        <v>1325</v>
      </c>
      <c r="C495" s="55" t="str">
        <f>VLOOKUP(B495,'3. DB25 Alle koder'!B:C,2,FALSE)</f>
        <v>Engroshandel med andre fødevarer</v>
      </c>
      <c r="D495" s="56">
        <f>COUNTIF(B:B,B495)</f>
        <v>1</v>
      </c>
      <c r="E495" s="60" t="s">
        <v>3523</v>
      </c>
      <c r="F495" s="55" t="s">
        <v>1244</v>
      </c>
      <c r="G495" s="55" t="s">
        <v>3239</v>
      </c>
      <c r="H495" s="55" t="s">
        <v>2749</v>
      </c>
      <c r="I495" s="56">
        <f>COUNTIF(G:G,G495)</f>
        <v>1</v>
      </c>
      <c r="J495" s="60" t="s">
        <v>3523</v>
      </c>
      <c r="K495" s="92"/>
      <c r="L495" s="92"/>
    </row>
    <row r="496" spans="1:12" ht="30" x14ac:dyDescent="0.25">
      <c r="A496" s="55" t="s">
        <v>1244</v>
      </c>
      <c r="B496" s="55" t="s">
        <v>1328</v>
      </c>
      <c r="C496" s="55" t="str">
        <f>VLOOKUP(B496,'3. DB25 Alle koder'!B:C,2,FALSE)</f>
        <v>Ikke-specialiseret engroshandel med føde-, drikke- og tobaksvarer</v>
      </c>
      <c r="D496" s="56">
        <f>COUNTIF(B:B,B496)</f>
        <v>1</v>
      </c>
      <c r="E496" s="60" t="s">
        <v>3523</v>
      </c>
      <c r="F496" s="55" t="s">
        <v>1244</v>
      </c>
      <c r="G496" s="55" t="s">
        <v>1328</v>
      </c>
      <c r="H496" s="55" t="s">
        <v>1327</v>
      </c>
      <c r="I496" s="56">
        <f>COUNTIF(G:G,G496)</f>
        <v>1</v>
      </c>
      <c r="J496" s="60" t="s">
        <v>3523</v>
      </c>
      <c r="K496" s="92"/>
      <c r="L496" s="92"/>
    </row>
    <row r="497" spans="1:12" x14ac:dyDescent="0.25">
      <c r="A497" s="55" t="s">
        <v>1244</v>
      </c>
      <c r="B497" s="55" t="s">
        <v>1333</v>
      </c>
      <c r="C497" s="55" t="str">
        <f>VLOOKUP(B497,'3. DB25 Alle koder'!B:C,2,FALSE)</f>
        <v>Engroshandel med tekstiler</v>
      </c>
      <c r="D497" s="56">
        <f>COUNTIF(B:B,B497)</f>
        <v>1</v>
      </c>
      <c r="E497" s="60" t="s">
        <v>3523</v>
      </c>
      <c r="F497" s="55" t="s">
        <v>1244</v>
      </c>
      <c r="G497" s="55" t="s">
        <v>1333</v>
      </c>
      <c r="H497" s="55" t="s">
        <v>1332</v>
      </c>
      <c r="I497" s="56">
        <f>COUNTIF(G:G,G497)</f>
        <v>1</v>
      </c>
      <c r="J497" s="60" t="s">
        <v>3523</v>
      </c>
      <c r="K497" s="92"/>
      <c r="L497" s="92"/>
    </row>
    <row r="498" spans="1:12" x14ac:dyDescent="0.25">
      <c r="A498" s="55" t="s">
        <v>1244</v>
      </c>
      <c r="B498" s="55" t="s">
        <v>1336</v>
      </c>
      <c r="C498" s="55" t="str">
        <f>VLOOKUP(B498,'3. DB25 Alle koder'!B:C,2,FALSE)</f>
        <v>Engroshandel med beklædning</v>
      </c>
      <c r="D498" s="56">
        <f>COUNTIF(B:B,B498)</f>
        <v>1</v>
      </c>
      <c r="E498" s="60" t="s">
        <v>3523</v>
      </c>
      <c r="F498" s="55" t="s">
        <v>1244</v>
      </c>
      <c r="G498" s="55" t="s">
        <v>1336</v>
      </c>
      <c r="H498" s="55" t="s">
        <v>1337</v>
      </c>
      <c r="I498" s="56">
        <f>COUNTIF(G:G,G498)</f>
        <v>1</v>
      </c>
      <c r="J498" s="60" t="s">
        <v>3523</v>
      </c>
      <c r="K498" s="92"/>
      <c r="L498" s="92"/>
    </row>
    <row r="499" spans="1:12" x14ac:dyDescent="0.25">
      <c r="A499" s="55" t="s">
        <v>1244</v>
      </c>
      <c r="B499" s="55" t="s">
        <v>1338</v>
      </c>
      <c r="C499" s="55" t="str">
        <f>VLOOKUP(B499,'3. DB25 Alle koder'!B:C,2,FALSE)</f>
        <v>Engroshandel med fodtøj</v>
      </c>
      <c r="D499" s="56">
        <f>COUNTIF(B:B,B499)</f>
        <v>1</v>
      </c>
      <c r="E499" s="60" t="s">
        <v>3523</v>
      </c>
      <c r="F499" s="55" t="s">
        <v>1244</v>
      </c>
      <c r="G499" s="55" t="s">
        <v>1338</v>
      </c>
      <c r="H499" s="55" t="s">
        <v>1339</v>
      </c>
      <c r="I499" s="56">
        <f>COUNTIF(G:G,G499)</f>
        <v>1</v>
      </c>
      <c r="J499" s="60" t="s">
        <v>3523</v>
      </c>
      <c r="K499" s="92"/>
      <c r="L499" s="92"/>
    </row>
    <row r="500" spans="1:12" ht="30" x14ac:dyDescent="0.25">
      <c r="A500" s="55" t="s">
        <v>1244</v>
      </c>
      <c r="B500" s="55" t="s">
        <v>1342</v>
      </c>
      <c r="C500" s="55" t="str">
        <f>VLOOKUP(B500,'3. DB25 Alle koder'!B:C,2,FALSE)</f>
        <v>Engroshandel med hvidevarer og elektriske husholdningsartikler</v>
      </c>
      <c r="D500" s="56">
        <f>COUNTIF(B:B,B500)</f>
        <v>2</v>
      </c>
      <c r="E500" s="60" t="s">
        <v>3523</v>
      </c>
      <c r="F500" s="55" t="s">
        <v>1244</v>
      </c>
      <c r="G500" s="55" t="s">
        <v>1342</v>
      </c>
      <c r="H500" s="55" t="s">
        <v>2750</v>
      </c>
      <c r="I500" s="56">
        <f>COUNTIF(G:G,G500)</f>
        <v>1</v>
      </c>
      <c r="J500" s="60" t="s">
        <v>3523</v>
      </c>
      <c r="K500" s="92"/>
      <c r="L500" s="92"/>
    </row>
    <row r="501" spans="1:12" ht="30" x14ac:dyDescent="0.25">
      <c r="A501" s="55" t="s">
        <v>1244</v>
      </c>
      <c r="B501" s="55" t="s">
        <v>1342</v>
      </c>
      <c r="C501" s="55" t="str">
        <f>VLOOKUP(B501,'3. DB25 Alle koder'!B:C,2,FALSE)</f>
        <v>Engroshandel med hvidevarer og elektriske husholdningsartikler</v>
      </c>
      <c r="D501" s="56">
        <f>COUNTIF(B:B,B501)</f>
        <v>2</v>
      </c>
      <c r="E501" s="60"/>
      <c r="F501" s="55" t="s">
        <v>1244</v>
      </c>
      <c r="G501" s="55" t="s">
        <v>3391</v>
      </c>
      <c r="H501" s="55" t="s">
        <v>1341</v>
      </c>
      <c r="I501" s="56">
        <f>COUNTIF(G:G,G501)</f>
        <v>2</v>
      </c>
      <c r="J501" s="60"/>
      <c r="K501" s="92"/>
      <c r="L501" s="92"/>
    </row>
    <row r="502" spans="1:12" x14ac:dyDescent="0.25">
      <c r="A502" s="55" t="s">
        <v>1244</v>
      </c>
      <c r="B502" s="55" t="s">
        <v>1344</v>
      </c>
      <c r="C502" s="55" t="str">
        <f>VLOOKUP(B502,'3. DB25 Alle koder'!B:C,2,FALSE)</f>
        <v>Engroshandel med radio og tv, fotografiske og optiske artikler</v>
      </c>
      <c r="D502" s="56">
        <f>COUNTIF(B:B,B502)</f>
        <v>3</v>
      </c>
      <c r="E502" s="60" t="s">
        <v>3523</v>
      </c>
      <c r="F502" s="55" t="s">
        <v>1244</v>
      </c>
      <c r="G502" s="55" t="s">
        <v>1344</v>
      </c>
      <c r="H502" s="55" t="s">
        <v>2751</v>
      </c>
      <c r="I502" s="56">
        <f>COUNTIF(G:G,G502)</f>
        <v>1</v>
      </c>
      <c r="J502" s="60" t="s">
        <v>3523</v>
      </c>
      <c r="K502" s="92"/>
      <c r="L502" s="92"/>
    </row>
    <row r="503" spans="1:12" x14ac:dyDescent="0.25">
      <c r="A503" s="55" t="s">
        <v>1244</v>
      </c>
      <c r="B503" s="55" t="s">
        <v>1344</v>
      </c>
      <c r="C503" s="55" t="str">
        <f>VLOOKUP(B503,'3. DB25 Alle koder'!B:C,2,FALSE)</f>
        <v>Engroshandel med radio og tv, fotografiske og optiske artikler</v>
      </c>
      <c r="D503" s="56">
        <f>COUNTIF(B:B,B503)</f>
        <v>3</v>
      </c>
      <c r="E503" s="60" t="s">
        <v>3523</v>
      </c>
      <c r="F503" s="55" t="s">
        <v>1244</v>
      </c>
      <c r="G503" s="55" t="s">
        <v>3390</v>
      </c>
      <c r="H503" s="55" t="s">
        <v>2752</v>
      </c>
      <c r="I503" s="56">
        <f>COUNTIF(G:G,G503)</f>
        <v>2</v>
      </c>
      <c r="J503" s="60" t="s">
        <v>3523</v>
      </c>
      <c r="K503" s="92"/>
      <c r="L503" s="92"/>
    </row>
    <row r="504" spans="1:12" x14ac:dyDescent="0.25">
      <c r="A504" s="55" t="s">
        <v>1244</v>
      </c>
      <c r="B504" s="55" t="s">
        <v>1344</v>
      </c>
      <c r="C504" s="55" t="str">
        <f>VLOOKUP(B504,'3. DB25 Alle koder'!B:C,2,FALSE)</f>
        <v>Engroshandel med radio og tv, fotografiske og optiske artikler</v>
      </c>
      <c r="D504" s="56">
        <f>COUNTIF(B:B,B504)</f>
        <v>3</v>
      </c>
      <c r="E504" s="60"/>
      <c r="F504" s="55" t="s">
        <v>1244</v>
      </c>
      <c r="G504" s="55" t="s">
        <v>3439</v>
      </c>
      <c r="H504" s="55" t="s">
        <v>2753</v>
      </c>
      <c r="I504" s="56">
        <f>COUNTIF(G:G,G504)</f>
        <v>1</v>
      </c>
      <c r="J504" s="60"/>
      <c r="K504" s="92"/>
      <c r="L504" s="92"/>
    </row>
    <row r="505" spans="1:12" x14ac:dyDescent="0.25">
      <c r="A505" s="55" t="s">
        <v>1244</v>
      </c>
      <c r="B505" s="55" t="s">
        <v>1347</v>
      </c>
      <c r="C505" s="55" t="str">
        <f>VLOOKUP(B505,'3. DB25 Alle koder'!B:C,2,FALSE)</f>
        <v>Engroshandel med porcelæns- og glasvarer</v>
      </c>
      <c r="D505" s="56">
        <f>COUNTIF(B:B,B505)</f>
        <v>1</v>
      </c>
      <c r="E505" s="57" t="s">
        <v>3523</v>
      </c>
      <c r="F505" s="55" t="s">
        <v>1244</v>
      </c>
      <c r="G505" s="55" t="s">
        <v>1347</v>
      </c>
      <c r="H505" s="55" t="s">
        <v>1348</v>
      </c>
      <c r="I505" s="56">
        <f>COUNTIF(G:G,G505)</f>
        <v>1</v>
      </c>
      <c r="J505" s="57" t="s">
        <v>3523</v>
      </c>
      <c r="K505" s="92"/>
      <c r="L505" s="92"/>
    </row>
    <row r="506" spans="1:12" x14ac:dyDescent="0.25">
      <c r="A506" s="55" t="s">
        <v>1244</v>
      </c>
      <c r="B506" s="55" t="s">
        <v>1349</v>
      </c>
      <c r="C506" s="55" t="str">
        <f>VLOOKUP(B506,'3. DB25 Alle koder'!B:C,2,FALSE)</f>
        <v>Engroshandel med rengøringsmidler</v>
      </c>
      <c r="D506" s="56">
        <f>COUNTIF(B:B,B506)</f>
        <v>1</v>
      </c>
      <c r="E506" s="57" t="s">
        <v>3523</v>
      </c>
      <c r="F506" s="55" t="s">
        <v>1244</v>
      </c>
      <c r="G506" s="55" t="s">
        <v>1349</v>
      </c>
      <c r="H506" s="55" t="s">
        <v>1350</v>
      </c>
      <c r="I506" s="56">
        <f>COUNTIF(G:G,G506)</f>
        <v>1</v>
      </c>
      <c r="J506" s="57" t="s">
        <v>3523</v>
      </c>
      <c r="K506" s="92"/>
      <c r="L506" s="92"/>
    </row>
    <row r="507" spans="1:12" x14ac:dyDescent="0.25">
      <c r="A507" s="55" t="s">
        <v>1244</v>
      </c>
      <c r="B507" s="55" t="s">
        <v>1353</v>
      </c>
      <c r="C507" s="55" t="str">
        <f>VLOOKUP(B507,'3. DB25 Alle koder'!B:C,2,FALSE)</f>
        <v>Engroshandel med parfumerivarer og kosmetik</v>
      </c>
      <c r="D507" s="56">
        <f>COUNTIF(B:B,B507)</f>
        <v>1</v>
      </c>
      <c r="E507" s="63" t="s">
        <v>3523</v>
      </c>
      <c r="F507" s="55" t="s">
        <v>1244</v>
      </c>
      <c r="G507" s="55" t="s">
        <v>1353</v>
      </c>
      <c r="H507" s="55" t="s">
        <v>1352</v>
      </c>
      <c r="I507" s="56">
        <f>COUNTIF(G:G,G507)</f>
        <v>1</v>
      </c>
      <c r="J507" s="63" t="s">
        <v>3523</v>
      </c>
      <c r="K507" s="92"/>
      <c r="L507" s="92"/>
    </row>
    <row r="508" spans="1:12" x14ac:dyDescent="0.25">
      <c r="A508" s="55" t="s">
        <v>1244</v>
      </c>
      <c r="B508" s="55" t="s">
        <v>1356</v>
      </c>
      <c r="C508" s="55" t="str">
        <f>VLOOKUP(B508,'3. DB25 Alle koder'!B:C,2,FALSE)</f>
        <v>Engroshandel med medicinalvarer og sygeplejeartikler</v>
      </c>
      <c r="D508" s="56">
        <f>COUNTIF(B:B,B508)</f>
        <v>1</v>
      </c>
      <c r="E508" s="63" t="s">
        <v>3523</v>
      </c>
      <c r="F508" s="55" t="s">
        <v>1244</v>
      </c>
      <c r="G508" s="55" t="s">
        <v>1356</v>
      </c>
      <c r="H508" s="55" t="s">
        <v>1357</v>
      </c>
      <c r="I508" s="56">
        <f>COUNTIF(G:G,G508)</f>
        <v>1</v>
      </c>
      <c r="J508" s="63" t="s">
        <v>3523</v>
      </c>
      <c r="K508" s="92"/>
      <c r="L508" s="92"/>
    </row>
    <row r="509" spans="1:12" x14ac:dyDescent="0.25">
      <c r="A509" s="55" t="s">
        <v>1244</v>
      </c>
      <c r="B509" s="55" t="s">
        <v>1358</v>
      </c>
      <c r="C509" s="55" t="str">
        <f>VLOOKUP(B509,'3. DB25 Alle koder'!B:C,2,FALSE)</f>
        <v>Engroshandel med læge- og hospitalsartikler</v>
      </c>
      <c r="D509" s="56">
        <f>COUNTIF(B:B,B509)</f>
        <v>1</v>
      </c>
      <c r="E509" s="63" t="s">
        <v>3523</v>
      </c>
      <c r="F509" s="55" t="s">
        <v>1244</v>
      </c>
      <c r="G509" s="55" t="s">
        <v>1358</v>
      </c>
      <c r="H509" s="55" t="s">
        <v>1359</v>
      </c>
      <c r="I509" s="56">
        <f>COUNTIF(G:G,G509)</f>
        <v>1</v>
      </c>
      <c r="J509" s="63" t="s">
        <v>3523</v>
      </c>
      <c r="K509" s="92"/>
      <c r="L509" s="92"/>
    </row>
    <row r="510" spans="1:12" ht="30" x14ac:dyDescent="0.25">
      <c r="A510" s="55" t="s">
        <v>1244</v>
      </c>
      <c r="B510" s="55" t="s">
        <v>1362</v>
      </c>
      <c r="C510" s="55" t="str">
        <f>VLOOKUP(B510,'3. DB25 Alle koder'!B:C,2,FALSE)</f>
        <v>Engroshandel med møbler til bolig-, kontor- og butiksbrug, tæpper og belysningsartikler</v>
      </c>
      <c r="D510" s="56">
        <f>COUNTIF(B:B,B510)</f>
        <v>2</v>
      </c>
      <c r="E510" s="63" t="s">
        <v>3523</v>
      </c>
      <c r="F510" s="55" t="s">
        <v>1244</v>
      </c>
      <c r="G510" s="55" t="s">
        <v>1362</v>
      </c>
      <c r="H510" s="55" t="s">
        <v>2755</v>
      </c>
      <c r="I510" s="56">
        <f>COUNTIF(G:G,G510)</f>
        <v>1</v>
      </c>
      <c r="J510" s="63" t="s">
        <v>3523</v>
      </c>
      <c r="K510" s="92"/>
      <c r="L510" s="92"/>
    </row>
    <row r="511" spans="1:12" ht="30" x14ac:dyDescent="0.25">
      <c r="A511" s="55" t="s">
        <v>1244</v>
      </c>
      <c r="B511" s="55" t="s">
        <v>1362</v>
      </c>
      <c r="C511" s="55" t="str">
        <f>VLOOKUP(B511,'3. DB25 Alle koder'!B:C,2,FALSE)</f>
        <v>Engroshandel med møbler til bolig-, kontor- og butiksbrug, tæpper og belysningsartikler</v>
      </c>
      <c r="D511" s="56">
        <f>COUNTIF(B:B,B511)</f>
        <v>2</v>
      </c>
      <c r="E511" s="60" t="s">
        <v>3523</v>
      </c>
      <c r="F511" s="55" t="s">
        <v>1244</v>
      </c>
      <c r="G511" s="55" t="s">
        <v>3443</v>
      </c>
      <c r="H511" s="55" t="s">
        <v>2765</v>
      </c>
      <c r="I511" s="56">
        <f>COUNTIF(G:G,G511)</f>
        <v>1</v>
      </c>
      <c r="J511" s="60" t="s">
        <v>3523</v>
      </c>
      <c r="K511" s="92"/>
      <c r="L511" s="92"/>
    </row>
    <row r="512" spans="1:12" x14ac:dyDescent="0.25">
      <c r="A512" s="55" t="s">
        <v>1244</v>
      </c>
      <c r="B512" s="55" t="s">
        <v>1365</v>
      </c>
      <c r="C512" s="55" t="str">
        <f>VLOOKUP(B512,'3. DB25 Alle koder'!B:C,2,FALSE)</f>
        <v>Engroshandel med ure og smykker</v>
      </c>
      <c r="D512" s="56">
        <f>COUNTIF(B:B,B512)</f>
        <v>1</v>
      </c>
      <c r="E512" s="60" t="s">
        <v>3523</v>
      </c>
      <c r="F512" s="55" t="s">
        <v>1244</v>
      </c>
      <c r="G512" s="55" t="s">
        <v>1365</v>
      </c>
      <c r="H512" s="55" t="s">
        <v>2756</v>
      </c>
      <c r="I512" s="56">
        <f>COUNTIF(G:G,G512)</f>
        <v>1</v>
      </c>
      <c r="J512" s="60" t="s">
        <v>3523</v>
      </c>
      <c r="K512" s="92"/>
      <c r="L512" s="92"/>
    </row>
    <row r="513" spans="1:12" x14ac:dyDescent="0.25">
      <c r="A513" s="55" t="s">
        <v>1244</v>
      </c>
      <c r="B513" s="55" t="s">
        <v>1368</v>
      </c>
      <c r="C513" s="55" t="str">
        <f>VLOOKUP(B513,'3. DB25 Alle koder'!B:C,2,FALSE)</f>
        <v>Engroshandel med cykler, sportsartikler og lystbåde</v>
      </c>
      <c r="D513" s="56">
        <f>COUNTIF(B:B,B513)</f>
        <v>1</v>
      </c>
      <c r="E513" s="60" t="s">
        <v>3523</v>
      </c>
      <c r="F513" s="55" t="s">
        <v>1244</v>
      </c>
      <c r="G513" s="55" t="s">
        <v>1368</v>
      </c>
      <c r="H513" s="55" t="s">
        <v>1369</v>
      </c>
      <c r="I513" s="56">
        <f>COUNTIF(G:G,G513)</f>
        <v>1</v>
      </c>
      <c r="J513" s="60" t="s">
        <v>3523</v>
      </c>
      <c r="K513" s="92"/>
      <c r="L513" s="92"/>
    </row>
    <row r="514" spans="1:12" x14ac:dyDescent="0.25">
      <c r="A514" s="55" t="s">
        <v>1244</v>
      </c>
      <c r="B514" s="55" t="s">
        <v>1370</v>
      </c>
      <c r="C514" s="55" t="str">
        <f>VLOOKUP(B514,'3. DB25 Alle koder'!B:C,2,FALSE)</f>
        <v>Engroshandel med bøger, papir og papirvarer</v>
      </c>
      <c r="D514" s="56">
        <f>COUNTIF(B:B,B514)</f>
        <v>1</v>
      </c>
      <c r="E514" s="60" t="s">
        <v>3523</v>
      </c>
      <c r="F514" s="55" t="s">
        <v>1244</v>
      </c>
      <c r="G514" s="55" t="s">
        <v>1370</v>
      </c>
      <c r="H514" s="55" t="s">
        <v>1371</v>
      </c>
      <c r="I514" s="56">
        <f>COUNTIF(G:G,G514)</f>
        <v>1</v>
      </c>
      <c r="J514" s="60" t="s">
        <v>3523</v>
      </c>
      <c r="K514" s="92"/>
      <c r="L514" s="92"/>
    </row>
    <row r="515" spans="1:12" x14ac:dyDescent="0.25">
      <c r="A515" s="55" t="s">
        <v>1244</v>
      </c>
      <c r="B515" s="55" t="s">
        <v>1372</v>
      </c>
      <c r="C515" s="55" t="str">
        <f>VLOOKUP(B515,'3. DB25 Alle koder'!B:C,2,FALSE)</f>
        <v>Engroshandel med kufferter og lædervarer</v>
      </c>
      <c r="D515" s="56">
        <f>COUNTIF(B:B,B515)</f>
        <v>1</v>
      </c>
      <c r="E515" s="60" t="s">
        <v>3523</v>
      </c>
      <c r="F515" s="55" t="s">
        <v>1244</v>
      </c>
      <c r="G515" s="55" t="s">
        <v>1372</v>
      </c>
      <c r="H515" s="55" t="s">
        <v>1373</v>
      </c>
      <c r="I515" s="56">
        <f>COUNTIF(G:G,G515)</f>
        <v>1</v>
      </c>
      <c r="J515" s="60" t="s">
        <v>3523</v>
      </c>
      <c r="K515" s="92"/>
      <c r="L515" s="92"/>
    </row>
    <row r="516" spans="1:12" ht="30" x14ac:dyDescent="0.25">
      <c r="A516" s="55" t="s">
        <v>1244</v>
      </c>
      <c r="B516" s="55" t="s">
        <v>1374</v>
      </c>
      <c r="C516" s="55" t="str">
        <f>VLOOKUP(B516,'3. DB25 Alle koder'!B:C,2,FALSE)</f>
        <v>Engroshandel med andre husholdningsartikler i.a.n.</v>
      </c>
      <c r="D516" s="56">
        <f>COUNTIF(B:B,B516)</f>
        <v>2</v>
      </c>
      <c r="E516" s="64" t="s">
        <v>3625</v>
      </c>
      <c r="F516" s="55" t="s">
        <v>1244</v>
      </c>
      <c r="G516" s="55" t="s">
        <v>3390</v>
      </c>
      <c r="H516" s="55" t="s">
        <v>2752</v>
      </c>
      <c r="I516" s="56">
        <f>COUNTIF(G:G,G516)</f>
        <v>2</v>
      </c>
      <c r="J516" s="64" t="s">
        <v>3625</v>
      </c>
      <c r="K516" s="92"/>
      <c r="L516" s="92"/>
    </row>
    <row r="517" spans="1:12" x14ac:dyDescent="0.25">
      <c r="A517" s="55" t="s">
        <v>1244</v>
      </c>
      <c r="B517" s="55" t="s">
        <v>1374</v>
      </c>
      <c r="C517" s="55" t="str">
        <f>VLOOKUP(B517,'3. DB25 Alle koder'!B:C,2,FALSE)</f>
        <v>Engroshandel med andre husholdningsartikler i.a.n.</v>
      </c>
      <c r="D517" s="56">
        <f>COUNTIF(B:B,B517)</f>
        <v>2</v>
      </c>
      <c r="E517" s="60" t="s">
        <v>3523</v>
      </c>
      <c r="F517" s="55" t="s">
        <v>1244</v>
      </c>
      <c r="G517" s="55" t="s">
        <v>1374</v>
      </c>
      <c r="H517" s="55" t="s">
        <v>1367</v>
      </c>
      <c r="I517" s="56">
        <f>COUNTIF(G:G,G517)</f>
        <v>1</v>
      </c>
      <c r="J517" s="60" t="s">
        <v>3523</v>
      </c>
      <c r="K517" s="92"/>
      <c r="L517" s="92"/>
    </row>
    <row r="518" spans="1:12" x14ac:dyDescent="0.25">
      <c r="A518" s="55" t="s">
        <v>1244</v>
      </c>
      <c r="B518" s="55" t="s">
        <v>1378</v>
      </c>
      <c r="C518" s="55" t="str">
        <f>VLOOKUP(B518,'3. DB25 Alle koder'!B:C,2,FALSE)</f>
        <v>Engroshandel med informations- og kommunikationsudstyr</v>
      </c>
      <c r="D518" s="56">
        <f>COUNTIF(B:B,B518)</f>
        <v>4</v>
      </c>
      <c r="E518" s="57" t="s">
        <v>3523</v>
      </c>
      <c r="F518" s="55" t="s">
        <v>1244</v>
      </c>
      <c r="G518" s="55" t="s">
        <v>3440</v>
      </c>
      <c r="H518" s="55" t="s">
        <v>2758</v>
      </c>
      <c r="I518" s="56">
        <f>COUNTIF(G:G,G518)</f>
        <v>1</v>
      </c>
      <c r="J518" s="57" t="s">
        <v>3523</v>
      </c>
      <c r="K518" s="92"/>
      <c r="L518" s="92"/>
    </row>
    <row r="519" spans="1:12" x14ac:dyDescent="0.25">
      <c r="A519" s="55" t="s">
        <v>1244</v>
      </c>
      <c r="B519" s="55" t="s">
        <v>1378</v>
      </c>
      <c r="C519" s="55" t="str">
        <f>VLOOKUP(B519,'3. DB25 Alle koder'!B:C,2,FALSE)</f>
        <v>Engroshandel med informations- og kommunikationsudstyr</v>
      </c>
      <c r="D519" s="56">
        <f>COUNTIF(B:B,B519)</f>
        <v>4</v>
      </c>
      <c r="E519" s="57" t="s">
        <v>3523</v>
      </c>
      <c r="F519" s="55" t="s">
        <v>1244</v>
      </c>
      <c r="G519" s="55" t="s">
        <v>3441</v>
      </c>
      <c r="H519" s="55" t="s">
        <v>2761</v>
      </c>
      <c r="I519" s="56">
        <f>COUNTIF(G:G,G519)</f>
        <v>1</v>
      </c>
      <c r="J519" s="57" t="s">
        <v>3523</v>
      </c>
      <c r="K519" s="92"/>
      <c r="L519" s="92"/>
    </row>
    <row r="520" spans="1:12" x14ac:dyDescent="0.25">
      <c r="A520" s="55" t="s">
        <v>1244</v>
      </c>
      <c r="B520" s="55" t="s">
        <v>1378</v>
      </c>
      <c r="C520" s="55" t="str">
        <f>VLOOKUP(B520,'3. DB25 Alle koder'!B:C,2,FALSE)</f>
        <v>Engroshandel med informations- og kommunikationsudstyr</v>
      </c>
      <c r="D520" s="56">
        <f>COUNTIF(B:B,B520)</f>
        <v>4</v>
      </c>
      <c r="E520" s="57" t="s">
        <v>3523</v>
      </c>
      <c r="F520" s="55" t="s">
        <v>1244</v>
      </c>
      <c r="G520" s="55" t="s">
        <v>3442</v>
      </c>
      <c r="H520" s="55" t="s">
        <v>2762</v>
      </c>
      <c r="I520" s="56">
        <f>COUNTIF(G:G,G520)</f>
        <v>1</v>
      </c>
      <c r="J520" s="57" t="s">
        <v>3523</v>
      </c>
      <c r="K520" s="92"/>
      <c r="L520" s="92"/>
    </row>
    <row r="521" spans="1:12" ht="30" x14ac:dyDescent="0.25">
      <c r="A521" s="55" t="s">
        <v>1244</v>
      </c>
      <c r="B521" s="55" t="s">
        <v>1378</v>
      </c>
      <c r="C521" s="55" t="str">
        <f>VLOOKUP(B521,'3. DB25 Alle koder'!B:C,2,FALSE)</f>
        <v>Engroshandel med informations- og kommunikationsudstyr</v>
      </c>
      <c r="D521" s="56">
        <f>COUNTIF(B:B,B521)</f>
        <v>4</v>
      </c>
      <c r="E521" s="57" t="s">
        <v>3523</v>
      </c>
      <c r="F521" s="55" t="s">
        <v>1244</v>
      </c>
      <c r="G521" s="55" t="s">
        <v>3444</v>
      </c>
      <c r="H521" s="55" t="s">
        <v>2767</v>
      </c>
      <c r="I521" s="56">
        <f>COUNTIF(G:G,G521)</f>
        <v>1</v>
      </c>
      <c r="J521" s="60" t="s">
        <v>3523</v>
      </c>
      <c r="K521" s="92"/>
      <c r="L521" s="92"/>
    </row>
    <row r="522" spans="1:12" ht="30" x14ac:dyDescent="0.25">
      <c r="A522" s="55" t="s">
        <v>1244</v>
      </c>
      <c r="B522" s="55" t="s">
        <v>1383</v>
      </c>
      <c r="C522" s="55" t="str">
        <f>VLOOKUP(B522,'3. DB25 Alle koder'!B:C,2,FALSE)</f>
        <v>Engroshandel med landbrugsmaskiner, -udstyr og tilbehør hertil</v>
      </c>
      <c r="D522" s="56">
        <f>COUNTIF(B:B,B522)</f>
        <v>1</v>
      </c>
      <c r="E522" s="60" t="s">
        <v>3523</v>
      </c>
      <c r="F522" s="55" t="s">
        <v>1244</v>
      </c>
      <c r="G522" s="55" t="s">
        <v>1383</v>
      </c>
      <c r="H522" s="55" t="s">
        <v>1382</v>
      </c>
      <c r="I522" s="56">
        <f>COUNTIF(G:G,G522)</f>
        <v>1</v>
      </c>
      <c r="J522" s="60" t="s">
        <v>3523</v>
      </c>
      <c r="K522" s="92"/>
      <c r="L522" s="92"/>
    </row>
    <row r="523" spans="1:12" x14ac:dyDescent="0.25">
      <c r="A523" s="55" t="s">
        <v>1244</v>
      </c>
      <c r="B523" s="55" t="s">
        <v>1386</v>
      </c>
      <c r="C523" s="55" t="str">
        <f>VLOOKUP(B523,'3. DB25 Alle koder'!B:C,2,FALSE)</f>
        <v>Engroshandel med værktøjsmaskiner</v>
      </c>
      <c r="D523" s="56">
        <f>COUNTIF(B:B,B523)</f>
        <v>1</v>
      </c>
      <c r="E523" s="60" t="s">
        <v>3523</v>
      </c>
      <c r="F523" s="55" t="s">
        <v>1244</v>
      </c>
      <c r="G523" s="55" t="s">
        <v>1386</v>
      </c>
      <c r="H523" s="55" t="s">
        <v>1385</v>
      </c>
      <c r="I523" s="56">
        <f>COUNTIF(G:G,G523)</f>
        <v>1</v>
      </c>
      <c r="J523" s="60" t="s">
        <v>3523</v>
      </c>
      <c r="K523" s="92"/>
      <c r="L523" s="92"/>
    </row>
    <row r="524" spans="1:12" ht="30" x14ac:dyDescent="0.25">
      <c r="A524" s="55" t="s">
        <v>1244</v>
      </c>
      <c r="B524" s="55" t="s">
        <v>1389</v>
      </c>
      <c r="C524" s="55" t="str">
        <f>VLOOKUP(B524,'3. DB25 Alle koder'!B:C,2,FALSE)</f>
        <v>Engroshandel med maskiner til minedrift og bygge- og anlægsaktiviteter</v>
      </c>
      <c r="D524" s="56">
        <f>COUNTIF(B:B,B524)</f>
        <v>1</v>
      </c>
      <c r="E524" s="60" t="s">
        <v>3523</v>
      </c>
      <c r="F524" s="55" t="s">
        <v>1244</v>
      </c>
      <c r="G524" s="55" t="s">
        <v>1389</v>
      </c>
      <c r="H524" s="55" t="s">
        <v>1388</v>
      </c>
      <c r="I524" s="56">
        <f>COUNTIF(G:G,G524)</f>
        <v>1</v>
      </c>
      <c r="J524" s="60" t="s">
        <v>3523</v>
      </c>
      <c r="K524" s="92"/>
      <c r="L524" s="92"/>
    </row>
    <row r="525" spans="1:12" ht="60" x14ac:dyDescent="0.25">
      <c r="A525" s="55" t="s">
        <v>1244</v>
      </c>
      <c r="B525" s="55" t="s">
        <v>1392</v>
      </c>
      <c r="C525" s="55" t="str">
        <f>VLOOKUP(B525,'3. DB25 Alle koder'!B:C,2,FALSE)</f>
        <v>Engroshandel med andre maskiner og andet udstyr</v>
      </c>
      <c r="D525" s="56">
        <f>COUNTIF(B:B,B525)</f>
        <v>3</v>
      </c>
      <c r="E525" s="64" t="s">
        <v>3626</v>
      </c>
      <c r="F525" s="55" t="s">
        <v>1244</v>
      </c>
      <c r="G525" s="55" t="s">
        <v>3391</v>
      </c>
      <c r="H525" s="55" t="s">
        <v>1341</v>
      </c>
      <c r="I525" s="56">
        <f>COUNTIF(G:G,G525)</f>
        <v>2</v>
      </c>
      <c r="J525" s="64" t="s">
        <v>3626</v>
      </c>
      <c r="K525" s="92"/>
      <c r="L525" s="92"/>
    </row>
    <row r="526" spans="1:12" ht="30" x14ac:dyDescent="0.25">
      <c r="A526" s="55" t="s">
        <v>1244</v>
      </c>
      <c r="B526" s="55" t="s">
        <v>1392</v>
      </c>
      <c r="C526" s="55" t="str">
        <f>VLOOKUP(B526,'3. DB25 Alle koder'!B:C,2,FALSE)</f>
        <v>Engroshandel med andre maskiner og andet udstyr</v>
      </c>
      <c r="D526" s="56">
        <f>COUNTIF(B:B,B526)</f>
        <v>3</v>
      </c>
      <c r="E526" s="60" t="s">
        <v>3523</v>
      </c>
      <c r="F526" s="55" t="s">
        <v>1244</v>
      </c>
      <c r="G526" s="55" t="s">
        <v>1392</v>
      </c>
      <c r="H526" s="55" t="s">
        <v>2763</v>
      </c>
      <c r="I526" s="56">
        <f>COUNTIF(G:G,G526)</f>
        <v>1</v>
      </c>
      <c r="J526" s="60" t="s">
        <v>3523</v>
      </c>
      <c r="K526" s="92"/>
      <c r="L526" s="92"/>
    </row>
    <row r="527" spans="1:12" x14ac:dyDescent="0.25">
      <c r="A527" s="55" t="s">
        <v>1244</v>
      </c>
      <c r="B527" s="55" t="s">
        <v>1392</v>
      </c>
      <c r="C527" s="55" t="str">
        <f>VLOOKUP(B527,'3. DB25 Alle koder'!B:C,2,FALSE)</f>
        <v>Engroshandel med andre maskiner og andet udstyr</v>
      </c>
      <c r="D527" s="56">
        <f>COUNTIF(B:B,B527)</f>
        <v>3</v>
      </c>
      <c r="E527" s="60" t="s">
        <v>3523</v>
      </c>
      <c r="F527" s="55" t="s">
        <v>1244</v>
      </c>
      <c r="G527" s="55" t="s">
        <v>3445</v>
      </c>
      <c r="H527" s="55" t="s">
        <v>1391</v>
      </c>
      <c r="I527" s="56">
        <f>COUNTIF(G:G,G527)</f>
        <v>1</v>
      </c>
      <c r="J527" s="60" t="s">
        <v>3523</v>
      </c>
      <c r="K527" s="92"/>
      <c r="L527" s="92"/>
    </row>
    <row r="528" spans="1:12" ht="165" x14ac:dyDescent="0.25">
      <c r="A528" s="55" t="s">
        <v>1244</v>
      </c>
      <c r="B528" s="55" t="s">
        <v>1397</v>
      </c>
      <c r="C528" s="55" t="str">
        <f>VLOOKUP(B528,'3. DB25 Alle koder'!B:C,2,FALSE)</f>
        <v>Engroshandel med motorkøretøjer</v>
      </c>
      <c r="D528" s="56">
        <f>COUNTIF(B:B,B528)</f>
        <v>3</v>
      </c>
      <c r="E528" s="64" t="s">
        <v>3617</v>
      </c>
      <c r="F528" s="55" t="s">
        <v>1244</v>
      </c>
      <c r="G528" s="55" t="s">
        <v>3386</v>
      </c>
      <c r="H528" s="55" t="s">
        <v>2725</v>
      </c>
      <c r="I528" s="56">
        <f>COUNTIF(G:G,G528)</f>
        <v>2</v>
      </c>
      <c r="J528" s="64" t="s">
        <v>3617</v>
      </c>
      <c r="K528" s="92"/>
      <c r="L528" s="92"/>
    </row>
    <row r="529" spans="1:12" ht="165" x14ac:dyDescent="0.25">
      <c r="A529" s="55" t="s">
        <v>1244</v>
      </c>
      <c r="B529" s="55" t="s">
        <v>1397</v>
      </c>
      <c r="C529" s="55" t="str">
        <f>VLOOKUP(B529,'3. DB25 Alle koder'!B:C,2,FALSE)</f>
        <v>Engroshandel med motorkøretøjer</v>
      </c>
      <c r="D529" s="56">
        <f>COUNTIF(B:B,B529)</f>
        <v>3</v>
      </c>
      <c r="E529" s="64" t="s">
        <v>3620</v>
      </c>
      <c r="F529" s="55" t="s">
        <v>1244</v>
      </c>
      <c r="G529" s="55" t="s">
        <v>3387</v>
      </c>
      <c r="H529" s="55" t="s">
        <v>2729</v>
      </c>
      <c r="I529" s="56">
        <f>COUNTIF(G:G,G529)</f>
        <v>4</v>
      </c>
      <c r="J529" s="64" t="s">
        <v>3620</v>
      </c>
      <c r="K529" s="92"/>
      <c r="L529" s="92"/>
    </row>
    <row r="530" spans="1:12" ht="165" x14ac:dyDescent="0.25">
      <c r="A530" s="55" t="s">
        <v>1244</v>
      </c>
      <c r="B530" s="55" t="s">
        <v>1397</v>
      </c>
      <c r="C530" s="55" t="str">
        <f>VLOOKUP(B530,'3. DB25 Alle koder'!B:C,2,FALSE)</f>
        <v>Engroshandel med motorkøretøjer</v>
      </c>
      <c r="D530" s="56">
        <f>COUNTIF(B:B,B530)</f>
        <v>3</v>
      </c>
      <c r="E530" s="64" t="s">
        <v>3620</v>
      </c>
      <c r="F530" s="55" t="s">
        <v>1244</v>
      </c>
      <c r="G530" s="55" t="s">
        <v>3388</v>
      </c>
      <c r="H530" s="55" t="s">
        <v>2730</v>
      </c>
      <c r="I530" s="56">
        <f>COUNTIF(G:G,G530)</f>
        <v>4</v>
      </c>
      <c r="J530" s="64" t="s">
        <v>3620</v>
      </c>
      <c r="K530" s="92"/>
      <c r="L530" s="92"/>
    </row>
    <row r="531" spans="1:12" ht="135" x14ac:dyDescent="0.25">
      <c r="A531" s="55" t="s">
        <v>1244</v>
      </c>
      <c r="B531" s="55" t="s">
        <v>1400</v>
      </c>
      <c r="C531" s="55" t="str">
        <f>VLOOKUP(B531,'3. DB25 Alle koder'!B:C,2,FALSE)</f>
        <v>Engroshandel med reservedele og tilbehør til motorkøretøjer</v>
      </c>
      <c r="D531" s="56">
        <f>COUNTIF(B:B,B531)</f>
        <v>1</v>
      </c>
      <c r="E531" s="64" t="s">
        <v>3623</v>
      </c>
      <c r="F531" s="55" t="s">
        <v>1244</v>
      </c>
      <c r="G531" s="55" t="s">
        <v>3389</v>
      </c>
      <c r="H531" s="55" t="s">
        <v>1399</v>
      </c>
      <c r="I531" s="56">
        <f>COUNTIF(G:G,G531)</f>
        <v>2</v>
      </c>
      <c r="J531" s="64" t="s">
        <v>3623</v>
      </c>
      <c r="K531" s="92"/>
      <c r="L531" s="92"/>
    </row>
    <row r="532" spans="1:12" ht="135" x14ac:dyDescent="0.25">
      <c r="A532" s="55" t="s">
        <v>1244</v>
      </c>
      <c r="B532" s="55" t="s">
        <v>1403</v>
      </c>
      <c r="C532" s="55" t="str">
        <f>VLOOKUP(B532,'3. DB25 Alle koder'!B:C,2,FALSE)</f>
        <v>Engroshandel med motorcykler samt reservedele og tilbehør dertil</v>
      </c>
      <c r="D532" s="56">
        <f>COUNTIF(B:B,B532)</f>
        <v>1</v>
      </c>
      <c r="E532" s="109" t="s">
        <v>4166</v>
      </c>
      <c r="F532" s="55" t="s">
        <v>1244</v>
      </c>
      <c r="G532" s="55" t="s">
        <v>3241</v>
      </c>
      <c r="H532" s="55" t="s">
        <v>2742</v>
      </c>
      <c r="I532" s="56">
        <f>COUNTIF(G:G,G532)</f>
        <v>5</v>
      </c>
      <c r="J532" s="109" t="s">
        <v>4166</v>
      </c>
      <c r="K532" s="92"/>
      <c r="L532" s="92"/>
    </row>
    <row r="533" spans="1:12" ht="30" x14ac:dyDescent="0.25">
      <c r="A533" s="55" t="s">
        <v>1244</v>
      </c>
      <c r="B533" s="55" t="s">
        <v>1408</v>
      </c>
      <c r="C533" s="55" t="str">
        <f>VLOOKUP(B533,'3. DB25 Alle koder'!B:C,2,FALSE)</f>
        <v>Engroshandel med fast, flydende og luftformigt brændstof og lignende varer</v>
      </c>
      <c r="D533" s="56">
        <f>COUNTIF(B:B,B533)</f>
        <v>1</v>
      </c>
      <c r="E533" s="60" t="s">
        <v>3523</v>
      </c>
      <c r="F533" s="55" t="s">
        <v>1244</v>
      </c>
      <c r="G533" s="55" t="s">
        <v>1397</v>
      </c>
      <c r="H533" s="55" t="s">
        <v>1407</v>
      </c>
      <c r="I533" s="56">
        <f>COUNTIF(G:G,G533)</f>
        <v>1</v>
      </c>
      <c r="J533" s="60" t="s">
        <v>3523</v>
      </c>
      <c r="K533" s="92"/>
      <c r="L533" s="92"/>
    </row>
    <row r="534" spans="1:12" x14ac:dyDescent="0.25">
      <c r="A534" s="55" t="s">
        <v>1244</v>
      </c>
      <c r="B534" s="55" t="s">
        <v>1411</v>
      </c>
      <c r="C534" s="55" t="str">
        <f>VLOOKUP(B534,'3. DB25 Alle koder'!B:C,2,FALSE)</f>
        <v>Engroshandel med metaller og metalmalme</v>
      </c>
      <c r="D534" s="56">
        <f>COUNTIF(B:B,B534)</f>
        <v>1</v>
      </c>
      <c r="E534" s="60" t="s">
        <v>3523</v>
      </c>
      <c r="F534" s="55" t="s">
        <v>1244</v>
      </c>
      <c r="G534" s="55" t="s">
        <v>1400</v>
      </c>
      <c r="H534" s="55" t="s">
        <v>1410</v>
      </c>
      <c r="I534" s="56">
        <f>COUNTIF(G:G,G534)</f>
        <v>1</v>
      </c>
      <c r="J534" s="60" t="s">
        <v>3523</v>
      </c>
      <c r="K534" s="92"/>
      <c r="L534" s="92"/>
    </row>
    <row r="535" spans="1:12" ht="30" x14ac:dyDescent="0.25">
      <c r="A535" s="55" t="s">
        <v>1244</v>
      </c>
      <c r="B535" s="55" t="s">
        <v>1414</v>
      </c>
      <c r="C535" s="55" t="str">
        <f>VLOOKUP(B535,'3. DB25 Alle koder'!B:C,2,FALSE)</f>
        <v>Engroshandel med træ og byggematerialer samt sanitetsartikler</v>
      </c>
      <c r="D535" s="56">
        <f>COUNTIF(B:B,B535)</f>
        <v>2</v>
      </c>
      <c r="E535" s="60" t="s">
        <v>3523</v>
      </c>
      <c r="F535" s="55" t="s">
        <v>1244</v>
      </c>
      <c r="G535" s="55" t="s">
        <v>3446</v>
      </c>
      <c r="H535" s="55" t="s">
        <v>2769</v>
      </c>
      <c r="I535" s="56">
        <f>COUNTIF(G:G,G535)</f>
        <v>1</v>
      </c>
      <c r="J535" s="60" t="s">
        <v>3523</v>
      </c>
      <c r="K535" s="92"/>
      <c r="L535" s="92"/>
    </row>
    <row r="536" spans="1:12" ht="30" x14ac:dyDescent="0.25">
      <c r="A536" s="55" t="s">
        <v>1244</v>
      </c>
      <c r="B536" s="55" t="s">
        <v>1414</v>
      </c>
      <c r="C536" s="55" t="str">
        <f>VLOOKUP(B536,'3. DB25 Alle koder'!B:C,2,FALSE)</f>
        <v>Engroshandel med træ og byggematerialer samt sanitetsartikler</v>
      </c>
      <c r="D536" s="56">
        <f>COUNTIF(B:B,B536)</f>
        <v>2</v>
      </c>
      <c r="E536" s="60" t="s">
        <v>3523</v>
      </c>
      <c r="F536" s="55" t="s">
        <v>1244</v>
      </c>
      <c r="G536" s="55" t="s">
        <v>3447</v>
      </c>
      <c r="H536" s="55" t="s">
        <v>2770</v>
      </c>
      <c r="I536" s="56">
        <f>COUNTIF(G:G,G536)</f>
        <v>1</v>
      </c>
      <c r="J536" s="60" t="s">
        <v>3523</v>
      </c>
      <c r="K536" s="92"/>
      <c r="L536" s="92"/>
    </row>
    <row r="537" spans="1:12" x14ac:dyDescent="0.25">
      <c r="A537" s="55" t="s">
        <v>1244</v>
      </c>
      <c r="B537" s="55" t="s">
        <v>1417</v>
      </c>
      <c r="C537" s="55" t="str">
        <f>VLOOKUP(B537,'3. DB25 Alle koder'!B:C,2,FALSE)</f>
        <v>Engroshandel med isenkram, varmeanlæg og tilbehør</v>
      </c>
      <c r="D537" s="56">
        <f>COUNTIF(B:B,B537)</f>
        <v>1</v>
      </c>
      <c r="E537" s="60" t="s">
        <v>3523</v>
      </c>
      <c r="F537" s="55" t="s">
        <v>1244</v>
      </c>
      <c r="G537" s="55" t="s">
        <v>3243</v>
      </c>
      <c r="H537" s="55" t="s">
        <v>1416</v>
      </c>
      <c r="I537" s="56">
        <f>COUNTIF(G:G,G537)</f>
        <v>1</v>
      </c>
      <c r="J537" s="60" t="s">
        <v>3523</v>
      </c>
      <c r="K537" s="92"/>
      <c r="L537" s="92"/>
    </row>
    <row r="538" spans="1:12" x14ac:dyDescent="0.25">
      <c r="A538" s="55" t="s">
        <v>1244</v>
      </c>
      <c r="B538" s="55" t="s">
        <v>1420</v>
      </c>
      <c r="C538" s="55" t="str">
        <f>VLOOKUP(B538,'3. DB25 Alle koder'!B:C,2,FALSE)</f>
        <v>Engroshandel med kemiske produkter</v>
      </c>
      <c r="D538" s="56">
        <f>COUNTIF(B:B,B538)</f>
        <v>1</v>
      </c>
      <c r="E538" s="60" t="s">
        <v>3523</v>
      </c>
      <c r="F538" s="55" t="s">
        <v>1244</v>
      </c>
      <c r="G538" s="55" t="s">
        <v>3244</v>
      </c>
      <c r="H538" s="55" t="s">
        <v>1419</v>
      </c>
      <c r="I538" s="56">
        <f>COUNTIF(G:G,G538)</f>
        <v>1</v>
      </c>
      <c r="J538" s="60" t="s">
        <v>3523</v>
      </c>
      <c r="K538" s="92"/>
      <c r="L538" s="92"/>
    </row>
    <row r="539" spans="1:12" x14ac:dyDescent="0.25">
      <c r="A539" s="55" t="s">
        <v>1244</v>
      </c>
      <c r="B539" s="55" t="s">
        <v>1423</v>
      </c>
      <c r="C539" s="55" t="str">
        <f>VLOOKUP(B539,'3. DB25 Alle koder'!B:C,2,FALSE)</f>
        <v>Engroshandel med andre råvarer og halvfabrikata</v>
      </c>
      <c r="D539" s="56">
        <f>COUNTIF(B:B,B539)</f>
        <v>1</v>
      </c>
      <c r="E539" s="60" t="s">
        <v>3523</v>
      </c>
      <c r="F539" s="55" t="s">
        <v>1244</v>
      </c>
      <c r="G539" s="55" t="s">
        <v>3245</v>
      </c>
      <c r="H539" s="55" t="s">
        <v>1422</v>
      </c>
      <c r="I539" s="56">
        <f>COUNTIF(G:G,G539)</f>
        <v>1</v>
      </c>
      <c r="J539" s="60" t="s">
        <v>3523</v>
      </c>
      <c r="K539" s="92"/>
      <c r="L539" s="92"/>
    </row>
    <row r="540" spans="1:12" x14ac:dyDescent="0.25">
      <c r="A540" s="55" t="s">
        <v>1244</v>
      </c>
      <c r="B540" s="55" t="s">
        <v>1426</v>
      </c>
      <c r="C540" s="55" t="str">
        <f>VLOOKUP(B540,'3. DB25 Alle koder'!B:C,2,FALSE)</f>
        <v>Engroshandel med affaldsprodukter</v>
      </c>
      <c r="D540" s="56">
        <f>COUNTIF(B:B,B540)</f>
        <v>1</v>
      </c>
      <c r="E540" s="57" t="s">
        <v>3523</v>
      </c>
      <c r="F540" s="55" t="s">
        <v>1244</v>
      </c>
      <c r="G540" s="55" t="s">
        <v>3246</v>
      </c>
      <c r="H540" s="55" t="s">
        <v>1425</v>
      </c>
      <c r="I540" s="56">
        <f>COUNTIF(G:G,G540)</f>
        <v>1</v>
      </c>
      <c r="J540" s="57" t="s">
        <v>3523</v>
      </c>
      <c r="K540" s="92"/>
      <c r="L540" s="92"/>
    </row>
    <row r="541" spans="1:12" x14ac:dyDescent="0.25">
      <c r="A541" s="55" t="s">
        <v>1244</v>
      </c>
      <c r="B541" s="55" t="s">
        <v>1428</v>
      </c>
      <c r="C541" s="55" t="str">
        <f>VLOOKUP(B541,'3. DB25 Alle koder'!B:C,2,FALSE)</f>
        <v>Anden specialiseret engroshandel i.a.n.</v>
      </c>
      <c r="D541" s="56">
        <f>COUNTIF(B:B,B541)</f>
        <v>1</v>
      </c>
      <c r="E541" s="57" t="s">
        <v>3523</v>
      </c>
      <c r="F541" s="55" t="s">
        <v>1244</v>
      </c>
      <c r="G541" s="55" t="s">
        <v>1432</v>
      </c>
      <c r="H541" s="55" t="s">
        <v>1430</v>
      </c>
      <c r="I541" s="56">
        <f>COUNTIF(G:G,G541)</f>
        <v>2</v>
      </c>
      <c r="J541" s="60"/>
      <c r="K541" s="92"/>
      <c r="L541" s="92"/>
    </row>
    <row r="542" spans="1:12" x14ac:dyDescent="0.25">
      <c r="A542" s="55" t="s">
        <v>1244</v>
      </c>
      <c r="B542" s="55" t="s">
        <v>1432</v>
      </c>
      <c r="C542" s="55" t="str">
        <f>VLOOKUP(B542,'3. DB25 Alle koder'!B:C,2,FALSE)</f>
        <v>Ikke-specialiseret engroshandel</v>
      </c>
      <c r="D542" s="56">
        <f>COUNTIF(B:B,B542)</f>
        <v>1</v>
      </c>
      <c r="E542" s="63" t="s">
        <v>3523</v>
      </c>
      <c r="F542" s="55" t="s">
        <v>1244</v>
      </c>
      <c r="G542" s="55" t="s">
        <v>1432</v>
      </c>
      <c r="H542" s="55" t="s">
        <v>1430</v>
      </c>
      <c r="I542" s="56">
        <f>COUNTIF(G:G,G542)</f>
        <v>2</v>
      </c>
      <c r="J542" s="63" t="s">
        <v>3523</v>
      </c>
      <c r="K542" s="92"/>
      <c r="L542" s="92"/>
    </row>
    <row r="543" spans="1:12" x14ac:dyDescent="0.25">
      <c r="A543" s="55" t="s">
        <v>1244</v>
      </c>
      <c r="B543" s="55" t="s">
        <v>1438</v>
      </c>
      <c r="C543" s="55" t="str">
        <f>VLOOKUP(B543,'3. DB25 Alle koder'!B:C,2,FALSE)</f>
        <v>Detailhandel med kioskvarer</v>
      </c>
      <c r="D543" s="56">
        <f>COUNTIF(B:B,B543)</f>
        <v>4</v>
      </c>
      <c r="E543" s="63" t="s">
        <v>3628</v>
      </c>
      <c r="F543" s="55" t="s">
        <v>1244</v>
      </c>
      <c r="G543" s="55" t="s">
        <v>1438</v>
      </c>
      <c r="H543" s="55" t="s">
        <v>2778</v>
      </c>
      <c r="I543" s="56">
        <f>COUNTIF(G:G,G543)</f>
        <v>3</v>
      </c>
      <c r="J543" s="63" t="s">
        <v>3628</v>
      </c>
      <c r="K543" s="92"/>
      <c r="L543" s="92"/>
    </row>
    <row r="544" spans="1:12" ht="30" x14ac:dyDescent="0.25">
      <c r="A544" s="55" t="s">
        <v>1244</v>
      </c>
      <c r="B544" s="55" t="s">
        <v>1438</v>
      </c>
      <c r="C544" s="55" t="str">
        <f>VLOOKUP(B544,'3. DB25 Alle koder'!B:C,2,FALSE)</f>
        <v>Detailhandel med kioskvarer</v>
      </c>
      <c r="D544" s="56">
        <f>COUNTIF(B:B,B544)</f>
        <v>4</v>
      </c>
      <c r="E544" s="60" t="s">
        <v>3523</v>
      </c>
      <c r="F544" s="55" t="s">
        <v>1244</v>
      </c>
      <c r="G544" s="55" t="s">
        <v>1571</v>
      </c>
      <c r="H544" s="55" t="s">
        <v>2838</v>
      </c>
      <c r="I544" s="56">
        <f>COUNTIF(G:G,G544)</f>
        <v>10</v>
      </c>
      <c r="J544" s="60" t="s">
        <v>3523</v>
      </c>
      <c r="K544" s="92"/>
      <c r="L544" s="92"/>
    </row>
    <row r="545" spans="1:12" x14ac:dyDescent="0.25">
      <c r="A545" s="55" t="s">
        <v>1244</v>
      </c>
      <c r="B545" s="55" t="s">
        <v>1438</v>
      </c>
      <c r="C545" s="55" t="str">
        <f>VLOOKUP(B545,'3. DB25 Alle koder'!B:C,2,FALSE)</f>
        <v>Detailhandel med kioskvarer</v>
      </c>
      <c r="D545" s="56">
        <f>COUNTIF(B:B,B545)</f>
        <v>4</v>
      </c>
      <c r="E545" s="60" t="s">
        <v>3523</v>
      </c>
      <c r="F545" s="55" t="s">
        <v>1244</v>
      </c>
      <c r="G545" s="55" t="s">
        <v>3396</v>
      </c>
      <c r="H545" s="55" t="s">
        <v>2844</v>
      </c>
      <c r="I545" s="56">
        <f>COUNTIF(G:G,G545)</f>
        <v>13</v>
      </c>
      <c r="J545" s="63" t="s">
        <v>3523</v>
      </c>
      <c r="K545" s="92"/>
      <c r="L545" s="92"/>
    </row>
    <row r="546" spans="1:12" ht="30" x14ac:dyDescent="0.25">
      <c r="A546" s="55" t="s">
        <v>1244</v>
      </c>
      <c r="B546" s="55" t="s">
        <v>1438</v>
      </c>
      <c r="C546" s="55" t="str">
        <f>VLOOKUP(B546,'3. DB25 Alle koder'!B:C,2,FALSE)</f>
        <v>Detailhandel med kioskvarer</v>
      </c>
      <c r="D546" s="56">
        <f>COUNTIF(B:B,B546)</f>
        <v>4</v>
      </c>
      <c r="E546" s="81" t="s">
        <v>3523</v>
      </c>
      <c r="F546" s="55" t="s">
        <v>1244</v>
      </c>
      <c r="G546" s="55" t="s">
        <v>3405</v>
      </c>
      <c r="H546" s="82" t="s">
        <v>2854</v>
      </c>
      <c r="I546" s="56">
        <f>COUNTIF(G:G,G546)</f>
        <v>44</v>
      </c>
      <c r="J546" s="81" t="s">
        <v>3523</v>
      </c>
      <c r="K546" s="92"/>
      <c r="L546" s="92"/>
    </row>
    <row r="547" spans="1:12" ht="30" x14ac:dyDescent="0.25">
      <c r="A547" s="55" t="s">
        <v>1244</v>
      </c>
      <c r="B547" s="55" t="s">
        <v>1440</v>
      </c>
      <c r="C547" s="55" t="str">
        <f>VLOOKUP(B547,'3. DB25 Alle koder'!B:C,2,FALSE)</f>
        <v>Detailhandel med dagligvarer i supermarkeder og købmandsbutikker</v>
      </c>
      <c r="D547" s="56">
        <f>COUNTIF(B:B,B547)</f>
        <v>5</v>
      </c>
      <c r="E547" s="60" t="s">
        <v>3629</v>
      </c>
      <c r="F547" s="55" t="s">
        <v>1244</v>
      </c>
      <c r="G547" s="55" t="s">
        <v>1438</v>
      </c>
      <c r="H547" s="55" t="s">
        <v>2778</v>
      </c>
      <c r="I547" s="56">
        <f>COUNTIF(G:G,G547)</f>
        <v>3</v>
      </c>
      <c r="J547" s="60" t="s">
        <v>3629</v>
      </c>
      <c r="K547" s="92"/>
      <c r="L547" s="92"/>
    </row>
    <row r="548" spans="1:12" ht="30" x14ac:dyDescent="0.25">
      <c r="A548" s="55" t="s">
        <v>1244</v>
      </c>
      <c r="B548" s="55" t="s">
        <v>1440</v>
      </c>
      <c r="C548" s="55" t="str">
        <f>VLOOKUP(B548,'3. DB25 Alle koder'!B:C,2,FALSE)</f>
        <v>Detailhandel med dagligvarer i supermarkeder og købmandsbutikker</v>
      </c>
      <c r="D548" s="56">
        <f>COUNTIF(B:B,B548)</f>
        <v>5</v>
      </c>
      <c r="E548" s="60" t="s">
        <v>3523</v>
      </c>
      <c r="F548" s="55" t="s">
        <v>1244</v>
      </c>
      <c r="G548" s="55" t="s">
        <v>1440</v>
      </c>
      <c r="H548" s="55" t="s">
        <v>2779</v>
      </c>
      <c r="I548" s="56">
        <f>COUNTIF(G:G,G548)</f>
        <v>2</v>
      </c>
      <c r="J548" s="60" t="s">
        <v>3523</v>
      </c>
      <c r="K548" s="92"/>
      <c r="L548" s="92"/>
    </row>
    <row r="549" spans="1:12" ht="30" x14ac:dyDescent="0.25">
      <c r="A549" s="55" t="s">
        <v>1244</v>
      </c>
      <c r="B549" s="55" t="s">
        <v>1440</v>
      </c>
      <c r="C549" s="55" t="str">
        <f>VLOOKUP(B549,'3. DB25 Alle koder'!B:C,2,FALSE)</f>
        <v>Detailhandel med dagligvarer i supermarkeder og købmandsbutikker</v>
      </c>
      <c r="D549" s="56">
        <f>COUNTIF(B:B,B549)</f>
        <v>5</v>
      </c>
      <c r="E549" s="60" t="s">
        <v>3523</v>
      </c>
      <c r="F549" s="55" t="s">
        <v>1244</v>
      </c>
      <c r="G549" s="55" t="s">
        <v>1571</v>
      </c>
      <c r="H549" s="55" t="s">
        <v>2838</v>
      </c>
      <c r="I549" s="56">
        <f>COUNTIF(G:G,G549)</f>
        <v>10</v>
      </c>
      <c r="J549" s="60" t="s">
        <v>3523</v>
      </c>
      <c r="K549" s="92"/>
      <c r="L549" s="92"/>
    </row>
    <row r="550" spans="1:12" ht="30" x14ac:dyDescent="0.25">
      <c r="A550" s="55" t="s">
        <v>1244</v>
      </c>
      <c r="B550" s="55" t="s">
        <v>1440</v>
      </c>
      <c r="C550" s="55" t="str">
        <f>VLOOKUP(B550,'3. DB25 Alle koder'!B:C,2,FALSE)</f>
        <v>Detailhandel med dagligvarer i supermarkeder og købmandsbutikker</v>
      </c>
      <c r="D550" s="56">
        <f>COUNTIF(B:B,B550)</f>
        <v>5</v>
      </c>
      <c r="E550" s="60" t="s">
        <v>3523</v>
      </c>
      <c r="F550" s="55" t="s">
        <v>1244</v>
      </c>
      <c r="G550" s="55" t="s">
        <v>3396</v>
      </c>
      <c r="H550" s="55" t="s">
        <v>2844</v>
      </c>
      <c r="I550" s="56">
        <f>COUNTIF(G:G,G550)</f>
        <v>13</v>
      </c>
      <c r="J550" s="60" t="s">
        <v>3523</v>
      </c>
      <c r="K550" s="92"/>
      <c r="L550" s="92"/>
    </row>
    <row r="551" spans="1:12" ht="30" x14ac:dyDescent="0.25">
      <c r="A551" s="55" t="s">
        <v>1244</v>
      </c>
      <c r="B551" s="55" t="s">
        <v>1440</v>
      </c>
      <c r="C551" s="55" t="str">
        <f>VLOOKUP(B551,'3. DB25 Alle koder'!B:C,2,FALSE)</f>
        <v>Detailhandel med dagligvarer i supermarkeder og købmandsbutikker</v>
      </c>
      <c r="D551" s="56">
        <f>COUNTIF(B:B,B551)</f>
        <v>5</v>
      </c>
      <c r="E551" s="81" t="s">
        <v>3523</v>
      </c>
      <c r="F551" s="55" t="s">
        <v>1244</v>
      </c>
      <c r="G551" s="55" t="s">
        <v>3405</v>
      </c>
      <c r="H551" s="82" t="s">
        <v>2854</v>
      </c>
      <c r="I551" s="56">
        <f>COUNTIF(G:G,G551)</f>
        <v>44</v>
      </c>
      <c r="J551" s="81" t="s">
        <v>3523</v>
      </c>
      <c r="K551" s="92"/>
      <c r="L551" s="92"/>
    </row>
    <row r="552" spans="1:12" x14ac:dyDescent="0.25">
      <c r="A552" s="55" t="s">
        <v>1244</v>
      </c>
      <c r="B552" s="55" t="s">
        <v>1442</v>
      </c>
      <c r="C552" s="55" t="str">
        <f>VLOOKUP(B552,'3. DB25 Alle koder'!B:C,2,FALSE)</f>
        <v>Detailhandel med dagligvarer i discountsupermarkeder</v>
      </c>
      <c r="D552" s="56">
        <f>COUNTIF(B:B,B552)</f>
        <v>4</v>
      </c>
      <c r="E552" s="57" t="s">
        <v>3523</v>
      </c>
      <c r="F552" s="55" t="s">
        <v>1244</v>
      </c>
      <c r="G552" s="55" t="s">
        <v>1442</v>
      </c>
      <c r="H552" s="55" t="s">
        <v>2780</v>
      </c>
      <c r="I552" s="56">
        <f>COUNTIF(G:G,G552)</f>
        <v>2</v>
      </c>
      <c r="J552" s="60" t="s">
        <v>3523</v>
      </c>
      <c r="K552" s="92"/>
      <c r="L552" s="92"/>
    </row>
    <row r="553" spans="1:12" ht="30" x14ac:dyDescent="0.25">
      <c r="A553" s="55" t="s">
        <v>1244</v>
      </c>
      <c r="B553" s="55" t="s">
        <v>1442</v>
      </c>
      <c r="C553" s="55" t="str">
        <f>VLOOKUP(B553,'3. DB25 Alle koder'!B:C,2,FALSE)</f>
        <v>Detailhandel med dagligvarer i discountsupermarkeder</v>
      </c>
      <c r="D553" s="56">
        <f>COUNTIF(B:B,B553)</f>
        <v>4</v>
      </c>
      <c r="E553" s="57" t="s">
        <v>3523</v>
      </c>
      <c r="F553" s="55" t="s">
        <v>1244</v>
      </c>
      <c r="G553" s="55" t="s">
        <v>1571</v>
      </c>
      <c r="H553" s="55" t="s">
        <v>2838</v>
      </c>
      <c r="I553" s="56">
        <f>COUNTIF(G:G,G553)</f>
        <v>10</v>
      </c>
      <c r="J553" s="57" t="s">
        <v>3523</v>
      </c>
      <c r="K553" s="92"/>
      <c r="L553" s="92"/>
    </row>
    <row r="554" spans="1:12" x14ac:dyDescent="0.25">
      <c r="A554" s="55" t="s">
        <v>1244</v>
      </c>
      <c r="B554" s="55" t="s">
        <v>1442</v>
      </c>
      <c r="C554" s="55" t="str">
        <f>VLOOKUP(B554,'3. DB25 Alle koder'!B:C,2,FALSE)</f>
        <v>Detailhandel med dagligvarer i discountsupermarkeder</v>
      </c>
      <c r="D554" s="56">
        <f>COUNTIF(B:B,B554)</f>
        <v>4</v>
      </c>
      <c r="E554" s="57" t="s">
        <v>3523</v>
      </c>
      <c r="F554" s="55" t="s">
        <v>1244</v>
      </c>
      <c r="G554" s="55" t="s">
        <v>3396</v>
      </c>
      <c r="H554" s="55" t="s">
        <v>2844</v>
      </c>
      <c r="I554" s="56">
        <f>COUNTIF(G:G,G554)</f>
        <v>13</v>
      </c>
      <c r="J554" s="57" t="s">
        <v>3523</v>
      </c>
      <c r="K554" s="92"/>
      <c r="L554" s="92"/>
    </row>
    <row r="555" spans="1:12" ht="30" x14ac:dyDescent="0.25">
      <c r="A555" s="55" t="s">
        <v>1244</v>
      </c>
      <c r="B555" s="55" t="s">
        <v>1442</v>
      </c>
      <c r="C555" s="55" t="str">
        <f>VLOOKUP(B555,'3. DB25 Alle koder'!B:C,2,FALSE)</f>
        <v>Detailhandel med dagligvarer i discountsupermarkeder</v>
      </c>
      <c r="D555" s="56">
        <f>COUNTIF(B:B,B555)</f>
        <v>4</v>
      </c>
      <c r="E555" s="81" t="s">
        <v>3523</v>
      </c>
      <c r="F555" s="55" t="s">
        <v>1244</v>
      </c>
      <c r="G555" s="71" t="s">
        <v>3405</v>
      </c>
      <c r="H555" s="84" t="s">
        <v>2854</v>
      </c>
      <c r="I555" s="56">
        <f>COUNTIF(G:G,G555)</f>
        <v>44</v>
      </c>
      <c r="J555" s="78" t="s">
        <v>3523</v>
      </c>
      <c r="K555" s="92"/>
      <c r="L555" s="92"/>
    </row>
    <row r="556" spans="1:12" ht="150" x14ac:dyDescent="0.25">
      <c r="A556" s="55" t="s">
        <v>1244</v>
      </c>
      <c r="B556" s="55" t="s">
        <v>1446</v>
      </c>
      <c r="C556" s="55" t="str">
        <f>VLOOKUP(B556,'3. DB25 Alle koder'!B:C,2,FALSE)</f>
        <v>Anden ikke-specialiseret detailhandel</v>
      </c>
      <c r="D556" s="56">
        <f>COUNTIF(B:B,B556)</f>
        <v>12</v>
      </c>
      <c r="E556" s="79" t="s">
        <v>4026</v>
      </c>
      <c r="F556" s="55" t="s">
        <v>1244</v>
      </c>
      <c r="G556" s="55" t="s">
        <v>3247</v>
      </c>
      <c r="H556" s="55" t="s">
        <v>2782</v>
      </c>
      <c r="I556" s="56">
        <f>COUNTIF(G:G,G556)</f>
        <v>1</v>
      </c>
      <c r="J556" s="79" t="s">
        <v>4026</v>
      </c>
      <c r="K556" s="92"/>
      <c r="L556" s="92"/>
    </row>
    <row r="557" spans="1:12" ht="165" x14ac:dyDescent="0.25">
      <c r="A557" s="55" t="s">
        <v>1244</v>
      </c>
      <c r="B557" s="73" t="s">
        <v>1446</v>
      </c>
      <c r="C557" s="55" t="str">
        <f>VLOOKUP(B557,'3. DB25 Alle koder'!B:C,2,FALSE)</f>
        <v>Anden ikke-specialiseret detailhandel</v>
      </c>
      <c r="D557" s="56">
        <f>COUNTIF(B:B,B557)</f>
        <v>12</v>
      </c>
      <c r="E557" s="81" t="s">
        <v>3811</v>
      </c>
      <c r="F557" s="55" t="s">
        <v>1244</v>
      </c>
      <c r="G557" s="76" t="s">
        <v>3395</v>
      </c>
      <c r="H557" s="77" t="s">
        <v>2841</v>
      </c>
      <c r="I557" s="56">
        <f>COUNTIF(G:G,G557)</f>
        <v>26</v>
      </c>
      <c r="J557" s="81"/>
      <c r="K557" s="92"/>
      <c r="L557" s="92"/>
    </row>
    <row r="558" spans="1:12" ht="180" x14ac:dyDescent="0.25">
      <c r="A558" s="55" t="s">
        <v>1244</v>
      </c>
      <c r="B558" s="73" t="s">
        <v>1446</v>
      </c>
      <c r="C558" s="55" t="str">
        <f>VLOOKUP(B558,'3. DB25 Alle koder'!B:C,2,FALSE)</f>
        <v>Anden ikke-specialiseret detailhandel</v>
      </c>
      <c r="D558" s="56">
        <f>COUNTIF(B:B,B558)</f>
        <v>12</v>
      </c>
      <c r="E558" s="78" t="s">
        <v>3812</v>
      </c>
      <c r="F558" s="55" t="s">
        <v>1244</v>
      </c>
      <c r="G558" s="73" t="s">
        <v>3396</v>
      </c>
      <c r="H558" s="82" t="s">
        <v>2844</v>
      </c>
      <c r="I558" s="56">
        <f>COUNTIF(G:G,G558)</f>
        <v>13</v>
      </c>
      <c r="J558" s="78"/>
      <c r="K558" s="92"/>
      <c r="L558" s="92"/>
    </row>
    <row r="559" spans="1:12" ht="180" x14ac:dyDescent="0.25">
      <c r="A559" s="55" t="s">
        <v>1244</v>
      </c>
      <c r="B559" s="73" t="s">
        <v>1446</v>
      </c>
      <c r="C559" s="55" t="str">
        <f>VLOOKUP(B559,'3. DB25 Alle koder'!B:C,2,FALSE)</f>
        <v>Anden ikke-specialiseret detailhandel</v>
      </c>
      <c r="D559" s="56">
        <f>COUNTIF(B:B,B559)</f>
        <v>12</v>
      </c>
      <c r="E559" s="81" t="s">
        <v>3812</v>
      </c>
      <c r="F559" s="55" t="s">
        <v>1244</v>
      </c>
      <c r="G559" s="73" t="s">
        <v>3397</v>
      </c>
      <c r="H559" s="82" t="s">
        <v>2845</v>
      </c>
      <c r="I559" s="56">
        <f>COUNTIF(G:G,G559)</f>
        <v>6</v>
      </c>
      <c r="J559" s="81"/>
      <c r="K559" s="92"/>
      <c r="L559" s="92"/>
    </row>
    <row r="560" spans="1:12" ht="180" x14ac:dyDescent="0.25">
      <c r="A560" s="55" t="s">
        <v>1244</v>
      </c>
      <c r="B560" s="73" t="s">
        <v>1446</v>
      </c>
      <c r="C560" s="55" t="str">
        <f>VLOOKUP(B560,'3. DB25 Alle koder'!B:C,2,FALSE)</f>
        <v>Anden ikke-specialiseret detailhandel</v>
      </c>
      <c r="D560" s="56">
        <f>COUNTIF(B:B,B560)</f>
        <v>12</v>
      </c>
      <c r="E560" s="81" t="s">
        <v>3812</v>
      </c>
      <c r="F560" s="55" t="s">
        <v>1244</v>
      </c>
      <c r="G560" s="73" t="s">
        <v>3398</v>
      </c>
      <c r="H560" s="82" t="s">
        <v>2846</v>
      </c>
      <c r="I560" s="56">
        <f>COUNTIF(G:G,G560)</f>
        <v>12</v>
      </c>
      <c r="J560" s="81"/>
      <c r="K560" s="92"/>
      <c r="L560" s="92"/>
    </row>
    <row r="561" spans="1:12" ht="180" x14ac:dyDescent="0.25">
      <c r="A561" s="55" t="s">
        <v>1244</v>
      </c>
      <c r="B561" s="73" t="s">
        <v>1446</v>
      </c>
      <c r="C561" s="55" t="str">
        <f>VLOOKUP(B561,'3. DB25 Alle koder'!B:C,2,FALSE)</f>
        <v>Anden ikke-specialiseret detailhandel</v>
      </c>
      <c r="D561" s="56">
        <f>COUNTIF(B:B,B561)</f>
        <v>12</v>
      </c>
      <c r="E561" s="78" t="s">
        <v>3812</v>
      </c>
      <c r="F561" s="55" t="s">
        <v>1244</v>
      </c>
      <c r="G561" s="73" t="s">
        <v>3399</v>
      </c>
      <c r="H561" s="82" t="s">
        <v>2847</v>
      </c>
      <c r="I561" s="56">
        <f>COUNTIF(G:G,G561)</f>
        <v>6</v>
      </c>
      <c r="J561" s="78"/>
      <c r="K561" s="92"/>
      <c r="L561" s="92"/>
    </row>
    <row r="562" spans="1:12" ht="180" x14ac:dyDescent="0.25">
      <c r="A562" s="55" t="s">
        <v>1244</v>
      </c>
      <c r="B562" s="73" t="s">
        <v>1446</v>
      </c>
      <c r="C562" s="55" t="str">
        <f>VLOOKUP(B562,'3. DB25 Alle koder'!B:C,2,FALSE)</f>
        <v>Anden ikke-specialiseret detailhandel</v>
      </c>
      <c r="D562" s="56">
        <f>COUNTIF(B:B,B562)</f>
        <v>12</v>
      </c>
      <c r="E562" s="78" t="s">
        <v>3812</v>
      </c>
      <c r="F562" s="55" t="s">
        <v>1244</v>
      </c>
      <c r="G562" s="73" t="s">
        <v>3400</v>
      </c>
      <c r="H562" s="82" t="s">
        <v>2848</v>
      </c>
      <c r="I562" s="56">
        <f>COUNTIF(G:G,G562)</f>
        <v>10</v>
      </c>
      <c r="J562" s="78"/>
      <c r="K562" s="92"/>
      <c r="L562" s="94"/>
    </row>
    <row r="563" spans="1:12" ht="180" x14ac:dyDescent="0.25">
      <c r="A563" s="55" t="s">
        <v>1244</v>
      </c>
      <c r="B563" s="73" t="s">
        <v>1446</v>
      </c>
      <c r="C563" s="55" t="str">
        <f>VLOOKUP(B563,'3. DB25 Alle koder'!B:C,2,FALSE)</f>
        <v>Anden ikke-specialiseret detailhandel</v>
      </c>
      <c r="D563" s="56">
        <f>COUNTIF(B:B,B563)</f>
        <v>12</v>
      </c>
      <c r="E563" s="78" t="s">
        <v>3812</v>
      </c>
      <c r="F563" s="55" t="s">
        <v>1244</v>
      </c>
      <c r="G563" s="73" t="s">
        <v>3401</v>
      </c>
      <c r="H563" s="82" t="s">
        <v>2849</v>
      </c>
      <c r="I563" s="56">
        <f>COUNTIF(G:G,G563)</f>
        <v>9</v>
      </c>
      <c r="J563" s="78"/>
      <c r="K563" s="92"/>
      <c r="L563" s="94"/>
    </row>
    <row r="564" spans="1:12" ht="180" x14ac:dyDescent="0.25">
      <c r="A564" s="55" t="s">
        <v>1244</v>
      </c>
      <c r="B564" s="73" t="s">
        <v>1446</v>
      </c>
      <c r="C564" s="55" t="str">
        <f>VLOOKUP(B564,'3. DB25 Alle koder'!B:C,2,FALSE)</f>
        <v>Anden ikke-specialiseret detailhandel</v>
      </c>
      <c r="D564" s="56">
        <f>COUNTIF(B:B,B564)</f>
        <v>12</v>
      </c>
      <c r="E564" s="78" t="s">
        <v>3812</v>
      </c>
      <c r="F564" s="55" t="s">
        <v>1244</v>
      </c>
      <c r="G564" s="83" t="s">
        <v>3402</v>
      </c>
      <c r="H564" s="84" t="s">
        <v>2850</v>
      </c>
      <c r="I564" s="56">
        <f>COUNTIF(G:G,G564)</f>
        <v>7</v>
      </c>
      <c r="J564" s="78"/>
      <c r="K564" s="92"/>
      <c r="L564" s="94"/>
    </row>
    <row r="565" spans="1:12" ht="180" x14ac:dyDescent="0.25">
      <c r="A565" s="55" t="s">
        <v>1244</v>
      </c>
      <c r="B565" s="73" t="s">
        <v>1446</v>
      </c>
      <c r="C565" s="55" t="str">
        <f>VLOOKUP(B565,'3. DB25 Alle koder'!B:C,2,FALSE)</f>
        <v>Anden ikke-specialiseret detailhandel</v>
      </c>
      <c r="D565" s="56">
        <f>COUNTIF(B:B,B565)</f>
        <v>12</v>
      </c>
      <c r="E565" s="78" t="s">
        <v>3812</v>
      </c>
      <c r="F565" s="55" t="s">
        <v>1244</v>
      </c>
      <c r="G565" s="73" t="s">
        <v>3403</v>
      </c>
      <c r="H565" s="82" t="s">
        <v>2851</v>
      </c>
      <c r="I565" s="56">
        <f>COUNTIF(G:G,G565)</f>
        <v>8</v>
      </c>
      <c r="J565" s="78"/>
      <c r="K565" s="92"/>
      <c r="L565" s="94"/>
    </row>
    <row r="566" spans="1:12" ht="180" x14ac:dyDescent="0.25">
      <c r="A566" s="55" t="s">
        <v>1244</v>
      </c>
      <c r="B566" s="73" t="s">
        <v>1446</v>
      </c>
      <c r="C566" s="55" t="str">
        <f>VLOOKUP(B566,'3. DB25 Alle koder'!B:C,2,FALSE)</f>
        <v>Anden ikke-specialiseret detailhandel</v>
      </c>
      <c r="D566" s="56">
        <f>COUNTIF(B:B,B566)</f>
        <v>12</v>
      </c>
      <c r="E566" s="78" t="s">
        <v>3812</v>
      </c>
      <c r="F566" s="55" t="s">
        <v>1244</v>
      </c>
      <c r="G566" s="73" t="s">
        <v>3404</v>
      </c>
      <c r="H566" s="82" t="s">
        <v>2852</v>
      </c>
      <c r="I566" s="56">
        <f>COUNTIF(G:G,G566)</f>
        <v>6</v>
      </c>
      <c r="J566" s="78"/>
      <c r="K566" s="94"/>
      <c r="L566" s="94"/>
    </row>
    <row r="567" spans="1:12" ht="180" x14ac:dyDescent="0.25">
      <c r="A567" s="55" t="s">
        <v>1244</v>
      </c>
      <c r="B567" s="73" t="s">
        <v>1446</v>
      </c>
      <c r="C567" s="55" t="str">
        <f>VLOOKUP(B567,'3. DB25 Alle koder'!B:C,2,FALSE)</f>
        <v>Anden ikke-specialiseret detailhandel</v>
      </c>
      <c r="D567" s="56">
        <f>COUNTIF(B:B,B567)</f>
        <v>12</v>
      </c>
      <c r="E567" s="81" t="s">
        <v>3812</v>
      </c>
      <c r="F567" s="55" t="s">
        <v>1244</v>
      </c>
      <c r="G567" s="76" t="s">
        <v>3405</v>
      </c>
      <c r="H567" s="77" t="s">
        <v>2854</v>
      </c>
      <c r="I567" s="56">
        <f>COUNTIF(G:G,G567)</f>
        <v>44</v>
      </c>
      <c r="J567" s="81"/>
      <c r="K567" s="94"/>
      <c r="L567" s="94"/>
    </row>
    <row r="568" spans="1:12" ht="105" x14ac:dyDescent="0.25">
      <c r="A568" s="55" t="s">
        <v>1244</v>
      </c>
      <c r="B568" s="55" t="s">
        <v>1451</v>
      </c>
      <c r="C568" s="55" t="str">
        <f>VLOOKUP(B568,'3. DB25 Alle koder'!B:C,2,FALSE)</f>
        <v>Detailhandel med frugt og grøntsager</v>
      </c>
      <c r="D568" s="56">
        <f>COUNTIF(B:B,B568)</f>
        <v>4</v>
      </c>
      <c r="E568" s="79" t="s">
        <v>4027</v>
      </c>
      <c r="F568" s="55" t="s">
        <v>1244</v>
      </c>
      <c r="G568" s="55" t="s">
        <v>1451</v>
      </c>
      <c r="H568" s="55" t="s">
        <v>2784</v>
      </c>
      <c r="I568" s="56">
        <f>COUNTIF(G:G,G568)</f>
        <v>1</v>
      </c>
      <c r="J568" s="79" t="s">
        <v>4027</v>
      </c>
      <c r="K568" s="94"/>
      <c r="L568" s="94"/>
    </row>
    <row r="569" spans="1:12" ht="30" x14ac:dyDescent="0.25">
      <c r="A569" s="55" t="s">
        <v>1244</v>
      </c>
      <c r="B569" s="55" t="s">
        <v>1451</v>
      </c>
      <c r="C569" s="55" t="str">
        <f>VLOOKUP(B569,'3. DB25 Alle koder'!B:C,2,FALSE)</f>
        <v>Detailhandel med frugt og grøntsager</v>
      </c>
      <c r="D569" s="56">
        <f>COUNTIF(B:B,B569)</f>
        <v>4</v>
      </c>
      <c r="E569" s="57" t="s">
        <v>3523</v>
      </c>
      <c r="F569" s="55" t="s">
        <v>1244</v>
      </c>
      <c r="G569" s="55" t="s">
        <v>1571</v>
      </c>
      <c r="H569" s="55" t="s">
        <v>2838</v>
      </c>
      <c r="I569" s="56">
        <f>COUNTIF(G:G,G569)</f>
        <v>10</v>
      </c>
      <c r="J569" s="57" t="s">
        <v>3523</v>
      </c>
      <c r="K569" s="94"/>
      <c r="L569" s="94"/>
    </row>
    <row r="570" spans="1:12" x14ac:dyDescent="0.25">
      <c r="A570" s="55" t="s">
        <v>1244</v>
      </c>
      <c r="B570" s="55" t="s">
        <v>1451</v>
      </c>
      <c r="C570" s="55" t="str">
        <f>VLOOKUP(B570,'3. DB25 Alle koder'!B:C,2,FALSE)</f>
        <v>Detailhandel med frugt og grøntsager</v>
      </c>
      <c r="D570" s="56">
        <f>COUNTIF(B:B,B570)</f>
        <v>4</v>
      </c>
      <c r="E570" s="57" t="s">
        <v>3523</v>
      </c>
      <c r="F570" s="55" t="s">
        <v>1244</v>
      </c>
      <c r="G570" s="55" t="s">
        <v>3396</v>
      </c>
      <c r="H570" s="55" t="s">
        <v>2844</v>
      </c>
      <c r="I570" s="56">
        <f>COUNTIF(G:G,G570)</f>
        <v>13</v>
      </c>
      <c r="J570" s="57" t="s">
        <v>3523</v>
      </c>
      <c r="K570" s="94"/>
      <c r="L570" s="94"/>
    </row>
    <row r="571" spans="1:12" ht="30" x14ac:dyDescent="0.25">
      <c r="A571" s="55" t="s">
        <v>1244</v>
      </c>
      <c r="B571" s="55" t="s">
        <v>1451</v>
      </c>
      <c r="C571" s="55" t="str">
        <f>VLOOKUP(B571,'3. DB25 Alle koder'!B:C,2,FALSE)</f>
        <v>Detailhandel med frugt og grøntsager</v>
      </c>
      <c r="D571" s="56">
        <f>COUNTIF(B:B,B571)</f>
        <v>4</v>
      </c>
      <c r="E571" s="57" t="s">
        <v>3523</v>
      </c>
      <c r="F571" s="55" t="s">
        <v>1244</v>
      </c>
      <c r="G571" s="71" t="s">
        <v>3405</v>
      </c>
      <c r="H571" s="84" t="s">
        <v>2854</v>
      </c>
      <c r="I571" s="56">
        <f>COUNTIF(G:G,G571)</f>
        <v>44</v>
      </c>
      <c r="J571" s="81" t="s">
        <v>3523</v>
      </c>
      <c r="K571" s="94"/>
      <c r="L571" s="94"/>
    </row>
    <row r="572" spans="1:12" ht="135" x14ac:dyDescent="0.25">
      <c r="A572" s="55" t="s">
        <v>1244</v>
      </c>
      <c r="B572" s="55" t="s">
        <v>1454</v>
      </c>
      <c r="C572" s="55" t="str">
        <f>VLOOKUP(B572,'3. DB25 Alle koder'!B:C,2,FALSE)</f>
        <v>Detailhandel med kød og kødprodukter</v>
      </c>
      <c r="D572" s="56">
        <f>COUNTIF(B:B,B572)</f>
        <v>4</v>
      </c>
      <c r="E572" s="79" t="s">
        <v>4028</v>
      </c>
      <c r="F572" s="55" t="s">
        <v>1244</v>
      </c>
      <c r="G572" s="55" t="s">
        <v>1454</v>
      </c>
      <c r="H572" s="55" t="s">
        <v>2785</v>
      </c>
      <c r="I572" s="56">
        <f>COUNTIF(G:G,G572)</f>
        <v>1</v>
      </c>
      <c r="J572" s="79" t="s">
        <v>4028</v>
      </c>
      <c r="K572" s="94"/>
      <c r="L572" s="94"/>
    </row>
    <row r="573" spans="1:12" ht="30" x14ac:dyDescent="0.25">
      <c r="A573" s="55" t="s">
        <v>1244</v>
      </c>
      <c r="B573" s="55" t="s">
        <v>1454</v>
      </c>
      <c r="C573" s="55" t="str">
        <f>VLOOKUP(B573,'3. DB25 Alle koder'!B:C,2,FALSE)</f>
        <v>Detailhandel med kød og kødprodukter</v>
      </c>
      <c r="D573" s="56">
        <f>COUNTIF(B:B,B573)</f>
        <v>4</v>
      </c>
      <c r="E573" s="57" t="s">
        <v>3523</v>
      </c>
      <c r="F573" s="55" t="s">
        <v>1244</v>
      </c>
      <c r="G573" s="55" t="s">
        <v>1571</v>
      </c>
      <c r="H573" s="55" t="s">
        <v>2838</v>
      </c>
      <c r="I573" s="56">
        <f>COUNTIF(G:G,G573)</f>
        <v>10</v>
      </c>
      <c r="J573" s="57" t="s">
        <v>3523</v>
      </c>
      <c r="K573" s="94"/>
      <c r="L573" s="92"/>
    </row>
    <row r="574" spans="1:12" x14ac:dyDescent="0.25">
      <c r="A574" s="55" t="s">
        <v>1244</v>
      </c>
      <c r="B574" s="55" t="s">
        <v>1454</v>
      </c>
      <c r="C574" s="55" t="str">
        <f>VLOOKUP(B574,'3. DB25 Alle koder'!B:C,2,FALSE)</f>
        <v>Detailhandel med kød og kødprodukter</v>
      </c>
      <c r="D574" s="56">
        <f>COUNTIF(B:B,B574)</f>
        <v>4</v>
      </c>
      <c r="E574" s="63" t="s">
        <v>3523</v>
      </c>
      <c r="F574" s="55" t="s">
        <v>1244</v>
      </c>
      <c r="G574" s="55" t="s">
        <v>3396</v>
      </c>
      <c r="H574" s="55" t="s">
        <v>2844</v>
      </c>
      <c r="I574" s="56">
        <f>COUNTIF(G:G,G574)</f>
        <v>13</v>
      </c>
      <c r="J574" s="63" t="s">
        <v>3523</v>
      </c>
      <c r="K574" s="94"/>
      <c r="L574" s="92"/>
    </row>
    <row r="575" spans="1:12" ht="30" x14ac:dyDescent="0.25">
      <c r="A575" s="55" t="s">
        <v>1244</v>
      </c>
      <c r="B575" s="55" t="s">
        <v>1454</v>
      </c>
      <c r="C575" s="55" t="str">
        <f>VLOOKUP(B575,'3. DB25 Alle koder'!B:C,2,FALSE)</f>
        <v>Detailhandel med kød og kødprodukter</v>
      </c>
      <c r="D575" s="56">
        <f>COUNTIF(B:B,B575)</f>
        <v>4</v>
      </c>
      <c r="E575" s="63" t="s">
        <v>3523</v>
      </c>
      <c r="F575" s="55" t="s">
        <v>1244</v>
      </c>
      <c r="G575" s="55" t="s">
        <v>3405</v>
      </c>
      <c r="H575" s="55" t="s">
        <v>2854</v>
      </c>
      <c r="I575" s="56">
        <f>COUNTIF(G:G,G575)</f>
        <v>44</v>
      </c>
      <c r="J575" s="63" t="s">
        <v>3523</v>
      </c>
      <c r="K575" s="94"/>
      <c r="L575" s="92"/>
    </row>
    <row r="576" spans="1:12" ht="90" x14ac:dyDescent="0.25">
      <c r="A576" s="55" t="s">
        <v>1244</v>
      </c>
      <c r="B576" s="55" t="s">
        <v>1456</v>
      </c>
      <c r="C576" s="55" t="str">
        <f>VLOOKUP(B576,'3. DB25 Alle koder'!B:C,2,FALSE)</f>
        <v>Detailhandel med fisk, krebsdyr og bløddyr</v>
      </c>
      <c r="D576" s="56">
        <f>COUNTIF(B:B,B576)</f>
        <v>4</v>
      </c>
      <c r="E576" s="66" t="s">
        <v>4029</v>
      </c>
      <c r="F576" s="55" t="s">
        <v>1244</v>
      </c>
      <c r="G576" s="55" t="s">
        <v>1456</v>
      </c>
      <c r="H576" s="55" t="s">
        <v>2786</v>
      </c>
      <c r="I576" s="56">
        <f>COUNTIF(G:G,G576)</f>
        <v>1</v>
      </c>
      <c r="J576" s="66" t="s">
        <v>4029</v>
      </c>
      <c r="K576" s="94"/>
      <c r="L576" s="92"/>
    </row>
    <row r="577" spans="1:12" ht="30" x14ac:dyDescent="0.25">
      <c r="A577" s="55" t="s">
        <v>1244</v>
      </c>
      <c r="B577" s="55" t="s">
        <v>1456</v>
      </c>
      <c r="C577" s="55" t="str">
        <f>VLOOKUP(B577,'3. DB25 Alle koder'!B:C,2,FALSE)</f>
        <v>Detailhandel med fisk, krebsdyr og bløddyr</v>
      </c>
      <c r="D577" s="56">
        <f>COUNTIF(B:B,B577)</f>
        <v>4</v>
      </c>
      <c r="E577" s="63" t="s">
        <v>3523</v>
      </c>
      <c r="F577" s="55" t="s">
        <v>1244</v>
      </c>
      <c r="G577" s="55" t="s">
        <v>1571</v>
      </c>
      <c r="H577" s="55" t="s">
        <v>2838</v>
      </c>
      <c r="I577" s="56">
        <f>COUNTIF(G:G,G577)</f>
        <v>10</v>
      </c>
      <c r="J577" s="63" t="s">
        <v>3523</v>
      </c>
      <c r="K577" s="94"/>
      <c r="L577" s="92"/>
    </row>
    <row r="578" spans="1:12" x14ac:dyDescent="0.25">
      <c r="A578" s="55" t="s">
        <v>1244</v>
      </c>
      <c r="B578" s="55" t="s">
        <v>1456</v>
      </c>
      <c r="C578" s="55" t="str">
        <f>VLOOKUP(B578,'3. DB25 Alle koder'!B:C,2,FALSE)</f>
        <v>Detailhandel med fisk, krebsdyr og bløddyr</v>
      </c>
      <c r="D578" s="56">
        <f>COUNTIF(B:B,B578)</f>
        <v>4</v>
      </c>
      <c r="E578" s="63" t="s">
        <v>3523</v>
      </c>
      <c r="F578" s="55" t="s">
        <v>1244</v>
      </c>
      <c r="G578" s="55" t="s">
        <v>3396</v>
      </c>
      <c r="H578" s="55" t="s">
        <v>2844</v>
      </c>
      <c r="I578" s="56">
        <f>COUNTIF(G:G,G578)</f>
        <v>13</v>
      </c>
      <c r="J578" s="63" t="s">
        <v>3523</v>
      </c>
      <c r="K578" s="94"/>
      <c r="L578" s="92"/>
    </row>
    <row r="579" spans="1:12" ht="30" x14ac:dyDescent="0.25">
      <c r="A579" s="55" t="s">
        <v>1244</v>
      </c>
      <c r="B579" s="55" t="s">
        <v>1456</v>
      </c>
      <c r="C579" s="55" t="str">
        <f>VLOOKUP(B579,'3. DB25 Alle koder'!B:C,2,FALSE)</f>
        <v>Detailhandel med fisk, krebsdyr og bløddyr</v>
      </c>
      <c r="D579" s="56">
        <f>COUNTIF(B:B,B579)</f>
        <v>4</v>
      </c>
      <c r="E579" s="63" t="s">
        <v>3523</v>
      </c>
      <c r="F579" s="55" t="s">
        <v>1244</v>
      </c>
      <c r="G579" s="71" t="s">
        <v>3405</v>
      </c>
      <c r="H579" s="71" t="s">
        <v>2854</v>
      </c>
      <c r="I579" s="56">
        <f>COUNTIF(G:G,G579)</f>
        <v>44</v>
      </c>
      <c r="J579" s="63" t="s">
        <v>3523</v>
      </c>
      <c r="K579" s="94"/>
      <c r="L579" s="92"/>
    </row>
    <row r="580" spans="1:12" ht="135" x14ac:dyDescent="0.25">
      <c r="A580" s="55" t="s">
        <v>1244</v>
      </c>
      <c r="B580" s="55" t="s">
        <v>1459</v>
      </c>
      <c r="C580" s="55" t="str">
        <f>VLOOKUP(B580,'3. DB25 Alle koder'!B:C,2,FALSE)</f>
        <v>Detailhandel med bagværk og konfekture</v>
      </c>
      <c r="D580" s="56">
        <f>COUNTIF(B:B,B580)</f>
        <v>4</v>
      </c>
      <c r="E580" s="69" t="s">
        <v>4030</v>
      </c>
      <c r="F580" s="55" t="s">
        <v>1244</v>
      </c>
      <c r="G580" s="55" t="s">
        <v>1459</v>
      </c>
      <c r="H580" s="55" t="s">
        <v>2787</v>
      </c>
      <c r="I580" s="56">
        <f>COUNTIF(G:G,G580)</f>
        <v>1</v>
      </c>
      <c r="J580" s="69" t="s">
        <v>4030</v>
      </c>
      <c r="K580" s="94"/>
      <c r="L580" s="92"/>
    </row>
    <row r="581" spans="1:12" ht="30" x14ac:dyDescent="0.25">
      <c r="A581" s="55" t="s">
        <v>1244</v>
      </c>
      <c r="B581" s="55" t="s">
        <v>1459</v>
      </c>
      <c r="C581" s="55" t="str">
        <f>VLOOKUP(B581,'3. DB25 Alle koder'!B:C,2,FALSE)</f>
        <v>Detailhandel med bagværk og konfekture</v>
      </c>
      <c r="D581" s="56">
        <f>COUNTIF(B:B,B581)</f>
        <v>4</v>
      </c>
      <c r="E581" s="60" t="s">
        <v>3523</v>
      </c>
      <c r="F581" s="55" t="s">
        <v>1244</v>
      </c>
      <c r="G581" s="55" t="s">
        <v>1571</v>
      </c>
      <c r="H581" s="55" t="s">
        <v>2838</v>
      </c>
      <c r="I581" s="56">
        <f>COUNTIF(G:G,G581)</f>
        <v>10</v>
      </c>
      <c r="J581" s="60" t="s">
        <v>3523</v>
      </c>
      <c r="K581" s="94"/>
      <c r="L581" s="92"/>
    </row>
    <row r="582" spans="1:12" x14ac:dyDescent="0.25">
      <c r="A582" s="55" t="s">
        <v>1244</v>
      </c>
      <c r="B582" s="55" t="s">
        <v>1459</v>
      </c>
      <c r="C582" s="55" t="str">
        <f>VLOOKUP(B582,'3. DB25 Alle koder'!B:C,2,FALSE)</f>
        <v>Detailhandel med bagværk og konfekture</v>
      </c>
      <c r="D582" s="56">
        <f>COUNTIF(B:B,B582)</f>
        <v>4</v>
      </c>
      <c r="E582" s="60" t="s">
        <v>3523</v>
      </c>
      <c r="F582" s="55" t="s">
        <v>1244</v>
      </c>
      <c r="G582" s="55" t="s">
        <v>3396</v>
      </c>
      <c r="H582" s="55" t="s">
        <v>2844</v>
      </c>
      <c r="I582" s="56">
        <f>COUNTIF(G:G,G582)</f>
        <v>13</v>
      </c>
      <c r="J582" s="60" t="s">
        <v>3523</v>
      </c>
      <c r="K582" s="94"/>
      <c r="L582" s="92"/>
    </row>
    <row r="583" spans="1:12" ht="30" x14ac:dyDescent="0.25">
      <c r="A583" s="55" t="s">
        <v>1244</v>
      </c>
      <c r="B583" s="55" t="s">
        <v>1459</v>
      </c>
      <c r="C583" s="55" t="str">
        <f>VLOOKUP(B583,'3. DB25 Alle koder'!B:C,2,FALSE)</f>
        <v>Detailhandel med bagværk og konfekture</v>
      </c>
      <c r="D583" s="56">
        <f>COUNTIF(B:B,B583)</f>
        <v>4</v>
      </c>
      <c r="E583" s="60" t="s">
        <v>3523</v>
      </c>
      <c r="F583" s="55" t="s">
        <v>1244</v>
      </c>
      <c r="G583" s="71" t="s">
        <v>3405</v>
      </c>
      <c r="H583" s="71" t="s">
        <v>2854</v>
      </c>
      <c r="I583" s="56">
        <f>COUNTIF(G:G,G583)</f>
        <v>44</v>
      </c>
      <c r="J583" s="60" t="s">
        <v>3523</v>
      </c>
      <c r="K583" s="94"/>
      <c r="L583" s="92"/>
    </row>
    <row r="584" spans="1:12" ht="120" x14ac:dyDescent="0.25">
      <c r="A584" s="55" t="s">
        <v>1244</v>
      </c>
      <c r="B584" s="55" t="s">
        <v>1462</v>
      </c>
      <c r="C584" s="55" t="str">
        <f>VLOOKUP(B584,'3. DB25 Alle koder'!B:C,2,FALSE)</f>
        <v>Detailhandel med drikkevarer</v>
      </c>
      <c r="D584" s="56">
        <f>COUNTIF(B:B,B584)</f>
        <v>4</v>
      </c>
      <c r="E584" s="69" t="s">
        <v>4031</v>
      </c>
      <c r="F584" s="55" t="s">
        <v>1244</v>
      </c>
      <c r="G584" s="55" t="s">
        <v>1462</v>
      </c>
      <c r="H584" s="55" t="s">
        <v>1461</v>
      </c>
      <c r="I584" s="56">
        <f>COUNTIF(G:G,G584)</f>
        <v>1</v>
      </c>
      <c r="J584" s="69" t="s">
        <v>4031</v>
      </c>
      <c r="K584" s="94"/>
      <c r="L584" s="92"/>
    </row>
    <row r="585" spans="1:12" ht="30" x14ac:dyDescent="0.25">
      <c r="A585" s="55" t="s">
        <v>1244</v>
      </c>
      <c r="B585" s="55" t="s">
        <v>1462</v>
      </c>
      <c r="C585" s="55" t="str">
        <f>VLOOKUP(B585,'3. DB25 Alle koder'!B:C,2,FALSE)</f>
        <v>Detailhandel med drikkevarer</v>
      </c>
      <c r="D585" s="56">
        <f>COUNTIF(B:B,B585)</f>
        <v>4</v>
      </c>
      <c r="E585" s="60" t="s">
        <v>3523</v>
      </c>
      <c r="F585" s="55" t="s">
        <v>1244</v>
      </c>
      <c r="G585" s="55" t="s">
        <v>1571</v>
      </c>
      <c r="H585" s="55" t="s">
        <v>2838</v>
      </c>
      <c r="I585" s="56">
        <f>COUNTIF(G:G,G585)</f>
        <v>10</v>
      </c>
      <c r="J585" s="60" t="s">
        <v>3523</v>
      </c>
      <c r="K585" s="94"/>
      <c r="L585" s="92"/>
    </row>
    <row r="586" spans="1:12" x14ac:dyDescent="0.25">
      <c r="A586" s="55" t="s">
        <v>1244</v>
      </c>
      <c r="B586" s="55" t="s">
        <v>1462</v>
      </c>
      <c r="C586" s="55" t="str">
        <f>VLOOKUP(B586,'3. DB25 Alle koder'!B:C,2,FALSE)</f>
        <v>Detailhandel med drikkevarer</v>
      </c>
      <c r="D586" s="56">
        <f>COUNTIF(B:B,B586)</f>
        <v>4</v>
      </c>
      <c r="E586" s="60" t="s">
        <v>3523</v>
      </c>
      <c r="F586" s="55" t="s">
        <v>1244</v>
      </c>
      <c r="G586" s="55" t="s">
        <v>3396</v>
      </c>
      <c r="H586" s="55" t="s">
        <v>2844</v>
      </c>
      <c r="I586" s="56">
        <f>COUNTIF(G:G,G586)</f>
        <v>13</v>
      </c>
      <c r="J586" s="60" t="s">
        <v>3523</v>
      </c>
      <c r="K586" s="92"/>
      <c r="L586" s="92"/>
    </row>
    <row r="587" spans="1:12" ht="30" x14ac:dyDescent="0.25">
      <c r="A587" s="55" t="s">
        <v>1244</v>
      </c>
      <c r="B587" s="55" t="s">
        <v>1462</v>
      </c>
      <c r="C587" s="55" t="str">
        <f>VLOOKUP(B587,'3. DB25 Alle koder'!B:C,2,FALSE)</f>
        <v>Detailhandel med drikkevarer</v>
      </c>
      <c r="D587" s="56">
        <f>COUNTIF(B:B,B587)</f>
        <v>4</v>
      </c>
      <c r="E587" s="60" t="s">
        <v>3523</v>
      </c>
      <c r="F587" s="55" t="s">
        <v>1244</v>
      </c>
      <c r="G587" s="71" t="s">
        <v>3405</v>
      </c>
      <c r="H587" s="71" t="s">
        <v>2854</v>
      </c>
      <c r="I587" s="56">
        <f>COUNTIF(G:G,G587)</f>
        <v>44</v>
      </c>
      <c r="J587" s="60" t="s">
        <v>3523</v>
      </c>
      <c r="K587" s="92"/>
      <c r="L587" s="92"/>
    </row>
    <row r="588" spans="1:12" ht="225" x14ac:dyDescent="0.25">
      <c r="A588" s="55" t="s">
        <v>1244</v>
      </c>
      <c r="B588" s="55" t="s">
        <v>1465</v>
      </c>
      <c r="C588" s="55" t="str">
        <f>VLOOKUP(B588,'3. DB25 Alle koder'!B:C,2,FALSE)</f>
        <v>Detailhandel med tobaksvarer</v>
      </c>
      <c r="D588" s="56">
        <f>COUNTIF(B:B,B588)</f>
        <v>4</v>
      </c>
      <c r="E588" s="79" t="s">
        <v>4032</v>
      </c>
      <c r="F588" s="55" t="s">
        <v>1244</v>
      </c>
      <c r="G588" s="55" t="s">
        <v>1465</v>
      </c>
      <c r="H588" s="55" t="s">
        <v>2788</v>
      </c>
      <c r="I588" s="56">
        <f>COUNTIF(G:G,G588)</f>
        <v>1</v>
      </c>
      <c r="J588" s="79" t="s">
        <v>4032</v>
      </c>
      <c r="K588" s="92"/>
      <c r="L588" s="92" t="s">
        <v>4183</v>
      </c>
    </row>
    <row r="589" spans="1:12" ht="30" x14ac:dyDescent="0.25">
      <c r="A589" s="55" t="s">
        <v>1244</v>
      </c>
      <c r="B589" s="55" t="s">
        <v>1465</v>
      </c>
      <c r="C589" s="55" t="str">
        <f>VLOOKUP(B589,'3. DB25 Alle koder'!B:C,2,FALSE)</f>
        <v>Detailhandel med tobaksvarer</v>
      </c>
      <c r="D589" s="56">
        <f>COUNTIF(B:B,B589)</f>
        <v>4</v>
      </c>
      <c r="E589" s="57" t="s">
        <v>3523</v>
      </c>
      <c r="F589" s="55" t="s">
        <v>1244</v>
      </c>
      <c r="G589" s="55" t="s">
        <v>1571</v>
      </c>
      <c r="H589" s="55" t="s">
        <v>2838</v>
      </c>
      <c r="I589" s="56">
        <f>COUNTIF(G:G,G589)</f>
        <v>10</v>
      </c>
      <c r="J589" s="57" t="s">
        <v>3523</v>
      </c>
      <c r="K589" s="92"/>
      <c r="L589" s="92"/>
    </row>
    <row r="590" spans="1:12" x14ac:dyDescent="0.25">
      <c r="A590" s="55" t="s">
        <v>1244</v>
      </c>
      <c r="B590" s="55" t="s">
        <v>1465</v>
      </c>
      <c r="C590" s="55" t="str">
        <f>VLOOKUP(B590,'3. DB25 Alle koder'!B:C,2,FALSE)</f>
        <v>Detailhandel med tobaksvarer</v>
      </c>
      <c r="D590" s="56">
        <f>COUNTIF(B:B,B590)</f>
        <v>4</v>
      </c>
      <c r="E590" s="60" t="s">
        <v>3523</v>
      </c>
      <c r="F590" s="55" t="s">
        <v>1244</v>
      </c>
      <c r="G590" s="55" t="s">
        <v>3396</v>
      </c>
      <c r="H590" s="55" t="s">
        <v>2844</v>
      </c>
      <c r="I590" s="56">
        <f>COUNTIF(G:G,G590)</f>
        <v>13</v>
      </c>
      <c r="J590" s="60" t="s">
        <v>3523</v>
      </c>
      <c r="K590" s="92"/>
      <c r="L590" s="92"/>
    </row>
    <row r="591" spans="1:12" ht="30" x14ac:dyDescent="0.25">
      <c r="A591" s="55" t="s">
        <v>1244</v>
      </c>
      <c r="B591" s="55" t="s">
        <v>1465</v>
      </c>
      <c r="C591" s="55" t="str">
        <f>VLOOKUP(B591,'3. DB25 Alle koder'!B:C,2,FALSE)</f>
        <v>Detailhandel med tobaksvarer</v>
      </c>
      <c r="D591" s="56">
        <f>COUNTIF(B:B,B591)</f>
        <v>4</v>
      </c>
      <c r="E591" s="60" t="s">
        <v>3523</v>
      </c>
      <c r="F591" s="55" t="s">
        <v>1244</v>
      </c>
      <c r="G591" s="71" t="s">
        <v>3405</v>
      </c>
      <c r="H591" s="71" t="s">
        <v>2854</v>
      </c>
      <c r="I591" s="56">
        <f>COUNTIF(G:G,G591)</f>
        <v>44</v>
      </c>
      <c r="J591" s="60" t="s">
        <v>3523</v>
      </c>
      <c r="K591" s="92"/>
      <c r="L591" s="92"/>
    </row>
    <row r="592" spans="1:12" ht="300" x14ac:dyDescent="0.25">
      <c r="A592" s="55" t="s">
        <v>1244</v>
      </c>
      <c r="B592" s="55" t="s">
        <v>1468</v>
      </c>
      <c r="C592" s="55" t="str">
        <f>VLOOKUP(B592,'3. DB25 Alle koder'!B:C,2,FALSE)</f>
        <v>Detailhandel med andre fødevarer</v>
      </c>
      <c r="D592" s="56">
        <f>COUNTIF(B:B,B592)</f>
        <v>4</v>
      </c>
      <c r="E592" s="79" t="s">
        <v>4033</v>
      </c>
      <c r="F592" s="55" t="s">
        <v>1244</v>
      </c>
      <c r="G592" s="55" t="s">
        <v>3448</v>
      </c>
      <c r="H592" s="55" t="s">
        <v>2790</v>
      </c>
      <c r="I592" s="56">
        <f>COUNTIF(G:G,G592)</f>
        <v>1</v>
      </c>
      <c r="J592" s="79" t="s">
        <v>4033</v>
      </c>
      <c r="K592" s="92"/>
      <c r="L592" s="92"/>
    </row>
    <row r="593" spans="1:12" ht="30" x14ac:dyDescent="0.25">
      <c r="A593" s="55" t="s">
        <v>1244</v>
      </c>
      <c r="B593" s="55" t="s">
        <v>1468</v>
      </c>
      <c r="C593" s="55" t="str">
        <f>VLOOKUP(B593,'3. DB25 Alle koder'!B:C,2,FALSE)</f>
        <v>Detailhandel med andre fødevarer</v>
      </c>
      <c r="D593" s="56">
        <f>COUNTIF(B:B,B593)</f>
        <v>4</v>
      </c>
      <c r="E593" s="57" t="s">
        <v>3523</v>
      </c>
      <c r="F593" s="55" t="s">
        <v>1244</v>
      </c>
      <c r="G593" s="55" t="s">
        <v>1571</v>
      </c>
      <c r="H593" s="55" t="s">
        <v>2838</v>
      </c>
      <c r="I593" s="56">
        <f>COUNTIF(G:G,G593)</f>
        <v>10</v>
      </c>
      <c r="J593" s="57" t="s">
        <v>3523</v>
      </c>
      <c r="K593" s="92"/>
      <c r="L593" s="92"/>
    </row>
    <row r="594" spans="1:12" x14ac:dyDescent="0.25">
      <c r="A594" s="55" t="s">
        <v>1244</v>
      </c>
      <c r="B594" s="55" t="s">
        <v>1468</v>
      </c>
      <c r="C594" s="55" t="str">
        <f>VLOOKUP(B594,'3. DB25 Alle koder'!B:C,2,FALSE)</f>
        <v>Detailhandel med andre fødevarer</v>
      </c>
      <c r="D594" s="56">
        <f>COUNTIF(B:B,B594)</f>
        <v>4</v>
      </c>
      <c r="E594" s="60" t="s">
        <v>3523</v>
      </c>
      <c r="F594" s="55" t="s">
        <v>1244</v>
      </c>
      <c r="G594" s="55" t="s">
        <v>3396</v>
      </c>
      <c r="H594" s="55" t="s">
        <v>2844</v>
      </c>
      <c r="I594" s="56">
        <f>COUNTIF(G:G,G594)</f>
        <v>13</v>
      </c>
      <c r="J594" s="60" t="s">
        <v>3523</v>
      </c>
      <c r="K594" s="92"/>
      <c r="L594" s="92"/>
    </row>
    <row r="595" spans="1:12" ht="30" x14ac:dyDescent="0.25">
      <c r="A595" s="55" t="s">
        <v>1244</v>
      </c>
      <c r="B595" s="55" t="s">
        <v>1468</v>
      </c>
      <c r="C595" s="55" t="str">
        <f>VLOOKUP(B595,'3. DB25 Alle koder'!B:C,2,FALSE)</f>
        <v>Detailhandel med andre fødevarer</v>
      </c>
      <c r="D595" s="56">
        <f>COUNTIF(B:B,B595)</f>
        <v>4</v>
      </c>
      <c r="E595" s="60" t="s">
        <v>3523</v>
      </c>
      <c r="F595" s="55" t="s">
        <v>1244</v>
      </c>
      <c r="G595" s="71" t="s">
        <v>3405</v>
      </c>
      <c r="H595" s="71" t="s">
        <v>2854</v>
      </c>
      <c r="I595" s="56">
        <f>COUNTIF(G:G,G595)</f>
        <v>44</v>
      </c>
      <c r="J595" s="60" t="s">
        <v>3523</v>
      </c>
      <c r="K595" s="92"/>
      <c r="L595" s="92"/>
    </row>
    <row r="596" spans="1:12" ht="409.5" x14ac:dyDescent="0.25">
      <c r="A596" s="55" t="s">
        <v>1244</v>
      </c>
      <c r="B596" s="55" t="s">
        <v>1472</v>
      </c>
      <c r="C596" s="55" t="str">
        <f>VLOOKUP(B596,'3. DB25 Alle koder'!B:C,2,FALSE)</f>
        <v>Detailhandel med motorbrændstoffer</v>
      </c>
      <c r="D596" s="56">
        <f>COUNTIF(B:B,B596)</f>
        <v>1</v>
      </c>
      <c r="E596" s="69" t="s">
        <v>4034</v>
      </c>
      <c r="F596" s="55" t="s">
        <v>1244</v>
      </c>
      <c r="G596" s="55" t="s">
        <v>1472</v>
      </c>
      <c r="H596" s="55" t="s">
        <v>2791</v>
      </c>
      <c r="I596" s="56">
        <f>COUNTIF(G:G,G596)</f>
        <v>1</v>
      </c>
      <c r="J596" s="69" t="s">
        <v>4034</v>
      </c>
      <c r="K596" s="95"/>
      <c r="L596" s="92"/>
    </row>
    <row r="597" spans="1:12" ht="270" x14ac:dyDescent="0.25">
      <c r="A597" s="55" t="s">
        <v>1244</v>
      </c>
      <c r="B597" s="55" t="s">
        <v>1476</v>
      </c>
      <c r="C597" s="55" t="str">
        <f>VLOOKUP(B597,'3. DB25 Alle koder'!B:C,2,FALSE)</f>
        <v>Detailhandel med informations- og kommunikationsudstyr</v>
      </c>
      <c r="D597" s="56">
        <f>COUNTIF(B:B,B597)</f>
        <v>7</v>
      </c>
      <c r="E597" s="69" t="s">
        <v>4035</v>
      </c>
      <c r="F597" s="55" t="s">
        <v>1244</v>
      </c>
      <c r="G597" s="55" t="s">
        <v>3449</v>
      </c>
      <c r="H597" s="55" t="s">
        <v>2794</v>
      </c>
      <c r="I597" s="56">
        <f>COUNTIF(G:G,G597)</f>
        <v>1</v>
      </c>
      <c r="J597" s="69" t="s">
        <v>4035</v>
      </c>
      <c r="K597" s="92"/>
      <c r="L597" s="92" t="s">
        <v>4184</v>
      </c>
    </row>
    <row r="598" spans="1:12" ht="120" x14ac:dyDescent="0.25">
      <c r="A598" s="55" t="s">
        <v>1244</v>
      </c>
      <c r="B598" s="55" t="s">
        <v>1476</v>
      </c>
      <c r="C598" s="55" t="str">
        <f>VLOOKUP(B598,'3. DB25 Alle koder'!B:C,2,FALSE)</f>
        <v>Detailhandel med informations- og kommunikationsudstyr</v>
      </c>
      <c r="D598" s="56">
        <f>COUNTIF(B:B,B598)</f>
        <v>7</v>
      </c>
      <c r="E598" s="69" t="s">
        <v>4036</v>
      </c>
      <c r="F598" s="55" t="s">
        <v>1244</v>
      </c>
      <c r="G598" s="55" t="s">
        <v>3450</v>
      </c>
      <c r="H598" s="55" t="s">
        <v>2796</v>
      </c>
      <c r="I598" s="56">
        <f>COUNTIF(G:G,G598)</f>
        <v>1</v>
      </c>
      <c r="J598" s="69" t="s">
        <v>4036</v>
      </c>
      <c r="K598" s="92"/>
      <c r="L598" s="92"/>
    </row>
    <row r="599" spans="1:12" ht="135" x14ac:dyDescent="0.25">
      <c r="A599" s="55" t="s">
        <v>1244</v>
      </c>
      <c r="B599" s="55" t="s">
        <v>1476</v>
      </c>
      <c r="C599" s="55" t="str">
        <f>VLOOKUP(B599,'3. DB25 Alle koder'!B:C,2,FALSE)</f>
        <v>Detailhandel med informations- og kommunikationsudstyr</v>
      </c>
      <c r="D599" s="56">
        <f>COUNTIF(B:B,B599)</f>
        <v>7</v>
      </c>
      <c r="E599" s="69" t="s">
        <v>4037</v>
      </c>
      <c r="F599" s="55" t="s">
        <v>1244</v>
      </c>
      <c r="G599" s="55" t="s">
        <v>3451</v>
      </c>
      <c r="H599" s="55" t="s">
        <v>2798</v>
      </c>
      <c r="I599" s="56">
        <f>COUNTIF(G:G,G599)</f>
        <v>1</v>
      </c>
      <c r="J599" s="69" t="s">
        <v>4037</v>
      </c>
      <c r="K599" s="92"/>
      <c r="L599" s="92"/>
    </row>
    <row r="600" spans="1:12" ht="30" x14ac:dyDescent="0.25">
      <c r="A600" s="55" t="s">
        <v>1244</v>
      </c>
      <c r="B600" s="55" t="s">
        <v>1476</v>
      </c>
      <c r="C600" s="55" t="str">
        <f>VLOOKUP(B600,'3. DB25 Alle koder'!B:C,2,FALSE)</f>
        <v>Detailhandel med informations- og kommunikationsudstyr</v>
      </c>
      <c r="D600" s="56">
        <f>COUNTIF(B:B,B600)</f>
        <v>7</v>
      </c>
      <c r="E600" s="63" t="s">
        <v>3640</v>
      </c>
      <c r="F600" s="55" t="s">
        <v>1244</v>
      </c>
      <c r="G600" s="55" t="s">
        <v>3394</v>
      </c>
      <c r="H600" s="55" t="s">
        <v>2835</v>
      </c>
      <c r="I600" s="56">
        <f>COUNTIF(G:G,G600)</f>
        <v>7</v>
      </c>
      <c r="J600" s="63" t="s">
        <v>3640</v>
      </c>
      <c r="K600" s="92"/>
      <c r="L600" s="92"/>
    </row>
    <row r="601" spans="1:12" x14ac:dyDescent="0.25">
      <c r="A601" s="55" t="s">
        <v>1244</v>
      </c>
      <c r="B601" s="55" t="s">
        <v>1476</v>
      </c>
      <c r="C601" s="55" t="str">
        <f>VLOOKUP(B601,'3. DB25 Alle koder'!B:C,2,FALSE)</f>
        <v>Detailhandel med informations- og kommunikationsudstyr</v>
      </c>
      <c r="D601" s="56">
        <f>COUNTIF(B:B,B601)</f>
        <v>7</v>
      </c>
      <c r="E601" s="57" t="s">
        <v>3523</v>
      </c>
      <c r="F601" s="55" t="s">
        <v>1244</v>
      </c>
      <c r="G601" s="55" t="s">
        <v>3395</v>
      </c>
      <c r="H601" s="55" t="s">
        <v>2841</v>
      </c>
      <c r="I601" s="56">
        <f>COUNTIF(G:G,G601)</f>
        <v>26</v>
      </c>
      <c r="J601" s="57" t="s">
        <v>3523</v>
      </c>
      <c r="K601" s="92"/>
      <c r="L601" s="92"/>
    </row>
    <row r="602" spans="1:12" ht="30" x14ac:dyDescent="0.25">
      <c r="A602" s="55" t="s">
        <v>1244</v>
      </c>
      <c r="B602" s="55" t="s">
        <v>1476</v>
      </c>
      <c r="C602" s="55" t="str">
        <f>VLOOKUP(B602,'3. DB25 Alle koder'!B:C,2,FALSE)</f>
        <v>Detailhandel med informations- og kommunikationsudstyr</v>
      </c>
      <c r="D602" s="56">
        <f>COUNTIF(B:B,B602)</f>
        <v>7</v>
      </c>
      <c r="E602" s="78" t="s">
        <v>3523</v>
      </c>
      <c r="F602" s="55" t="s">
        <v>1244</v>
      </c>
      <c r="G602" s="55" t="s">
        <v>3397</v>
      </c>
      <c r="H602" s="55" t="s">
        <v>2845</v>
      </c>
      <c r="I602" s="56">
        <f>COUNTIF(G:G,G602)</f>
        <v>6</v>
      </c>
      <c r="J602" s="60" t="s">
        <v>3523</v>
      </c>
      <c r="K602" s="92"/>
      <c r="L602" s="92"/>
    </row>
    <row r="603" spans="1:12" ht="30" x14ac:dyDescent="0.25">
      <c r="A603" s="55" t="s">
        <v>1244</v>
      </c>
      <c r="B603" s="55" t="s">
        <v>1476</v>
      </c>
      <c r="C603" s="55" t="str">
        <f>VLOOKUP(B603,'3. DB25 Alle koder'!B:C,2,FALSE)</f>
        <v>Detailhandel med informations- og kommunikationsudstyr</v>
      </c>
      <c r="D603" s="56">
        <f>COUNTIF(B:B,B603)</f>
        <v>7</v>
      </c>
      <c r="E603" s="60" t="s">
        <v>3523</v>
      </c>
      <c r="F603" s="55" t="s">
        <v>1244</v>
      </c>
      <c r="G603" s="71" t="s">
        <v>3405</v>
      </c>
      <c r="H603" s="71" t="s">
        <v>2854</v>
      </c>
      <c r="I603" s="56">
        <f>COUNTIF(G:G,G603)</f>
        <v>44</v>
      </c>
      <c r="J603" s="60" t="s">
        <v>3523</v>
      </c>
      <c r="K603" s="92"/>
      <c r="L603" s="92"/>
    </row>
    <row r="604" spans="1:12" ht="210" x14ac:dyDescent="0.25">
      <c r="A604" s="55" t="s">
        <v>1244</v>
      </c>
      <c r="B604" s="55" t="s">
        <v>1481</v>
      </c>
      <c r="C604" s="55" t="str">
        <f>VLOOKUP(B604,'3. DB25 Alle koder'!B:C,2,FALSE)</f>
        <v>Detailhandel med tekstiler</v>
      </c>
      <c r="D604" s="56">
        <f>COUNTIF(B:B,B604)</f>
        <v>5</v>
      </c>
      <c r="E604" s="69" t="s">
        <v>4038</v>
      </c>
      <c r="F604" s="55" t="s">
        <v>1244</v>
      </c>
      <c r="G604" s="55" t="s">
        <v>1481</v>
      </c>
      <c r="H604" s="55" t="s">
        <v>2800</v>
      </c>
      <c r="I604" s="56">
        <f>COUNTIF(G:G,G604)</f>
        <v>1</v>
      </c>
      <c r="J604" s="69" t="s">
        <v>4038</v>
      </c>
      <c r="K604" s="92"/>
      <c r="L604" s="92"/>
    </row>
    <row r="605" spans="1:12" ht="30" x14ac:dyDescent="0.25">
      <c r="A605" s="55" t="s">
        <v>1244</v>
      </c>
      <c r="B605" s="55" t="s">
        <v>1481</v>
      </c>
      <c r="C605" s="55" t="str">
        <f>VLOOKUP(B605,'3. DB25 Alle koder'!B:C,2,FALSE)</f>
        <v>Detailhandel med tekstiler</v>
      </c>
      <c r="D605" s="56">
        <f>COUNTIF(B:B,B605)</f>
        <v>5</v>
      </c>
      <c r="E605" s="60" t="s">
        <v>3523</v>
      </c>
      <c r="F605" s="55" t="s">
        <v>1244</v>
      </c>
      <c r="G605" s="55" t="s">
        <v>1574</v>
      </c>
      <c r="H605" s="55" t="s">
        <v>2839</v>
      </c>
      <c r="I605" s="56">
        <f>COUNTIF(G:G,G605)</f>
        <v>6</v>
      </c>
      <c r="J605" s="60" t="s">
        <v>3523</v>
      </c>
      <c r="K605" s="92"/>
      <c r="L605" s="92"/>
    </row>
    <row r="606" spans="1:12" ht="30" x14ac:dyDescent="0.25">
      <c r="A606" s="55" t="s">
        <v>1244</v>
      </c>
      <c r="B606" s="55" t="s">
        <v>1481</v>
      </c>
      <c r="C606" s="55" t="str">
        <f>VLOOKUP(B606,'3. DB25 Alle koder'!B:C,2,FALSE)</f>
        <v>Detailhandel med tekstiler</v>
      </c>
      <c r="D606" s="56">
        <f>COUNTIF(B:B,B606)</f>
        <v>5</v>
      </c>
      <c r="E606" s="60" t="s">
        <v>3523</v>
      </c>
      <c r="F606" s="55" t="s">
        <v>1244</v>
      </c>
      <c r="G606" s="55" t="s">
        <v>3398</v>
      </c>
      <c r="H606" s="55" t="s">
        <v>2846</v>
      </c>
      <c r="I606" s="56">
        <f>COUNTIF(G:G,G606)</f>
        <v>12</v>
      </c>
      <c r="J606" s="60" t="s">
        <v>3523</v>
      </c>
      <c r="K606" s="92"/>
      <c r="L606" s="92"/>
    </row>
    <row r="607" spans="1:12" ht="30" x14ac:dyDescent="0.25">
      <c r="A607" s="55" t="s">
        <v>1244</v>
      </c>
      <c r="B607" s="73" t="s">
        <v>1481</v>
      </c>
      <c r="C607" s="55" t="str">
        <f>VLOOKUP(B607,'3. DB25 Alle koder'!B:C,2,FALSE)</f>
        <v>Detailhandel med tekstiler</v>
      </c>
      <c r="D607" s="56">
        <f>COUNTIF(B:B,B607)</f>
        <v>5</v>
      </c>
      <c r="E607" s="78"/>
      <c r="F607" s="55" t="s">
        <v>1244</v>
      </c>
      <c r="G607" s="73" t="s">
        <v>3400</v>
      </c>
      <c r="H607" s="82" t="s">
        <v>2848</v>
      </c>
      <c r="I607" s="56">
        <f>COUNTIF(G:G,G607)</f>
        <v>10</v>
      </c>
      <c r="J607" s="78"/>
      <c r="K607" s="92"/>
      <c r="L607" s="92"/>
    </row>
    <row r="608" spans="1:12" ht="30" x14ac:dyDescent="0.25">
      <c r="A608" s="55" t="s">
        <v>1244</v>
      </c>
      <c r="B608" s="55" t="s">
        <v>1481</v>
      </c>
      <c r="C608" s="55" t="str">
        <f>VLOOKUP(B608,'3. DB25 Alle koder'!B:C,2,FALSE)</f>
        <v>Detailhandel med tekstiler</v>
      </c>
      <c r="D608" s="56">
        <f>COUNTIF(B:B,B608)</f>
        <v>5</v>
      </c>
      <c r="E608" s="63" t="s">
        <v>3523</v>
      </c>
      <c r="F608" s="55" t="s">
        <v>1244</v>
      </c>
      <c r="G608" s="71" t="s">
        <v>3405</v>
      </c>
      <c r="H608" s="71" t="s">
        <v>2854</v>
      </c>
      <c r="I608" s="56">
        <f>COUNTIF(G:G,G608)</f>
        <v>44</v>
      </c>
      <c r="J608" s="63" t="s">
        <v>3523</v>
      </c>
      <c r="K608" s="92"/>
      <c r="L608" s="92"/>
    </row>
    <row r="609" spans="1:12" ht="75" x14ac:dyDescent="0.25">
      <c r="A609" s="55" t="s">
        <v>1244</v>
      </c>
      <c r="B609" s="55" t="s">
        <v>1484</v>
      </c>
      <c r="C609" s="55" t="str">
        <f>VLOOKUP(B609,'3. DB25 Alle koder'!B:C,2,FALSE)</f>
        <v>Detailhandel med maling og tapet</v>
      </c>
      <c r="D609" s="56">
        <f>COUNTIF(B:B,B609)</f>
        <v>4</v>
      </c>
      <c r="E609" s="66" t="s">
        <v>4039</v>
      </c>
      <c r="F609" s="55" t="s">
        <v>1244</v>
      </c>
      <c r="G609" s="55" t="s">
        <v>1484</v>
      </c>
      <c r="H609" s="55" t="s">
        <v>2802</v>
      </c>
      <c r="I609" s="56">
        <f>COUNTIF(G:G,G609)</f>
        <v>1</v>
      </c>
      <c r="J609" s="66" t="s">
        <v>4039</v>
      </c>
      <c r="K609" s="92"/>
      <c r="L609" s="92"/>
    </row>
    <row r="610" spans="1:12" x14ac:dyDescent="0.25">
      <c r="A610" s="55" t="s">
        <v>1244</v>
      </c>
      <c r="B610" s="55" t="s">
        <v>1484</v>
      </c>
      <c r="C610" s="55" t="str">
        <f>VLOOKUP(B610,'3. DB25 Alle koder'!B:C,2,FALSE)</f>
        <v>Detailhandel med maling og tapet</v>
      </c>
      <c r="D610" s="56">
        <f>COUNTIF(B:B,B610)</f>
        <v>4</v>
      </c>
      <c r="E610" s="57" t="s">
        <v>3523</v>
      </c>
      <c r="F610" s="55" t="s">
        <v>1244</v>
      </c>
      <c r="G610" s="55" t="s">
        <v>3395</v>
      </c>
      <c r="H610" s="55" t="s">
        <v>2841</v>
      </c>
      <c r="I610" s="56">
        <f>COUNTIF(G:G,G610)</f>
        <v>26</v>
      </c>
      <c r="J610" s="57" t="s">
        <v>3523</v>
      </c>
      <c r="K610" s="92"/>
      <c r="L610" s="92"/>
    </row>
    <row r="611" spans="1:12" ht="30" x14ac:dyDescent="0.25">
      <c r="A611" s="55" t="s">
        <v>1244</v>
      </c>
      <c r="B611" s="55" t="s">
        <v>1484</v>
      </c>
      <c r="C611" s="55" t="str">
        <f>VLOOKUP(B611,'3. DB25 Alle koder'!B:C,2,FALSE)</f>
        <v>Detailhandel med maling og tapet</v>
      </c>
      <c r="D611" s="56">
        <f>COUNTIF(B:B,B611)</f>
        <v>4</v>
      </c>
      <c r="E611" s="60" t="s">
        <v>3523</v>
      </c>
      <c r="F611" s="55" t="s">
        <v>1244</v>
      </c>
      <c r="G611" s="55" t="s">
        <v>3398</v>
      </c>
      <c r="H611" s="55" t="s">
        <v>2846</v>
      </c>
      <c r="I611" s="56">
        <f>COUNTIF(G:G,G611)</f>
        <v>12</v>
      </c>
      <c r="J611" s="60" t="s">
        <v>3523</v>
      </c>
      <c r="K611" s="92"/>
      <c r="L611" s="92"/>
    </row>
    <row r="612" spans="1:12" ht="30" x14ac:dyDescent="0.25">
      <c r="A612" s="55" t="s">
        <v>1244</v>
      </c>
      <c r="B612" s="55" t="s">
        <v>1484</v>
      </c>
      <c r="C612" s="55" t="str">
        <f>VLOOKUP(B612,'3. DB25 Alle koder'!B:C,2,FALSE)</f>
        <v>Detailhandel med maling og tapet</v>
      </c>
      <c r="D612" s="56">
        <f>COUNTIF(B:B,B612)</f>
        <v>4</v>
      </c>
      <c r="E612" s="60" t="s">
        <v>3523</v>
      </c>
      <c r="F612" s="55" t="s">
        <v>1244</v>
      </c>
      <c r="G612" s="71" t="s">
        <v>3405</v>
      </c>
      <c r="H612" s="71" t="s">
        <v>2854</v>
      </c>
      <c r="I612" s="56">
        <f>COUNTIF(G:G,G612)</f>
        <v>44</v>
      </c>
      <c r="J612" s="60" t="s">
        <v>3523</v>
      </c>
      <c r="K612" s="92"/>
      <c r="L612" s="92"/>
    </row>
    <row r="613" spans="1:12" ht="409.5" x14ac:dyDescent="0.25">
      <c r="A613" s="55" t="s">
        <v>1244</v>
      </c>
      <c r="B613" s="55" t="s">
        <v>1486</v>
      </c>
      <c r="C613" s="55" t="str">
        <f>VLOOKUP(B613,'3. DB25 Alle koder'!B:C,2,FALSE)</f>
        <v>Detailhandel med byggematerialer og værktøj</v>
      </c>
      <c r="D613" s="56">
        <f>COUNTIF(B:B,B613)</f>
        <v>5</v>
      </c>
      <c r="E613" s="69" t="s">
        <v>4040</v>
      </c>
      <c r="F613" s="55" t="s">
        <v>1244</v>
      </c>
      <c r="G613" s="55" t="s">
        <v>1486</v>
      </c>
      <c r="H613" s="55" t="s">
        <v>2803</v>
      </c>
      <c r="I613" s="56">
        <f>COUNTIF(G:G,G613)</f>
        <v>1</v>
      </c>
      <c r="J613" s="69" t="s">
        <v>4040</v>
      </c>
      <c r="K613" s="92"/>
      <c r="L613" s="92"/>
    </row>
    <row r="614" spans="1:12" ht="180" x14ac:dyDescent="0.25">
      <c r="A614" s="55" t="s">
        <v>1244</v>
      </c>
      <c r="B614" s="55" t="s">
        <v>1486</v>
      </c>
      <c r="C614" s="55" t="str">
        <f>VLOOKUP(B614,'3. DB25 Alle koder'!B:C,2,FALSE)</f>
        <v>Detailhandel med byggematerialer og værktøj</v>
      </c>
      <c r="D614" s="56">
        <f>COUNTIF(B:B,B614)</f>
        <v>5</v>
      </c>
      <c r="E614" s="64" t="s">
        <v>3634</v>
      </c>
      <c r="F614" s="55" t="s">
        <v>1244</v>
      </c>
      <c r="G614" s="55" t="s">
        <v>3392</v>
      </c>
      <c r="H614" s="55" t="s">
        <v>2810</v>
      </c>
      <c r="I614" s="56">
        <f>COUNTIF(G:G,G614)</f>
        <v>2</v>
      </c>
      <c r="J614" s="64" t="s">
        <v>3634</v>
      </c>
      <c r="K614" s="92"/>
      <c r="L614" s="92"/>
    </row>
    <row r="615" spans="1:12" x14ac:dyDescent="0.25">
      <c r="A615" s="55" t="s">
        <v>1244</v>
      </c>
      <c r="B615" s="55" t="s">
        <v>1486</v>
      </c>
      <c r="C615" s="55" t="str">
        <f>VLOOKUP(B615,'3. DB25 Alle koder'!B:C,2,FALSE)</f>
        <v>Detailhandel med byggematerialer og værktøj</v>
      </c>
      <c r="D615" s="56">
        <f>COUNTIF(B:B,B615)</f>
        <v>5</v>
      </c>
      <c r="E615" s="60" t="s">
        <v>3523</v>
      </c>
      <c r="F615" s="55" t="s">
        <v>1244</v>
      </c>
      <c r="G615" s="71" t="s">
        <v>3395</v>
      </c>
      <c r="H615" s="71" t="s">
        <v>2841</v>
      </c>
      <c r="I615" s="56">
        <f>COUNTIF(G:G,G615)</f>
        <v>26</v>
      </c>
      <c r="J615" s="60" t="s">
        <v>3523</v>
      </c>
      <c r="K615" s="92"/>
      <c r="L615" s="92"/>
    </row>
    <row r="616" spans="1:12" ht="30" x14ac:dyDescent="0.25">
      <c r="A616" s="55" t="s">
        <v>1244</v>
      </c>
      <c r="B616" s="55" t="s">
        <v>1486</v>
      </c>
      <c r="C616" s="55" t="str">
        <f>VLOOKUP(B616,'3. DB25 Alle koder'!B:C,2,FALSE)</f>
        <v>Detailhandel med byggematerialer og værktøj</v>
      </c>
      <c r="D616" s="56">
        <f>COUNTIF(B:B,B616)</f>
        <v>5</v>
      </c>
      <c r="E616" s="60" t="s">
        <v>3523</v>
      </c>
      <c r="F616" s="55" t="s">
        <v>1244</v>
      </c>
      <c r="G616" s="55" t="s">
        <v>3398</v>
      </c>
      <c r="H616" s="55" t="s">
        <v>2846</v>
      </c>
      <c r="I616" s="56">
        <f>COUNTIF(G:G,G616)</f>
        <v>12</v>
      </c>
      <c r="J616" s="60" t="s">
        <v>3523</v>
      </c>
      <c r="K616" s="92"/>
      <c r="L616" s="92"/>
    </row>
    <row r="617" spans="1:12" ht="30" x14ac:dyDescent="0.25">
      <c r="A617" s="55" t="s">
        <v>1244</v>
      </c>
      <c r="B617" s="55" t="s">
        <v>1486</v>
      </c>
      <c r="C617" s="55" t="str">
        <f>VLOOKUP(B617,'3. DB25 Alle koder'!B:C,2,FALSE)</f>
        <v>Detailhandel med byggematerialer og værktøj</v>
      </c>
      <c r="D617" s="56">
        <f>COUNTIF(B:B,B617)</f>
        <v>5</v>
      </c>
      <c r="E617" s="60" t="s">
        <v>3523</v>
      </c>
      <c r="F617" s="55" t="s">
        <v>1244</v>
      </c>
      <c r="G617" s="71" t="s">
        <v>3405</v>
      </c>
      <c r="H617" s="71" t="s">
        <v>2854</v>
      </c>
      <c r="I617" s="56">
        <f>COUNTIF(G:G,G617)</f>
        <v>44</v>
      </c>
      <c r="J617" s="60" t="s">
        <v>3523</v>
      </c>
      <c r="K617" s="92"/>
      <c r="L617" s="92"/>
    </row>
    <row r="618" spans="1:12" ht="135" x14ac:dyDescent="0.25">
      <c r="A618" s="55" t="s">
        <v>1244</v>
      </c>
      <c r="B618" s="55" t="s">
        <v>1490</v>
      </c>
      <c r="C618" s="55" t="str">
        <f>VLOOKUP(B618,'3. DB25 Alle koder'!B:C,2,FALSE)</f>
        <v>Detailhandel med tæpper, vægbeklædning og gulvbelægning</v>
      </c>
      <c r="D618" s="56">
        <f>COUNTIF(B:B,B618)</f>
        <v>4</v>
      </c>
      <c r="E618" s="69" t="s">
        <v>4041</v>
      </c>
      <c r="F618" s="55" t="s">
        <v>1244</v>
      </c>
      <c r="G618" s="55" t="s">
        <v>1490</v>
      </c>
      <c r="H618" s="55" t="s">
        <v>1489</v>
      </c>
      <c r="I618" s="56">
        <f>COUNTIF(G:G,G618)</f>
        <v>1</v>
      </c>
      <c r="J618" s="69" t="s">
        <v>4041</v>
      </c>
      <c r="K618" s="92"/>
      <c r="L618" s="92"/>
    </row>
    <row r="619" spans="1:12" x14ac:dyDescent="0.25">
      <c r="A619" s="55" t="s">
        <v>1244</v>
      </c>
      <c r="B619" s="55" t="s">
        <v>1490</v>
      </c>
      <c r="C619" s="55" t="str">
        <f>VLOOKUP(B619,'3. DB25 Alle koder'!B:C,2,FALSE)</f>
        <v>Detailhandel med tæpper, vægbeklædning og gulvbelægning</v>
      </c>
      <c r="D619" s="56">
        <f>COUNTIF(B:B,B619)</f>
        <v>4</v>
      </c>
      <c r="E619" s="57" t="s">
        <v>3523</v>
      </c>
      <c r="F619" s="55" t="s">
        <v>1244</v>
      </c>
      <c r="G619" s="55" t="s">
        <v>3395</v>
      </c>
      <c r="H619" s="55" t="s">
        <v>2841</v>
      </c>
      <c r="I619" s="56">
        <f>COUNTIF(G:G,G619)</f>
        <v>26</v>
      </c>
      <c r="J619" s="57" t="s">
        <v>3523</v>
      </c>
      <c r="K619" s="92"/>
      <c r="L619" s="92"/>
    </row>
    <row r="620" spans="1:12" ht="30" x14ac:dyDescent="0.25">
      <c r="A620" s="55" t="s">
        <v>1244</v>
      </c>
      <c r="B620" s="55" t="s">
        <v>1490</v>
      </c>
      <c r="C620" s="55" t="str">
        <f>VLOOKUP(B620,'3. DB25 Alle koder'!B:C,2,FALSE)</f>
        <v>Detailhandel med tæpper, vægbeklædning og gulvbelægning</v>
      </c>
      <c r="D620" s="56">
        <f>COUNTIF(B:B,B620)</f>
        <v>4</v>
      </c>
      <c r="E620" s="60" t="s">
        <v>3523</v>
      </c>
      <c r="F620" s="55" t="s">
        <v>1244</v>
      </c>
      <c r="G620" s="55" t="s">
        <v>3398</v>
      </c>
      <c r="H620" s="55" t="s">
        <v>2846</v>
      </c>
      <c r="I620" s="56">
        <f>COUNTIF(G:G,G620)</f>
        <v>12</v>
      </c>
      <c r="J620" s="60" t="s">
        <v>3523</v>
      </c>
      <c r="K620" s="92"/>
      <c r="L620" s="92"/>
    </row>
    <row r="621" spans="1:12" ht="30" x14ac:dyDescent="0.25">
      <c r="A621" s="55" t="s">
        <v>1244</v>
      </c>
      <c r="B621" s="55" t="s">
        <v>1490</v>
      </c>
      <c r="C621" s="55" t="str">
        <f>VLOOKUP(B621,'3. DB25 Alle koder'!B:C,2,FALSE)</f>
        <v>Detailhandel med tæpper, vægbeklædning og gulvbelægning</v>
      </c>
      <c r="D621" s="56">
        <f>COUNTIF(B:B,B621)</f>
        <v>4</v>
      </c>
      <c r="E621" s="60" t="s">
        <v>3523</v>
      </c>
      <c r="F621" s="55" t="s">
        <v>1244</v>
      </c>
      <c r="G621" s="71" t="s">
        <v>3405</v>
      </c>
      <c r="H621" s="71" t="s">
        <v>2854</v>
      </c>
      <c r="I621" s="56">
        <f>COUNTIF(G:G,G621)</f>
        <v>44</v>
      </c>
      <c r="J621" s="60" t="s">
        <v>3523</v>
      </c>
      <c r="K621" s="92"/>
      <c r="L621" s="92"/>
    </row>
    <row r="622" spans="1:12" ht="30" x14ac:dyDescent="0.25">
      <c r="A622" s="55" t="s">
        <v>1244</v>
      </c>
      <c r="B622" s="55" t="s">
        <v>1493</v>
      </c>
      <c r="C622" s="55" t="str">
        <f>VLOOKUP(B622,'3. DB25 Alle koder'!B:C,2,FALSE)</f>
        <v>Detailhandel med elektriske husholdningsapparater</v>
      </c>
      <c r="D622" s="56">
        <f>COUNTIF(B:B,B622)</f>
        <v>5</v>
      </c>
      <c r="E622" s="69" t="s">
        <v>4042</v>
      </c>
      <c r="F622" s="55" t="s">
        <v>1244</v>
      </c>
      <c r="G622" s="55" t="s">
        <v>1493</v>
      </c>
      <c r="H622" s="55" t="s">
        <v>1492</v>
      </c>
      <c r="I622" s="56">
        <f>COUNTIF(G:G,G622)</f>
        <v>1</v>
      </c>
      <c r="J622" s="69" t="s">
        <v>4042</v>
      </c>
      <c r="K622" s="92"/>
      <c r="L622" s="92"/>
    </row>
    <row r="623" spans="1:12" ht="45" x14ac:dyDescent="0.25">
      <c r="A623" s="55" t="s">
        <v>1244</v>
      </c>
      <c r="B623" s="55" t="s">
        <v>1493</v>
      </c>
      <c r="C623" s="55" t="str">
        <f>VLOOKUP(B623,'3. DB25 Alle koder'!B:C,2,FALSE)</f>
        <v>Detailhandel med elektriske husholdningsapparater</v>
      </c>
      <c r="D623" s="56">
        <f>COUNTIF(B:B,B623)</f>
        <v>5</v>
      </c>
      <c r="E623" s="64" t="s">
        <v>3641</v>
      </c>
      <c r="F623" s="55" t="s">
        <v>1244</v>
      </c>
      <c r="G623" s="55" t="s">
        <v>3394</v>
      </c>
      <c r="H623" s="55" t="s">
        <v>2835</v>
      </c>
      <c r="I623" s="56">
        <f>COUNTIF(G:G,G623)</f>
        <v>7</v>
      </c>
      <c r="J623" s="64" t="s">
        <v>3641</v>
      </c>
      <c r="K623" s="92"/>
      <c r="L623" s="92"/>
    </row>
    <row r="624" spans="1:12" x14ac:dyDescent="0.25">
      <c r="A624" s="55" t="s">
        <v>1244</v>
      </c>
      <c r="B624" s="55" t="s">
        <v>1493</v>
      </c>
      <c r="C624" s="55" t="str">
        <f>VLOOKUP(B624,'3. DB25 Alle koder'!B:C,2,FALSE)</f>
        <v>Detailhandel med elektriske husholdningsapparater</v>
      </c>
      <c r="D624" s="56">
        <f>COUNTIF(B:B,B624)</f>
        <v>5</v>
      </c>
      <c r="E624" s="57" t="s">
        <v>3523</v>
      </c>
      <c r="F624" s="55" t="s">
        <v>1244</v>
      </c>
      <c r="G624" s="55" t="s">
        <v>3395</v>
      </c>
      <c r="H624" s="55" t="s">
        <v>2841</v>
      </c>
      <c r="I624" s="56">
        <f>COUNTIF(G:G,G624)</f>
        <v>26</v>
      </c>
      <c r="J624" s="57" t="s">
        <v>3523</v>
      </c>
      <c r="K624" s="92"/>
      <c r="L624" s="92"/>
    </row>
    <row r="625" spans="1:12" ht="30" x14ac:dyDescent="0.25">
      <c r="A625" s="55" t="s">
        <v>1244</v>
      </c>
      <c r="B625" s="55" t="s">
        <v>1493</v>
      </c>
      <c r="C625" s="55" t="str">
        <f>VLOOKUP(B625,'3. DB25 Alle koder'!B:C,2,FALSE)</f>
        <v>Detailhandel med elektriske husholdningsapparater</v>
      </c>
      <c r="D625" s="56">
        <f>COUNTIF(B:B,B625)</f>
        <v>5</v>
      </c>
      <c r="E625" s="81" t="s">
        <v>3523</v>
      </c>
      <c r="F625" s="55" t="s">
        <v>1244</v>
      </c>
      <c r="G625" s="55" t="s">
        <v>3397</v>
      </c>
      <c r="H625" s="55" t="s">
        <v>2845</v>
      </c>
      <c r="I625" s="56">
        <f>COUNTIF(G:G,G625)</f>
        <v>6</v>
      </c>
      <c r="J625" s="57" t="s">
        <v>3523</v>
      </c>
      <c r="K625" s="92"/>
      <c r="L625" s="92"/>
    </row>
    <row r="626" spans="1:12" ht="30" x14ac:dyDescent="0.25">
      <c r="A626" s="55" t="s">
        <v>1244</v>
      </c>
      <c r="B626" s="55" t="s">
        <v>1493</v>
      </c>
      <c r="C626" s="55" t="str">
        <f>VLOOKUP(B626,'3. DB25 Alle koder'!B:C,2,FALSE)</f>
        <v>Detailhandel med elektriske husholdningsapparater</v>
      </c>
      <c r="D626" s="56">
        <f>COUNTIF(B:B,B626)</f>
        <v>5</v>
      </c>
      <c r="E626" s="60" t="s">
        <v>3523</v>
      </c>
      <c r="F626" s="55" t="s">
        <v>1244</v>
      </c>
      <c r="G626" s="71" t="s">
        <v>3405</v>
      </c>
      <c r="H626" s="71" t="s">
        <v>2854</v>
      </c>
      <c r="I626" s="56">
        <f>COUNTIF(G:G,G626)</f>
        <v>44</v>
      </c>
      <c r="J626" s="60" t="s">
        <v>3523</v>
      </c>
      <c r="K626" s="92"/>
      <c r="L626" s="92"/>
    </row>
    <row r="627" spans="1:12" ht="150" x14ac:dyDescent="0.25">
      <c r="A627" s="55" t="s">
        <v>1244</v>
      </c>
      <c r="B627" s="55" t="s">
        <v>1496</v>
      </c>
      <c r="C627" s="55" t="str">
        <f>VLOOKUP(B627,'3. DB25 Alle koder'!B:C,2,FALSE)</f>
        <v>Detailhandel med møbler</v>
      </c>
      <c r="D627" s="56">
        <f>COUNTIF(B:B,B627)</f>
        <v>4</v>
      </c>
      <c r="E627" s="64" t="s">
        <v>3630</v>
      </c>
      <c r="F627" s="55" t="s">
        <v>1244</v>
      </c>
      <c r="G627" s="55" t="s">
        <v>3452</v>
      </c>
      <c r="H627" s="55" t="s">
        <v>2806</v>
      </c>
      <c r="I627" s="56">
        <f>COUNTIF(G:G,G627)</f>
        <v>1</v>
      </c>
      <c r="J627" s="64" t="s">
        <v>3630</v>
      </c>
      <c r="K627" s="92"/>
      <c r="L627" s="92"/>
    </row>
    <row r="628" spans="1:12" x14ac:dyDescent="0.25">
      <c r="A628" s="55" t="s">
        <v>1244</v>
      </c>
      <c r="B628" s="55" t="s">
        <v>1496</v>
      </c>
      <c r="C628" s="55" t="str">
        <f>VLOOKUP(B628,'3. DB25 Alle koder'!B:C,2,FALSE)</f>
        <v>Detailhandel med møbler</v>
      </c>
      <c r="D628" s="56">
        <f>COUNTIF(B:B,B628)</f>
        <v>4</v>
      </c>
      <c r="E628" s="57" t="s">
        <v>3523</v>
      </c>
      <c r="F628" s="55" t="s">
        <v>1244</v>
      </c>
      <c r="G628" s="55" t="s">
        <v>3395</v>
      </c>
      <c r="H628" s="55" t="s">
        <v>2841</v>
      </c>
      <c r="I628" s="56">
        <f>COUNTIF(G:G,G628)</f>
        <v>26</v>
      </c>
      <c r="J628" s="57" t="s">
        <v>3523</v>
      </c>
      <c r="K628" s="92"/>
      <c r="L628" s="92"/>
    </row>
    <row r="629" spans="1:12" ht="30" x14ac:dyDescent="0.25">
      <c r="A629" s="55" t="s">
        <v>1244</v>
      </c>
      <c r="B629" s="55" t="s">
        <v>1496</v>
      </c>
      <c r="C629" s="55" t="str">
        <f>VLOOKUP(B629,'3. DB25 Alle koder'!B:C,2,FALSE)</f>
        <v>Detailhandel med møbler</v>
      </c>
      <c r="D629" s="56">
        <f>COUNTIF(B:B,B629)</f>
        <v>4</v>
      </c>
      <c r="E629" s="60" t="s">
        <v>3523</v>
      </c>
      <c r="F629" s="55" t="s">
        <v>1244</v>
      </c>
      <c r="G629" s="55" t="s">
        <v>3398</v>
      </c>
      <c r="H629" s="55" t="s">
        <v>2846</v>
      </c>
      <c r="I629" s="56">
        <f>COUNTIF(G:G,G629)</f>
        <v>12</v>
      </c>
      <c r="J629" s="60" t="s">
        <v>3523</v>
      </c>
      <c r="K629" s="92"/>
      <c r="L629" s="92"/>
    </row>
    <row r="630" spans="1:12" ht="30" x14ac:dyDescent="0.25">
      <c r="A630" s="55" t="s">
        <v>1244</v>
      </c>
      <c r="B630" s="55" t="s">
        <v>1496</v>
      </c>
      <c r="C630" s="55" t="str">
        <f>VLOOKUP(B630,'3. DB25 Alle koder'!B:C,2,FALSE)</f>
        <v>Detailhandel med møbler</v>
      </c>
      <c r="D630" s="56">
        <f>COUNTIF(B:B,B630)</f>
        <v>4</v>
      </c>
      <c r="E630" s="57" t="s">
        <v>3523</v>
      </c>
      <c r="F630" s="55" t="s">
        <v>1244</v>
      </c>
      <c r="G630" s="71" t="s">
        <v>3405</v>
      </c>
      <c r="H630" s="71" t="s">
        <v>2854</v>
      </c>
      <c r="I630" s="56">
        <f>COUNTIF(G:G,G630)</f>
        <v>44</v>
      </c>
      <c r="J630" s="57" t="s">
        <v>3523</v>
      </c>
      <c r="K630" s="92"/>
      <c r="L630" s="92"/>
    </row>
    <row r="631" spans="1:12" ht="60" x14ac:dyDescent="0.25">
      <c r="A631" s="55" t="s">
        <v>1244</v>
      </c>
      <c r="B631" s="55" t="s">
        <v>1498</v>
      </c>
      <c r="C631" s="55" t="str">
        <f>VLOOKUP(B631,'3. DB25 Alle koder'!B:C,2,FALSE)</f>
        <v>Detailhandel med bad- og køkkenelementer mv.</v>
      </c>
      <c r="D631" s="56">
        <f>COUNTIF(B:B,B631)</f>
        <v>4</v>
      </c>
      <c r="E631" s="64" t="s">
        <v>3642</v>
      </c>
      <c r="F631" s="55" t="s">
        <v>1244</v>
      </c>
      <c r="G631" s="55" t="s">
        <v>3394</v>
      </c>
      <c r="H631" s="55" t="s">
        <v>2835</v>
      </c>
      <c r="I631" s="56">
        <f>COUNTIF(G:G,G631)</f>
        <v>7</v>
      </c>
      <c r="J631" s="64" t="s">
        <v>3642</v>
      </c>
      <c r="K631" s="92"/>
      <c r="L631" s="92"/>
    </row>
    <row r="632" spans="1:12" x14ac:dyDescent="0.25">
      <c r="A632" s="55" t="s">
        <v>1244</v>
      </c>
      <c r="B632" s="55" t="s">
        <v>1498</v>
      </c>
      <c r="C632" s="55" t="str">
        <f>VLOOKUP(B632,'3. DB25 Alle koder'!B:C,2,FALSE)</f>
        <v>Detailhandel med bad- og køkkenelementer mv.</v>
      </c>
      <c r="D632" s="56">
        <f>COUNTIF(B:B,B632)</f>
        <v>4</v>
      </c>
      <c r="E632" s="57" t="s">
        <v>3523</v>
      </c>
      <c r="F632" s="55" t="s">
        <v>1244</v>
      </c>
      <c r="G632" s="55" t="s">
        <v>3395</v>
      </c>
      <c r="H632" s="55" t="s">
        <v>2841</v>
      </c>
      <c r="I632" s="56">
        <f>COUNTIF(G:G,G632)</f>
        <v>26</v>
      </c>
      <c r="J632" s="57" t="s">
        <v>3523</v>
      </c>
      <c r="K632" s="92"/>
      <c r="L632" s="92"/>
    </row>
    <row r="633" spans="1:12" ht="30" x14ac:dyDescent="0.25">
      <c r="A633" s="55" t="s">
        <v>1244</v>
      </c>
      <c r="B633" s="55" t="s">
        <v>1498</v>
      </c>
      <c r="C633" s="55" t="str">
        <f>VLOOKUP(B633,'3. DB25 Alle koder'!B:C,2,FALSE)</f>
        <v>Detailhandel med bad- og køkkenelementer mv.</v>
      </c>
      <c r="D633" s="56">
        <f>COUNTIF(B:B,B633)</f>
        <v>4</v>
      </c>
      <c r="E633" s="57" t="s">
        <v>3523</v>
      </c>
      <c r="F633" s="55" t="s">
        <v>1244</v>
      </c>
      <c r="G633" s="73" t="s">
        <v>3398</v>
      </c>
      <c r="H633" s="55" t="s">
        <v>2846</v>
      </c>
      <c r="I633" s="56">
        <f>COUNTIF(G:G,G633)</f>
        <v>12</v>
      </c>
      <c r="J633" s="57" t="s">
        <v>3523</v>
      </c>
      <c r="K633" s="92"/>
      <c r="L633" s="92"/>
    </row>
    <row r="634" spans="1:12" ht="30" x14ac:dyDescent="0.25">
      <c r="A634" s="55" t="s">
        <v>1244</v>
      </c>
      <c r="B634" s="55" t="s">
        <v>1498</v>
      </c>
      <c r="C634" s="55" t="str">
        <f>VLOOKUP(B634,'3. DB25 Alle koder'!B:C,2,FALSE)</f>
        <v>Detailhandel med bad- og køkkenelementer mv.</v>
      </c>
      <c r="D634" s="56">
        <f>COUNTIF(B:B,B634)</f>
        <v>4</v>
      </c>
      <c r="E634" s="60" t="s">
        <v>3523</v>
      </c>
      <c r="F634" s="55" t="s">
        <v>1244</v>
      </c>
      <c r="G634" s="71" t="s">
        <v>3405</v>
      </c>
      <c r="H634" s="71" t="s">
        <v>2854</v>
      </c>
      <c r="I634" s="56">
        <f>COUNTIF(G:G,G634)</f>
        <v>44</v>
      </c>
      <c r="J634" s="60" t="s">
        <v>3523</v>
      </c>
      <c r="K634" s="92"/>
      <c r="L634" s="92"/>
    </row>
    <row r="635" spans="1:12" ht="135" x14ac:dyDescent="0.25">
      <c r="A635" s="55" t="s">
        <v>1244</v>
      </c>
      <c r="B635" s="55" t="s">
        <v>1500</v>
      </c>
      <c r="C635" s="55" t="str">
        <f>VLOOKUP(B635,'3. DB25 Alle koder'!B:C,2,FALSE)</f>
        <v>Detailhandel med køkkenudstyr og service mv.</v>
      </c>
      <c r="D635" s="56">
        <f>COUNTIF(B:B,B635)</f>
        <v>4</v>
      </c>
      <c r="E635" s="64" t="s">
        <v>3632</v>
      </c>
      <c r="F635" s="55" t="s">
        <v>1244</v>
      </c>
      <c r="G635" s="55" t="s">
        <v>3454</v>
      </c>
      <c r="H635" s="55" t="s">
        <v>2808</v>
      </c>
      <c r="I635" s="56">
        <f>COUNTIF(G:G,G635)</f>
        <v>1</v>
      </c>
      <c r="J635" s="64" t="s">
        <v>3632</v>
      </c>
      <c r="K635" s="92"/>
      <c r="L635" s="92"/>
    </row>
    <row r="636" spans="1:12" x14ac:dyDescent="0.25">
      <c r="A636" s="55" t="s">
        <v>1244</v>
      </c>
      <c r="B636" s="55" t="s">
        <v>1500</v>
      </c>
      <c r="C636" s="55" t="str">
        <f>VLOOKUP(B636,'3. DB25 Alle koder'!B:C,2,FALSE)</f>
        <v>Detailhandel med køkkenudstyr og service mv.</v>
      </c>
      <c r="D636" s="56">
        <f>COUNTIF(B:B,B636)</f>
        <v>4</v>
      </c>
      <c r="E636" s="57" t="s">
        <v>3523</v>
      </c>
      <c r="F636" s="55" t="s">
        <v>1244</v>
      </c>
      <c r="G636" s="55" t="s">
        <v>3395</v>
      </c>
      <c r="H636" s="55" t="s">
        <v>2841</v>
      </c>
      <c r="I636" s="56">
        <f>COUNTIF(G:G,G636)</f>
        <v>26</v>
      </c>
      <c r="J636" s="57" t="s">
        <v>3523</v>
      </c>
      <c r="K636" s="92"/>
      <c r="L636" s="92"/>
    </row>
    <row r="637" spans="1:12" ht="30" x14ac:dyDescent="0.25">
      <c r="A637" s="55" t="s">
        <v>1244</v>
      </c>
      <c r="B637" s="55" t="s">
        <v>1500</v>
      </c>
      <c r="C637" s="55" t="str">
        <f>VLOOKUP(B637,'3. DB25 Alle koder'!B:C,2,FALSE)</f>
        <v>Detailhandel med køkkenudstyr og service mv.</v>
      </c>
      <c r="D637" s="56">
        <f>COUNTIF(B:B,B637)</f>
        <v>4</v>
      </c>
      <c r="E637" s="57" t="s">
        <v>3523</v>
      </c>
      <c r="F637" s="55" t="s">
        <v>1244</v>
      </c>
      <c r="G637" s="55" t="s">
        <v>3398</v>
      </c>
      <c r="H637" s="55" t="s">
        <v>2846</v>
      </c>
      <c r="I637" s="56">
        <f>COUNTIF(G:G,G637)</f>
        <v>12</v>
      </c>
      <c r="J637" s="57" t="s">
        <v>3523</v>
      </c>
      <c r="K637" s="92"/>
      <c r="L637" s="92"/>
    </row>
    <row r="638" spans="1:12" ht="30" x14ac:dyDescent="0.25">
      <c r="A638" s="55" t="s">
        <v>1244</v>
      </c>
      <c r="B638" s="55" t="s">
        <v>1500</v>
      </c>
      <c r="C638" s="55" t="str">
        <f>VLOOKUP(B638,'3. DB25 Alle koder'!B:C,2,FALSE)</f>
        <v>Detailhandel med køkkenudstyr og service mv.</v>
      </c>
      <c r="D638" s="56">
        <f>COUNTIF(B:B,B638)</f>
        <v>4</v>
      </c>
      <c r="E638" s="60" t="s">
        <v>3523</v>
      </c>
      <c r="F638" s="55" t="s">
        <v>1244</v>
      </c>
      <c r="G638" s="71" t="s">
        <v>3405</v>
      </c>
      <c r="H638" s="71" t="s">
        <v>2854</v>
      </c>
      <c r="I638" s="56">
        <f>COUNTIF(G:G,G638)</f>
        <v>44</v>
      </c>
      <c r="J638" s="60" t="s">
        <v>3523</v>
      </c>
      <c r="K638" s="92"/>
      <c r="L638" s="92"/>
    </row>
    <row r="639" spans="1:12" ht="90" x14ac:dyDescent="0.25">
      <c r="A639" s="55" t="s">
        <v>1244</v>
      </c>
      <c r="B639" s="55" t="s">
        <v>1502</v>
      </c>
      <c r="C639" s="55" t="str">
        <f>VLOOKUP(B639,'3. DB25 Alle koder'!B:C,2,FALSE)</f>
        <v>Detailhandel med boligtekstiler, belysnings- og husholdningsartikler i.a.n.</v>
      </c>
      <c r="D639" s="56">
        <f>COUNTIF(B:B,B639)</f>
        <v>7</v>
      </c>
      <c r="E639" s="64" t="s">
        <v>3631</v>
      </c>
      <c r="F639" s="55" t="s">
        <v>1244</v>
      </c>
      <c r="G639" s="55" t="s">
        <v>3453</v>
      </c>
      <c r="H639" s="55" t="s">
        <v>2807</v>
      </c>
      <c r="I639" s="56">
        <f>COUNTIF(G:G,G639)</f>
        <v>1</v>
      </c>
      <c r="J639" s="64" t="s">
        <v>3631</v>
      </c>
      <c r="K639" s="92"/>
      <c r="L639" s="92"/>
    </row>
    <row r="640" spans="1:12" ht="330" x14ac:dyDescent="0.25">
      <c r="A640" s="55" t="s">
        <v>1244</v>
      </c>
      <c r="B640" s="55" t="s">
        <v>1502</v>
      </c>
      <c r="C640" s="55" t="str">
        <f>VLOOKUP(B640,'3. DB25 Alle koder'!B:C,2,FALSE)</f>
        <v>Detailhandel med boligtekstiler, belysnings- og husholdningsartikler i.a.n.</v>
      </c>
      <c r="D640" s="56">
        <f>COUNTIF(B:B,B640)</f>
        <v>7</v>
      </c>
      <c r="E640" s="64" t="s">
        <v>3635</v>
      </c>
      <c r="F640" s="55" t="s">
        <v>1244</v>
      </c>
      <c r="G640" s="55" t="s">
        <v>3392</v>
      </c>
      <c r="H640" s="55" t="s">
        <v>2810</v>
      </c>
      <c r="I640" s="56">
        <f>COUNTIF(G:G,G640)</f>
        <v>2</v>
      </c>
      <c r="J640" s="64" t="s">
        <v>3635</v>
      </c>
      <c r="K640" s="92"/>
      <c r="L640" s="92"/>
    </row>
    <row r="641" spans="1:12" ht="120" x14ac:dyDescent="0.25">
      <c r="A641" s="55" t="s">
        <v>1244</v>
      </c>
      <c r="B641" s="55" t="s">
        <v>1502</v>
      </c>
      <c r="C641" s="55" t="str">
        <f>VLOOKUP(B641,'3. DB25 Alle koder'!B:C,2,FALSE)</f>
        <v>Detailhandel med boligtekstiler, belysnings- og husholdningsartikler i.a.n.</v>
      </c>
      <c r="D641" s="56">
        <f>COUNTIF(B:B,B641)</f>
        <v>7</v>
      </c>
      <c r="E641" s="64" t="s">
        <v>3643</v>
      </c>
      <c r="F641" s="55" t="s">
        <v>1244</v>
      </c>
      <c r="G641" s="55" t="s">
        <v>3394</v>
      </c>
      <c r="H641" s="55" t="s">
        <v>2835</v>
      </c>
      <c r="I641" s="56">
        <f>COUNTIF(G:G,G641)</f>
        <v>7</v>
      </c>
      <c r="J641" s="64" t="s">
        <v>3643</v>
      </c>
      <c r="K641" s="92"/>
      <c r="L641" s="92"/>
    </row>
    <row r="642" spans="1:12" ht="30" x14ac:dyDescent="0.25">
      <c r="A642" s="55" t="s">
        <v>1244</v>
      </c>
      <c r="B642" s="55" t="s">
        <v>1502</v>
      </c>
      <c r="C642" s="55" t="str">
        <f>VLOOKUP(B642,'3. DB25 Alle koder'!B:C,2,FALSE)</f>
        <v>Detailhandel med boligtekstiler, belysnings- og husholdningsartikler i.a.n.</v>
      </c>
      <c r="D642" s="56">
        <f>COUNTIF(B:B,B642)</f>
        <v>7</v>
      </c>
      <c r="E642" s="57" t="s">
        <v>3523</v>
      </c>
      <c r="F642" s="55" t="s">
        <v>1244</v>
      </c>
      <c r="G642" s="55" t="s">
        <v>3395</v>
      </c>
      <c r="H642" s="55" t="s">
        <v>2841</v>
      </c>
      <c r="I642" s="56">
        <f>COUNTIF(G:G,G642)</f>
        <v>26</v>
      </c>
      <c r="J642" s="57" t="s">
        <v>3523</v>
      </c>
      <c r="K642" s="92"/>
      <c r="L642" s="92"/>
    </row>
    <row r="643" spans="1:12" ht="30" x14ac:dyDescent="0.25">
      <c r="A643" s="55" t="s">
        <v>1244</v>
      </c>
      <c r="B643" s="55" t="s">
        <v>1502</v>
      </c>
      <c r="C643" s="55" t="str">
        <f>VLOOKUP(B643,'3. DB25 Alle koder'!B:C,2,FALSE)</f>
        <v>Detailhandel med boligtekstiler, belysnings- og husholdningsartikler i.a.n.</v>
      </c>
      <c r="D643" s="56">
        <f>COUNTIF(B:B,B643)</f>
        <v>7</v>
      </c>
      <c r="E643" s="57"/>
      <c r="F643" s="55" t="s">
        <v>1244</v>
      </c>
      <c r="G643" s="55" t="s">
        <v>3398</v>
      </c>
      <c r="H643" s="55" t="s">
        <v>2846</v>
      </c>
      <c r="I643" s="56">
        <f>COUNTIF(G:G,G643)</f>
        <v>12</v>
      </c>
      <c r="J643" s="57"/>
      <c r="K643" s="92"/>
      <c r="L643" s="92" t="s">
        <v>4178</v>
      </c>
    </row>
    <row r="644" spans="1:12" ht="30" x14ac:dyDescent="0.25">
      <c r="A644" s="55" t="s">
        <v>1244</v>
      </c>
      <c r="B644" s="55" t="s">
        <v>1502</v>
      </c>
      <c r="C644" s="55" t="str">
        <f>VLOOKUP(B644,'3. DB25 Alle koder'!B:C,2,FALSE)</f>
        <v>Detailhandel med boligtekstiler, belysnings- og husholdningsartikler i.a.n.</v>
      </c>
      <c r="D644" s="56">
        <f>COUNTIF(B:B,B644)</f>
        <v>7</v>
      </c>
      <c r="E644" s="60" t="s">
        <v>3648</v>
      </c>
      <c r="F644" s="55" t="s">
        <v>1244</v>
      </c>
      <c r="G644" s="71" t="s">
        <v>3401</v>
      </c>
      <c r="H644" s="71" t="s">
        <v>2849</v>
      </c>
      <c r="I644" s="56">
        <f>COUNTIF(G:G,G644)</f>
        <v>9</v>
      </c>
      <c r="J644" s="60" t="s">
        <v>3523</v>
      </c>
      <c r="K644" s="92"/>
      <c r="L644" s="92"/>
    </row>
    <row r="645" spans="1:12" ht="30" x14ac:dyDescent="0.25">
      <c r="A645" s="55" t="s">
        <v>1244</v>
      </c>
      <c r="B645" s="55" t="s">
        <v>1502</v>
      </c>
      <c r="C645" s="55" t="str">
        <f>VLOOKUP(B645,'3. DB25 Alle koder'!B:C,2,FALSE)</f>
        <v>Detailhandel med boligtekstiler, belysnings- og husholdningsartikler i.a.n.</v>
      </c>
      <c r="D645" s="56">
        <f>COUNTIF(B:B,B645)</f>
        <v>7</v>
      </c>
      <c r="E645" s="57" t="s">
        <v>3523</v>
      </c>
      <c r="F645" s="55" t="s">
        <v>1244</v>
      </c>
      <c r="G645" s="71" t="s">
        <v>3405</v>
      </c>
      <c r="H645" s="71" t="s">
        <v>2854</v>
      </c>
      <c r="I645" s="56">
        <f>COUNTIF(G:G,G645)</f>
        <v>44</v>
      </c>
      <c r="J645" s="57" t="s">
        <v>3523</v>
      </c>
      <c r="K645" s="92"/>
      <c r="L645" s="92"/>
    </row>
    <row r="646" spans="1:12" ht="45" x14ac:dyDescent="0.25">
      <c r="A646" s="55" t="s">
        <v>1244</v>
      </c>
      <c r="B646" s="55" t="s">
        <v>1507</v>
      </c>
      <c r="C646" s="55" t="str">
        <f>VLOOKUP(B646,'3. DB25 Alle koder'!B:C,2,FALSE)</f>
        <v>Detailhandel med bøger</v>
      </c>
      <c r="D646" s="56">
        <f>COUNTIF(B:B,B646)</f>
        <v>4</v>
      </c>
      <c r="E646" s="69" t="s">
        <v>4043</v>
      </c>
      <c r="F646" s="55" t="s">
        <v>1244</v>
      </c>
      <c r="G646" s="55" t="s">
        <v>1507</v>
      </c>
      <c r="H646" s="55" t="s">
        <v>1506</v>
      </c>
      <c r="I646" s="56">
        <f>COUNTIF(G:G,G646)</f>
        <v>1</v>
      </c>
      <c r="J646" s="69" t="s">
        <v>4043</v>
      </c>
      <c r="K646" s="92"/>
      <c r="L646" s="92"/>
    </row>
    <row r="647" spans="1:12" x14ac:dyDescent="0.25">
      <c r="A647" s="55" t="s">
        <v>1244</v>
      </c>
      <c r="B647" s="55" t="s">
        <v>1507</v>
      </c>
      <c r="C647" s="55" t="str">
        <f>VLOOKUP(B647,'3. DB25 Alle koder'!B:C,2,FALSE)</f>
        <v>Detailhandel med bøger</v>
      </c>
      <c r="D647" s="56">
        <f>COUNTIF(B:B,B647)</f>
        <v>4</v>
      </c>
      <c r="E647" s="57" t="s">
        <v>3523</v>
      </c>
      <c r="F647" s="55" t="s">
        <v>1244</v>
      </c>
      <c r="G647" s="55" t="s">
        <v>3395</v>
      </c>
      <c r="H647" s="55" t="s">
        <v>2841</v>
      </c>
      <c r="I647" s="56">
        <f>COUNTIF(G:G,G647)</f>
        <v>26</v>
      </c>
      <c r="J647" s="57" t="s">
        <v>3523</v>
      </c>
      <c r="K647" s="92"/>
      <c r="L647" s="92"/>
    </row>
    <row r="648" spans="1:12" ht="30" x14ac:dyDescent="0.25">
      <c r="A648" s="55" t="s">
        <v>1244</v>
      </c>
      <c r="B648" s="55" t="s">
        <v>1507</v>
      </c>
      <c r="C648" s="55" t="str">
        <f>VLOOKUP(B648,'3. DB25 Alle koder'!B:C,2,FALSE)</f>
        <v>Detailhandel med bøger</v>
      </c>
      <c r="D648" s="56">
        <f>COUNTIF(B:B,B648)</f>
        <v>4</v>
      </c>
      <c r="E648" s="81" t="s">
        <v>3523</v>
      </c>
      <c r="F648" s="55" t="s">
        <v>1244</v>
      </c>
      <c r="G648" s="55" t="s">
        <v>3399</v>
      </c>
      <c r="H648" s="82" t="s">
        <v>2847</v>
      </c>
      <c r="I648" s="56">
        <f>COUNTIF(G:G,G648)</f>
        <v>6</v>
      </c>
      <c r="J648" s="81" t="s">
        <v>3523</v>
      </c>
      <c r="K648" s="92"/>
      <c r="L648" s="92"/>
    </row>
    <row r="649" spans="1:12" ht="30" x14ac:dyDescent="0.25">
      <c r="A649" s="55" t="s">
        <v>1244</v>
      </c>
      <c r="B649" s="55" t="s">
        <v>1507</v>
      </c>
      <c r="C649" s="55" t="str">
        <f>VLOOKUP(B649,'3. DB25 Alle koder'!B:C,2,FALSE)</f>
        <v>Detailhandel med bøger</v>
      </c>
      <c r="D649" s="56">
        <f>COUNTIF(B:B,B649)</f>
        <v>4</v>
      </c>
      <c r="E649" s="60" t="s">
        <v>3523</v>
      </c>
      <c r="F649" s="55" t="s">
        <v>1244</v>
      </c>
      <c r="G649" s="71" t="s">
        <v>3405</v>
      </c>
      <c r="H649" s="71" t="s">
        <v>2854</v>
      </c>
      <c r="I649" s="56">
        <f>COUNTIF(G:G,G649)</f>
        <v>44</v>
      </c>
      <c r="J649" s="60" t="s">
        <v>3523</v>
      </c>
      <c r="K649" s="92"/>
      <c r="L649" s="92"/>
    </row>
    <row r="650" spans="1:12" ht="120" x14ac:dyDescent="0.25">
      <c r="A650" s="55" t="s">
        <v>1244</v>
      </c>
      <c r="B650" s="55" t="s">
        <v>1510</v>
      </c>
      <c r="C650" s="55" t="str">
        <f>VLOOKUP(B650,'3. DB25 Alle koder'!B:C,2,FALSE)</f>
        <v>Detailhandel med aviser og andre tidsskrifter samt kontorartikler</v>
      </c>
      <c r="D650" s="56">
        <f>COUNTIF(B:B,B650)</f>
        <v>4</v>
      </c>
      <c r="E650" s="69" t="s">
        <v>4044</v>
      </c>
      <c r="F650" s="55" t="s">
        <v>1244</v>
      </c>
      <c r="G650" s="55" t="s">
        <v>1510</v>
      </c>
      <c r="H650" s="55" t="s">
        <v>2811</v>
      </c>
      <c r="I650" s="56">
        <f>COUNTIF(G:G,G650)</f>
        <v>1</v>
      </c>
      <c r="J650" s="69" t="s">
        <v>4044</v>
      </c>
      <c r="K650" s="92"/>
      <c r="L650" s="92"/>
    </row>
    <row r="651" spans="1:12" ht="30" x14ac:dyDescent="0.25">
      <c r="A651" s="55" t="s">
        <v>1244</v>
      </c>
      <c r="B651" s="55" t="s">
        <v>1510</v>
      </c>
      <c r="C651" s="55" t="str">
        <f>VLOOKUP(B651,'3. DB25 Alle koder'!B:C,2,FALSE)</f>
        <v>Detailhandel med aviser og andre tidsskrifter samt kontorartikler</v>
      </c>
      <c r="D651" s="56">
        <f>COUNTIF(B:B,B651)</f>
        <v>4</v>
      </c>
      <c r="E651" s="60" t="s">
        <v>3523</v>
      </c>
      <c r="F651" s="55" t="s">
        <v>1244</v>
      </c>
      <c r="G651" s="55" t="s">
        <v>3395</v>
      </c>
      <c r="H651" s="55" t="s">
        <v>2841</v>
      </c>
      <c r="I651" s="56">
        <f>COUNTIF(G:G,G651)</f>
        <v>26</v>
      </c>
      <c r="J651" s="60" t="s">
        <v>3523</v>
      </c>
      <c r="K651" s="92"/>
      <c r="L651" s="92"/>
    </row>
    <row r="652" spans="1:12" ht="30" x14ac:dyDescent="0.25">
      <c r="A652" s="55" t="s">
        <v>1244</v>
      </c>
      <c r="B652" s="55" t="s">
        <v>1510</v>
      </c>
      <c r="C652" s="55" t="str">
        <f>VLOOKUP(B652,'3. DB25 Alle koder'!B:C,2,FALSE)</f>
        <v>Detailhandel med aviser og andre tidsskrifter samt kontorartikler</v>
      </c>
      <c r="D652" s="56">
        <f>COUNTIF(B:B,B652)</f>
        <v>4</v>
      </c>
      <c r="E652" s="81" t="s">
        <v>3523</v>
      </c>
      <c r="F652" s="55" t="s">
        <v>1244</v>
      </c>
      <c r="G652" s="55" t="s">
        <v>3399</v>
      </c>
      <c r="H652" s="82" t="s">
        <v>2847</v>
      </c>
      <c r="I652" s="56">
        <f>COUNTIF(G:G,G652)</f>
        <v>6</v>
      </c>
      <c r="J652" s="81" t="s">
        <v>3523</v>
      </c>
      <c r="K652" s="92"/>
      <c r="L652" s="92"/>
    </row>
    <row r="653" spans="1:12" ht="30" x14ac:dyDescent="0.25">
      <c r="A653" s="55" t="s">
        <v>1244</v>
      </c>
      <c r="B653" s="55" t="s">
        <v>1510</v>
      </c>
      <c r="C653" s="55" t="str">
        <f>VLOOKUP(B653,'3. DB25 Alle koder'!B:C,2,FALSE)</f>
        <v>Detailhandel med aviser og andre tidsskrifter samt kontorartikler</v>
      </c>
      <c r="D653" s="56">
        <f>COUNTIF(B:B,B653)</f>
        <v>4</v>
      </c>
      <c r="E653" s="60" t="s">
        <v>3523</v>
      </c>
      <c r="F653" s="55" t="s">
        <v>1244</v>
      </c>
      <c r="G653" s="71" t="s">
        <v>3405</v>
      </c>
      <c r="H653" s="71" t="s">
        <v>2854</v>
      </c>
      <c r="I653" s="56">
        <f>COUNTIF(G:G,G653)</f>
        <v>44</v>
      </c>
      <c r="J653" s="60" t="s">
        <v>3523</v>
      </c>
      <c r="K653" s="92"/>
      <c r="L653" s="92"/>
    </row>
    <row r="654" spans="1:12" ht="240" x14ac:dyDescent="0.25">
      <c r="A654" s="55" t="s">
        <v>1244</v>
      </c>
      <c r="B654" s="55" t="s">
        <v>1513</v>
      </c>
      <c r="C654" s="55" t="str">
        <f>VLOOKUP(B654,'3. DB25 Alle koder'!B:C,2,FALSE)</f>
        <v>Detailhandel med sports- og fritidsudstyr</v>
      </c>
      <c r="D654" s="56">
        <f>COUNTIF(B:B,B654)</f>
        <v>4</v>
      </c>
      <c r="E654" s="79" t="s">
        <v>4045</v>
      </c>
      <c r="F654" s="55" t="s">
        <v>1244</v>
      </c>
      <c r="G654" s="55" t="s">
        <v>3457</v>
      </c>
      <c r="H654" s="55" t="s">
        <v>2813</v>
      </c>
      <c r="I654" s="56">
        <f>COUNTIF(G:G,G654)</f>
        <v>1</v>
      </c>
      <c r="J654" s="79" t="s">
        <v>4045</v>
      </c>
      <c r="K654" s="92"/>
      <c r="L654" s="92"/>
    </row>
    <row r="655" spans="1:12" ht="30" x14ac:dyDescent="0.25">
      <c r="A655" s="55" t="s">
        <v>1244</v>
      </c>
      <c r="B655" s="55" t="s">
        <v>1513</v>
      </c>
      <c r="C655" s="55" t="str">
        <f>VLOOKUP(B655,'3. DB25 Alle koder'!B:C,2,FALSE)</f>
        <v>Detailhandel med sports- og fritidsudstyr</v>
      </c>
      <c r="D655" s="56">
        <f>COUNTIF(B:B,B655)</f>
        <v>4</v>
      </c>
      <c r="E655" s="64" t="s">
        <v>3644</v>
      </c>
      <c r="F655" s="55" t="s">
        <v>1244</v>
      </c>
      <c r="G655" s="55" t="s">
        <v>3394</v>
      </c>
      <c r="H655" s="55" t="s">
        <v>2835</v>
      </c>
      <c r="I655" s="56">
        <f>COUNTIF(G:G,G655)</f>
        <v>7</v>
      </c>
      <c r="J655" s="64" t="s">
        <v>3644</v>
      </c>
      <c r="K655" s="92"/>
      <c r="L655" s="92"/>
    </row>
    <row r="656" spans="1:12" ht="30" x14ac:dyDescent="0.25">
      <c r="A656" s="55" t="s">
        <v>1244</v>
      </c>
      <c r="B656" s="55" t="s">
        <v>1513</v>
      </c>
      <c r="C656" s="55" t="str">
        <f>VLOOKUP(B656,'3. DB25 Alle koder'!B:C,2,FALSE)</f>
        <v>Detailhandel med sports- og fritidsudstyr</v>
      </c>
      <c r="D656" s="56">
        <f>COUNTIF(B:B,B656)</f>
        <v>4</v>
      </c>
      <c r="E656" s="57" t="s">
        <v>3523</v>
      </c>
      <c r="F656" s="55" t="s">
        <v>1244</v>
      </c>
      <c r="G656" s="55" t="s">
        <v>3400</v>
      </c>
      <c r="H656" s="55" t="s">
        <v>2848</v>
      </c>
      <c r="I656" s="56">
        <f>COUNTIF(G:G,G656)</f>
        <v>10</v>
      </c>
      <c r="J656" s="57" t="s">
        <v>3523</v>
      </c>
      <c r="K656" s="92"/>
      <c r="L656" s="92"/>
    </row>
    <row r="657" spans="1:12" ht="30" x14ac:dyDescent="0.25">
      <c r="A657" s="55" t="s">
        <v>1244</v>
      </c>
      <c r="B657" s="55" t="s">
        <v>1513</v>
      </c>
      <c r="C657" s="55" t="str">
        <f>VLOOKUP(B657,'3. DB25 Alle koder'!B:C,2,FALSE)</f>
        <v>Detailhandel med sports- og fritidsudstyr</v>
      </c>
      <c r="D657" s="56">
        <f>COUNTIF(B:B,B657)</f>
        <v>4</v>
      </c>
      <c r="E657" s="60" t="s">
        <v>3523</v>
      </c>
      <c r="F657" s="55" t="s">
        <v>1244</v>
      </c>
      <c r="G657" s="71" t="s">
        <v>3405</v>
      </c>
      <c r="H657" s="71" t="s">
        <v>2854</v>
      </c>
      <c r="I657" s="56">
        <f>COUNTIF(G:G,G657)</f>
        <v>44</v>
      </c>
      <c r="J657" s="60" t="s">
        <v>3523</v>
      </c>
      <c r="K657" s="92"/>
      <c r="L657" s="92"/>
    </row>
    <row r="658" spans="1:12" ht="90" x14ac:dyDescent="0.25">
      <c r="A658" s="55" t="s">
        <v>1244</v>
      </c>
      <c r="B658" s="55" t="s">
        <v>1515</v>
      </c>
      <c r="C658" s="55" t="str">
        <f>VLOOKUP(B658,'3. DB25 Alle koder'!B:C,2,FALSE)</f>
        <v>Detailhandel med cykler</v>
      </c>
      <c r="D658" s="56">
        <f>COUNTIF(B:B,B658)</f>
        <v>4</v>
      </c>
      <c r="E658" s="109" t="s">
        <v>4168</v>
      </c>
      <c r="F658" s="55" t="s">
        <v>1244</v>
      </c>
      <c r="G658" s="55" t="s">
        <v>3458</v>
      </c>
      <c r="H658" s="55" t="s">
        <v>2814</v>
      </c>
      <c r="I658" s="56">
        <f>COUNTIF(G:G,G658)</f>
        <v>1</v>
      </c>
      <c r="J658" s="109" t="s">
        <v>4168</v>
      </c>
      <c r="K658" s="92"/>
      <c r="L658" s="92"/>
    </row>
    <row r="659" spans="1:12" x14ac:dyDescent="0.25">
      <c r="A659" s="55" t="s">
        <v>1244</v>
      </c>
      <c r="B659" s="55" t="s">
        <v>1515</v>
      </c>
      <c r="C659" s="55" t="str">
        <f>VLOOKUP(B659,'3. DB25 Alle koder'!B:C,2,FALSE)</f>
        <v>Detailhandel med cykler</v>
      </c>
      <c r="D659" s="56">
        <f>COUNTIF(B:B,B659)</f>
        <v>4</v>
      </c>
      <c r="E659" s="60" t="s">
        <v>3523</v>
      </c>
      <c r="F659" s="55" t="s">
        <v>1244</v>
      </c>
      <c r="G659" s="55" t="s">
        <v>3395</v>
      </c>
      <c r="H659" s="55" t="s">
        <v>2841</v>
      </c>
      <c r="I659" s="56">
        <f>COUNTIF(G:G,G659)</f>
        <v>26</v>
      </c>
      <c r="J659" s="60" t="s">
        <v>3523</v>
      </c>
      <c r="K659" s="92"/>
      <c r="L659" s="92"/>
    </row>
    <row r="660" spans="1:12" ht="30" x14ac:dyDescent="0.25">
      <c r="A660" s="55" t="s">
        <v>1244</v>
      </c>
      <c r="B660" s="55" t="s">
        <v>1515</v>
      </c>
      <c r="C660" s="55" t="str">
        <f>VLOOKUP(B660,'3. DB25 Alle koder'!B:C,2,FALSE)</f>
        <v>Detailhandel med cykler</v>
      </c>
      <c r="D660" s="56">
        <f>COUNTIF(B:B,B660)</f>
        <v>4</v>
      </c>
      <c r="E660" s="60" t="s">
        <v>3523</v>
      </c>
      <c r="F660" s="55" t="s">
        <v>1244</v>
      </c>
      <c r="G660" s="55" t="s">
        <v>3400</v>
      </c>
      <c r="H660" s="55" t="s">
        <v>2848</v>
      </c>
      <c r="I660" s="56">
        <f>COUNTIF(G:G,G660)</f>
        <v>10</v>
      </c>
      <c r="J660" s="60" t="s">
        <v>3523</v>
      </c>
      <c r="K660" s="92"/>
      <c r="L660" s="92"/>
    </row>
    <row r="661" spans="1:12" ht="30" x14ac:dyDescent="0.25">
      <c r="A661" s="55" t="s">
        <v>1244</v>
      </c>
      <c r="B661" s="55" t="s">
        <v>1515</v>
      </c>
      <c r="C661" s="55" t="str">
        <f>VLOOKUP(B661,'3. DB25 Alle koder'!B:C,2,FALSE)</f>
        <v>Detailhandel med cykler</v>
      </c>
      <c r="D661" s="56">
        <f>COUNTIF(B:B,B661)</f>
        <v>4</v>
      </c>
      <c r="E661" s="78" t="s">
        <v>3523</v>
      </c>
      <c r="F661" s="55" t="s">
        <v>1244</v>
      </c>
      <c r="G661" s="71" t="s">
        <v>3405</v>
      </c>
      <c r="H661" s="71" t="s">
        <v>2854</v>
      </c>
      <c r="I661" s="56">
        <f>COUNTIF(G:G,G661)</f>
        <v>44</v>
      </c>
      <c r="J661" s="60" t="s">
        <v>3523</v>
      </c>
      <c r="K661" s="92"/>
      <c r="L661" s="92"/>
    </row>
    <row r="662" spans="1:12" x14ac:dyDescent="0.25">
      <c r="A662" s="55" t="s">
        <v>1244</v>
      </c>
      <c r="B662" s="55" t="s">
        <v>1516</v>
      </c>
      <c r="C662" s="55" t="str">
        <f>VLOOKUP(B662,'3. DB25 Alle koder'!B:C,2,FALSE)</f>
        <v>Detailhandel med lystbåde og udstyr hertil</v>
      </c>
      <c r="D662" s="56">
        <f>COUNTIF(B:B,B662)</f>
        <v>4</v>
      </c>
      <c r="E662" s="79" t="s">
        <v>4046</v>
      </c>
      <c r="F662" s="55" t="s">
        <v>1244</v>
      </c>
      <c r="G662" s="55" t="s">
        <v>3459</v>
      </c>
      <c r="H662" s="55" t="s">
        <v>2815</v>
      </c>
      <c r="I662" s="56">
        <f>COUNTIF(G:G,G662)</f>
        <v>1</v>
      </c>
      <c r="J662" s="79" t="s">
        <v>4046</v>
      </c>
      <c r="K662" s="92"/>
      <c r="L662" s="92"/>
    </row>
    <row r="663" spans="1:12" x14ac:dyDescent="0.25">
      <c r="A663" s="55" t="s">
        <v>1244</v>
      </c>
      <c r="B663" s="55" t="s">
        <v>1516</v>
      </c>
      <c r="C663" s="55" t="str">
        <f>VLOOKUP(B663,'3. DB25 Alle koder'!B:C,2,FALSE)</f>
        <v>Detailhandel med lystbåde og udstyr hertil</v>
      </c>
      <c r="D663" s="56">
        <f>COUNTIF(B:B,B663)</f>
        <v>4</v>
      </c>
      <c r="E663" s="60" t="s">
        <v>3523</v>
      </c>
      <c r="F663" s="55" t="s">
        <v>1244</v>
      </c>
      <c r="G663" s="71" t="s">
        <v>3395</v>
      </c>
      <c r="H663" s="71" t="s">
        <v>2841</v>
      </c>
      <c r="I663" s="56">
        <f>COUNTIF(G:G,G663)</f>
        <v>26</v>
      </c>
      <c r="J663" s="60" t="s">
        <v>3523</v>
      </c>
      <c r="K663" s="92"/>
      <c r="L663" s="92"/>
    </row>
    <row r="664" spans="1:12" ht="30" x14ac:dyDescent="0.25">
      <c r="A664" s="55" t="s">
        <v>1244</v>
      </c>
      <c r="B664" s="55" t="s">
        <v>1516</v>
      </c>
      <c r="C664" s="55" t="str">
        <f>VLOOKUP(B664,'3. DB25 Alle koder'!B:C,2,FALSE)</f>
        <v>Detailhandel med lystbåde og udstyr hertil</v>
      </c>
      <c r="D664" s="56">
        <f>COUNTIF(B:B,B664)</f>
        <v>4</v>
      </c>
      <c r="E664" s="60" t="s">
        <v>3523</v>
      </c>
      <c r="F664" s="55" t="s">
        <v>1244</v>
      </c>
      <c r="G664" s="55" t="s">
        <v>3400</v>
      </c>
      <c r="H664" s="55" t="s">
        <v>2848</v>
      </c>
      <c r="I664" s="56">
        <f>COUNTIF(G:G,G664)</f>
        <v>10</v>
      </c>
      <c r="J664" s="60" t="s">
        <v>3523</v>
      </c>
      <c r="K664" s="92"/>
      <c r="L664" s="92"/>
    </row>
    <row r="665" spans="1:12" ht="30" x14ac:dyDescent="0.25">
      <c r="A665" s="55" t="s">
        <v>1244</v>
      </c>
      <c r="B665" s="55" t="s">
        <v>1516</v>
      </c>
      <c r="C665" s="55" t="str">
        <f>VLOOKUP(B665,'3. DB25 Alle koder'!B:C,2,FALSE)</f>
        <v>Detailhandel med lystbåde og udstyr hertil</v>
      </c>
      <c r="D665" s="56">
        <f>COUNTIF(B:B,B665)</f>
        <v>4</v>
      </c>
      <c r="E665" s="78" t="s">
        <v>3523</v>
      </c>
      <c r="F665" s="55" t="s">
        <v>1244</v>
      </c>
      <c r="G665" s="71" t="s">
        <v>3405</v>
      </c>
      <c r="H665" s="71" t="s">
        <v>2854</v>
      </c>
      <c r="I665" s="56">
        <f>COUNTIF(G:G,G665)</f>
        <v>44</v>
      </c>
      <c r="J665" s="60" t="s">
        <v>3523</v>
      </c>
      <c r="K665" s="92"/>
      <c r="L665" s="92"/>
    </row>
    <row r="666" spans="1:12" ht="150" x14ac:dyDescent="0.25">
      <c r="A666" s="55" t="s">
        <v>1244</v>
      </c>
      <c r="B666" s="55" t="s">
        <v>1520</v>
      </c>
      <c r="C666" s="55" t="str">
        <f>VLOOKUP(B666,'3. DB25 Alle koder'!B:C,2,FALSE)</f>
        <v>Detailhandel med spil og legetøj</v>
      </c>
      <c r="D666" s="56">
        <f>COUNTIF(B:B,B666)</f>
        <v>4</v>
      </c>
      <c r="E666" s="79" t="s">
        <v>4047</v>
      </c>
      <c r="F666" s="55" t="s">
        <v>1244</v>
      </c>
      <c r="G666" s="55" t="s">
        <v>3393</v>
      </c>
      <c r="H666" s="55" t="s">
        <v>1519</v>
      </c>
      <c r="I666" s="56">
        <f>COUNTIF(G:G,G666)</f>
        <v>2</v>
      </c>
      <c r="J666" s="79" t="s">
        <v>4047</v>
      </c>
      <c r="K666" s="92"/>
      <c r="L666" s="92"/>
    </row>
    <row r="667" spans="1:12" x14ac:dyDescent="0.25">
      <c r="A667" s="55" t="s">
        <v>1244</v>
      </c>
      <c r="B667" s="55" t="s">
        <v>1520</v>
      </c>
      <c r="C667" s="55" t="str">
        <f>VLOOKUP(B667,'3. DB25 Alle koder'!B:C,2,FALSE)</f>
        <v>Detailhandel med spil og legetøj</v>
      </c>
      <c r="D667" s="56">
        <f>COUNTIF(B:B,B667)</f>
        <v>4</v>
      </c>
      <c r="E667" s="60" t="s">
        <v>3523</v>
      </c>
      <c r="F667" s="55" t="s">
        <v>1244</v>
      </c>
      <c r="G667" s="55" t="s">
        <v>3395</v>
      </c>
      <c r="H667" s="55" t="s">
        <v>2841</v>
      </c>
      <c r="I667" s="56">
        <f>COUNTIF(G:G,G667)</f>
        <v>26</v>
      </c>
      <c r="J667" s="60" t="s">
        <v>3523</v>
      </c>
      <c r="K667" s="92"/>
      <c r="L667" s="92"/>
    </row>
    <row r="668" spans="1:12" ht="30" x14ac:dyDescent="0.25">
      <c r="A668" s="55" t="s">
        <v>1244</v>
      </c>
      <c r="B668" s="55" t="s">
        <v>1520</v>
      </c>
      <c r="C668" s="55" t="str">
        <f>VLOOKUP(B668,'3. DB25 Alle koder'!B:C,2,FALSE)</f>
        <v>Detailhandel med spil og legetøj</v>
      </c>
      <c r="D668" s="56">
        <f>COUNTIF(B:B,B668)</f>
        <v>4</v>
      </c>
      <c r="E668" s="57" t="s">
        <v>3523</v>
      </c>
      <c r="F668" s="55" t="s">
        <v>1244</v>
      </c>
      <c r="G668" s="71" t="s">
        <v>3400</v>
      </c>
      <c r="H668" s="71" t="s">
        <v>2848</v>
      </c>
      <c r="I668" s="56">
        <f>COUNTIF(G:G,G668)</f>
        <v>10</v>
      </c>
      <c r="J668" s="57" t="s">
        <v>3523</v>
      </c>
      <c r="K668" s="92"/>
      <c r="L668" s="92"/>
    </row>
    <row r="669" spans="1:12" ht="30" x14ac:dyDescent="0.25">
      <c r="A669" s="55" t="s">
        <v>1244</v>
      </c>
      <c r="B669" s="55" t="s">
        <v>1520</v>
      </c>
      <c r="C669" s="55" t="str">
        <f>VLOOKUP(B669,'3. DB25 Alle koder'!B:C,2,FALSE)</f>
        <v>Detailhandel med spil og legetøj</v>
      </c>
      <c r="D669" s="56">
        <f>COUNTIF(B:B,B669)</f>
        <v>4</v>
      </c>
      <c r="E669" s="78" t="s">
        <v>3523</v>
      </c>
      <c r="F669" s="55" t="s">
        <v>1244</v>
      </c>
      <c r="G669" s="71" t="s">
        <v>3405</v>
      </c>
      <c r="H669" s="71" t="s">
        <v>2854</v>
      </c>
      <c r="I669" s="56">
        <f>COUNTIF(G:G,G669)</f>
        <v>44</v>
      </c>
      <c r="J669" s="60" t="s">
        <v>3523</v>
      </c>
      <c r="K669" s="92"/>
      <c r="L669" s="92"/>
    </row>
    <row r="670" spans="1:12" ht="90" x14ac:dyDescent="0.25">
      <c r="A670" s="55" t="s">
        <v>1244</v>
      </c>
      <c r="B670" s="55" t="s">
        <v>1522</v>
      </c>
      <c r="C670" s="55" t="str">
        <f>VLOOKUP(B670,'3. DB25 Alle koder'!B:C,2,FALSE)</f>
        <v>Detailhandel med musikinstrumenter</v>
      </c>
      <c r="D670" s="56">
        <f>COUNTIF(B:B,B670)</f>
        <v>6</v>
      </c>
      <c r="E670" s="64" t="s">
        <v>3633</v>
      </c>
      <c r="F670" s="55" t="s">
        <v>1244</v>
      </c>
      <c r="G670" s="55" t="s">
        <v>3455</v>
      </c>
      <c r="H670" s="55" t="s">
        <v>2809</v>
      </c>
      <c r="I670" s="56">
        <f>COUNTIF(G:G,G670)</f>
        <v>1</v>
      </c>
      <c r="J670" s="64" t="s">
        <v>3633</v>
      </c>
      <c r="K670" s="92"/>
      <c r="L670" s="92"/>
    </row>
    <row r="671" spans="1:12" ht="30" x14ac:dyDescent="0.25">
      <c r="A671" s="55" t="s">
        <v>1244</v>
      </c>
      <c r="B671" s="55" t="s">
        <v>1522</v>
      </c>
      <c r="C671" s="55" t="str">
        <f>VLOOKUP(B671,'3. DB25 Alle koder'!B:C,2,FALSE)</f>
        <v>Detailhandel med musikinstrumenter</v>
      </c>
      <c r="D671" s="56">
        <f>COUNTIF(B:B,B671)</f>
        <v>6</v>
      </c>
      <c r="E671" s="64" t="s">
        <v>3636</v>
      </c>
      <c r="F671" s="55" t="s">
        <v>1244</v>
      </c>
      <c r="G671" s="55" t="s">
        <v>3456</v>
      </c>
      <c r="H671" s="55" t="s">
        <v>2812</v>
      </c>
      <c r="I671" s="56">
        <f>COUNTIF(G:G,G671)</f>
        <v>1</v>
      </c>
      <c r="J671" s="64" t="s">
        <v>3636</v>
      </c>
      <c r="K671" s="92"/>
      <c r="L671" s="92"/>
    </row>
    <row r="672" spans="1:12" x14ac:dyDescent="0.25">
      <c r="A672" s="55" t="s">
        <v>1244</v>
      </c>
      <c r="B672" s="55" t="s">
        <v>1522</v>
      </c>
      <c r="C672" s="55" t="str">
        <f>VLOOKUP(B672,'3. DB25 Alle koder'!B:C,2,FALSE)</f>
        <v>Detailhandel med musikinstrumenter</v>
      </c>
      <c r="D672" s="56">
        <f>COUNTIF(B:B,B672)</f>
        <v>6</v>
      </c>
      <c r="E672" s="57" t="s">
        <v>3523</v>
      </c>
      <c r="F672" s="55" t="s">
        <v>1244</v>
      </c>
      <c r="G672" s="55" t="s">
        <v>3395</v>
      </c>
      <c r="H672" s="55" t="s">
        <v>2841</v>
      </c>
      <c r="I672" s="56">
        <f>COUNTIF(G:G,G672)</f>
        <v>26</v>
      </c>
      <c r="J672" s="57" t="s">
        <v>3523</v>
      </c>
      <c r="K672" s="92"/>
      <c r="L672" s="92"/>
    </row>
    <row r="673" spans="1:12" ht="30" x14ac:dyDescent="0.25">
      <c r="A673" s="55" t="s">
        <v>1244</v>
      </c>
      <c r="B673" s="55" t="s">
        <v>1522</v>
      </c>
      <c r="C673" s="55" t="str">
        <f>VLOOKUP(B673,'3. DB25 Alle koder'!B:C,2,FALSE)</f>
        <v>Detailhandel med musikinstrumenter</v>
      </c>
      <c r="D673" s="56">
        <f>COUNTIF(B:B,B673)</f>
        <v>6</v>
      </c>
      <c r="E673" s="81" t="s">
        <v>3523</v>
      </c>
      <c r="F673" s="55" t="s">
        <v>1244</v>
      </c>
      <c r="G673" s="55" t="s">
        <v>3399</v>
      </c>
      <c r="H673" s="82" t="s">
        <v>2847</v>
      </c>
      <c r="I673" s="56">
        <f>COUNTIF(G:G,G673)</f>
        <v>6</v>
      </c>
      <c r="J673" s="81" t="s">
        <v>3523</v>
      </c>
      <c r="K673" s="92"/>
      <c r="L673" s="92"/>
    </row>
    <row r="674" spans="1:12" ht="30" x14ac:dyDescent="0.25">
      <c r="A674" s="55" t="s">
        <v>1244</v>
      </c>
      <c r="B674" s="55" t="s">
        <v>1522</v>
      </c>
      <c r="C674" s="55" t="str">
        <f>VLOOKUP(B674,'3. DB25 Alle koder'!B:C,2,FALSE)</f>
        <v>Detailhandel med musikinstrumenter</v>
      </c>
      <c r="D674" s="56">
        <f>COUNTIF(B:B,B674)</f>
        <v>6</v>
      </c>
      <c r="E674" s="60" t="s">
        <v>3523</v>
      </c>
      <c r="F674" s="55" t="s">
        <v>1244</v>
      </c>
      <c r="G674" s="55" t="s">
        <v>3400</v>
      </c>
      <c r="H674" s="55" t="s">
        <v>2848</v>
      </c>
      <c r="I674" s="56">
        <f>COUNTIF(G:G,G674)</f>
        <v>10</v>
      </c>
      <c r="J674" s="60" t="s">
        <v>3523</v>
      </c>
      <c r="K674" s="92"/>
      <c r="L674" s="92"/>
    </row>
    <row r="675" spans="1:12" ht="30" x14ac:dyDescent="0.25">
      <c r="A675" s="55" t="s">
        <v>1244</v>
      </c>
      <c r="B675" s="55" t="s">
        <v>1522</v>
      </c>
      <c r="C675" s="55" t="str">
        <f>VLOOKUP(B675,'3. DB25 Alle koder'!B:C,2,FALSE)</f>
        <v>Detailhandel med musikinstrumenter</v>
      </c>
      <c r="D675" s="56">
        <f>COUNTIF(B:B,B675)</f>
        <v>6</v>
      </c>
      <c r="E675" s="78" t="s">
        <v>3523</v>
      </c>
      <c r="F675" s="55" t="s">
        <v>1244</v>
      </c>
      <c r="G675" s="71" t="s">
        <v>3405</v>
      </c>
      <c r="H675" s="71" t="s">
        <v>2854</v>
      </c>
      <c r="I675" s="56">
        <f>COUNTIF(G:G,G675)</f>
        <v>44</v>
      </c>
      <c r="J675" s="60" t="s">
        <v>3523</v>
      </c>
      <c r="K675" s="92"/>
      <c r="L675" s="92"/>
    </row>
    <row r="676" spans="1:12" x14ac:dyDescent="0.25">
      <c r="A676" s="55" t="s">
        <v>1244</v>
      </c>
      <c r="B676" s="55" t="s">
        <v>1524</v>
      </c>
      <c r="C676" s="55" t="str">
        <f>VLOOKUP(B676,'3. DB25 Alle koder'!B:C,2,FALSE)</f>
        <v>Detailhandel med kunst mv.</v>
      </c>
      <c r="D676" s="56">
        <f>COUNTIF(B:B,B676)</f>
        <v>5</v>
      </c>
      <c r="E676" s="57" t="s">
        <v>3523</v>
      </c>
      <c r="F676" s="55" t="s">
        <v>1244</v>
      </c>
      <c r="G676" s="55" t="s">
        <v>3465</v>
      </c>
      <c r="H676" s="55" t="s">
        <v>2834</v>
      </c>
      <c r="I676" s="56">
        <f>COUNTIF(G:G,G676)</f>
        <v>1</v>
      </c>
      <c r="J676" s="57" t="s">
        <v>3523</v>
      </c>
      <c r="K676" s="92"/>
      <c r="L676" s="92"/>
    </row>
    <row r="677" spans="1:12" ht="60" x14ac:dyDescent="0.25">
      <c r="A677" s="55" t="s">
        <v>1244</v>
      </c>
      <c r="B677" s="55" t="s">
        <v>1524</v>
      </c>
      <c r="C677" s="55" t="str">
        <f>VLOOKUP(B677,'3. DB25 Alle koder'!B:C,2,FALSE)</f>
        <v>Detailhandel med kunst mv.</v>
      </c>
      <c r="D677" s="56">
        <f>COUNTIF(B:B,B677)</f>
        <v>5</v>
      </c>
      <c r="E677" s="64" t="s">
        <v>3645</v>
      </c>
      <c r="F677" s="55" t="s">
        <v>1244</v>
      </c>
      <c r="G677" s="55" t="s">
        <v>3394</v>
      </c>
      <c r="H677" s="55" t="s">
        <v>2835</v>
      </c>
      <c r="I677" s="56">
        <f>COUNTIF(G:G,G677)</f>
        <v>7</v>
      </c>
      <c r="J677" s="64" t="s">
        <v>3645</v>
      </c>
      <c r="K677" s="92"/>
      <c r="L677" s="92"/>
    </row>
    <row r="678" spans="1:12" x14ac:dyDescent="0.25">
      <c r="A678" s="55" t="s">
        <v>1244</v>
      </c>
      <c r="B678" s="55" t="s">
        <v>1524</v>
      </c>
      <c r="C678" s="55" t="str">
        <f>VLOOKUP(B678,'3. DB25 Alle koder'!B:C,2,FALSE)</f>
        <v>Detailhandel med kunst mv.</v>
      </c>
      <c r="D678" s="56">
        <f>COUNTIF(B:B,B678)</f>
        <v>5</v>
      </c>
      <c r="E678" s="57" t="s">
        <v>3523</v>
      </c>
      <c r="F678" s="55" t="s">
        <v>1244</v>
      </c>
      <c r="G678" s="55" t="s">
        <v>3395</v>
      </c>
      <c r="H678" s="55" t="s">
        <v>2841</v>
      </c>
      <c r="I678" s="56">
        <f>COUNTIF(G:G,G678)</f>
        <v>26</v>
      </c>
      <c r="J678" s="57" t="s">
        <v>3523</v>
      </c>
      <c r="K678" s="92"/>
      <c r="L678" s="92"/>
    </row>
    <row r="679" spans="1:12" x14ac:dyDescent="0.25">
      <c r="A679" s="55" t="s">
        <v>1244</v>
      </c>
      <c r="B679" s="55" t="s">
        <v>1524</v>
      </c>
      <c r="C679" s="55" t="str">
        <f>VLOOKUP(B679,'3. DB25 Alle koder'!B:C,2,FALSE)</f>
        <v>Detailhandel med kunst mv.</v>
      </c>
      <c r="D679" s="56">
        <f>COUNTIF(B:B,B679)</f>
        <v>5</v>
      </c>
      <c r="E679" s="57" t="s">
        <v>3523</v>
      </c>
      <c r="F679" s="55" t="s">
        <v>1244</v>
      </c>
      <c r="G679" s="55" t="s">
        <v>3403</v>
      </c>
      <c r="H679" s="55" t="s">
        <v>2851</v>
      </c>
      <c r="I679" s="56">
        <f>COUNTIF(G:G,G679)</f>
        <v>8</v>
      </c>
      <c r="J679" s="57" t="s">
        <v>3523</v>
      </c>
      <c r="K679" s="92"/>
      <c r="L679" s="92"/>
    </row>
    <row r="680" spans="1:12" ht="30" x14ac:dyDescent="0.25">
      <c r="A680" s="55" t="s">
        <v>1244</v>
      </c>
      <c r="B680" s="55" t="s">
        <v>1524</v>
      </c>
      <c r="C680" s="55" t="str">
        <f>VLOOKUP(B680,'3. DB25 Alle koder'!B:C,2,FALSE)</f>
        <v>Detailhandel med kunst mv.</v>
      </c>
      <c r="D680" s="56">
        <f>COUNTIF(B:B,B680)</f>
        <v>5</v>
      </c>
      <c r="E680" s="78" t="s">
        <v>3523</v>
      </c>
      <c r="F680" s="55" t="s">
        <v>1244</v>
      </c>
      <c r="G680" s="71" t="s">
        <v>3405</v>
      </c>
      <c r="H680" s="71" t="s">
        <v>2854</v>
      </c>
      <c r="I680" s="56">
        <f>COUNTIF(G:G,G680)</f>
        <v>44</v>
      </c>
      <c r="J680" s="60" t="s">
        <v>3523</v>
      </c>
      <c r="K680" s="92"/>
      <c r="L680" s="92"/>
    </row>
    <row r="681" spans="1:12" ht="90" x14ac:dyDescent="0.25">
      <c r="A681" s="55" t="s">
        <v>1244</v>
      </c>
      <c r="B681" s="55" t="s">
        <v>1526</v>
      </c>
      <c r="C681" s="55" t="str">
        <f>VLOOKUP(B681,'3. DB25 Alle koder'!B:C,2,FALSE)</f>
        <v>Detailhandel med andre kulturelle artikler i.a.n</v>
      </c>
      <c r="D681" s="56">
        <f>COUNTIF(B:B,B681)</f>
        <v>4</v>
      </c>
      <c r="E681" s="60" t="s">
        <v>3637</v>
      </c>
      <c r="F681" s="55" t="s">
        <v>1244</v>
      </c>
      <c r="G681" s="55" t="s">
        <v>3393</v>
      </c>
      <c r="H681" s="55" t="s">
        <v>1519</v>
      </c>
      <c r="I681" s="56">
        <f>COUNTIF(G:G,G681)</f>
        <v>2</v>
      </c>
      <c r="J681" s="60" t="s">
        <v>3637</v>
      </c>
      <c r="K681" s="92"/>
      <c r="L681" s="92"/>
    </row>
    <row r="682" spans="1:12" x14ac:dyDescent="0.25">
      <c r="A682" s="55" t="s">
        <v>1244</v>
      </c>
      <c r="B682" s="55" t="s">
        <v>1526</v>
      </c>
      <c r="C682" s="55" t="str">
        <f>VLOOKUP(B682,'3. DB25 Alle koder'!B:C,2,FALSE)</f>
        <v>Detailhandel med andre kulturelle artikler i.a.n</v>
      </c>
      <c r="D682" s="56">
        <f>COUNTIF(B:B,B682)</f>
        <v>4</v>
      </c>
      <c r="E682" s="57" t="s">
        <v>3523</v>
      </c>
      <c r="F682" s="55" t="s">
        <v>1244</v>
      </c>
      <c r="G682" s="55" t="s">
        <v>3395</v>
      </c>
      <c r="H682" s="55" t="s">
        <v>2841</v>
      </c>
      <c r="I682" s="56">
        <f>COUNTIF(G:G,G682)</f>
        <v>26</v>
      </c>
      <c r="J682" s="57" t="s">
        <v>3523</v>
      </c>
      <c r="K682" s="92"/>
      <c r="L682" s="92"/>
    </row>
    <row r="683" spans="1:12" ht="30" x14ac:dyDescent="0.25">
      <c r="A683" s="55" t="s">
        <v>1244</v>
      </c>
      <c r="B683" s="55" t="s">
        <v>1526</v>
      </c>
      <c r="C683" s="55" t="str">
        <f>VLOOKUP(B683,'3. DB25 Alle koder'!B:C,2,FALSE)</f>
        <v>Detailhandel med andre kulturelle artikler i.a.n</v>
      </c>
      <c r="D683" s="56">
        <f>COUNTIF(B:B,B683)</f>
        <v>4</v>
      </c>
      <c r="E683" s="60" t="s">
        <v>3523</v>
      </c>
      <c r="F683" s="55" t="s">
        <v>1244</v>
      </c>
      <c r="G683" s="71" t="s">
        <v>3400</v>
      </c>
      <c r="H683" s="71" t="s">
        <v>2848</v>
      </c>
      <c r="I683" s="56">
        <f>COUNTIF(G:G,G683)</f>
        <v>10</v>
      </c>
      <c r="J683" s="60" t="s">
        <v>3523</v>
      </c>
      <c r="K683" s="92"/>
      <c r="L683" s="92"/>
    </row>
    <row r="684" spans="1:12" ht="30" x14ac:dyDescent="0.25">
      <c r="A684" s="55" t="s">
        <v>1244</v>
      </c>
      <c r="B684" s="55" t="s">
        <v>1526</v>
      </c>
      <c r="C684" s="55" t="str">
        <f>VLOOKUP(B684,'3. DB25 Alle koder'!B:C,2,FALSE)</f>
        <v>Detailhandel med andre kulturelle artikler i.a.n</v>
      </c>
      <c r="D684" s="56">
        <f>COUNTIF(B:B,B684)</f>
        <v>4</v>
      </c>
      <c r="E684" s="78" t="s">
        <v>3523</v>
      </c>
      <c r="F684" s="55" t="s">
        <v>1244</v>
      </c>
      <c r="G684" s="55" t="s">
        <v>3405</v>
      </c>
      <c r="H684" s="55" t="s">
        <v>2854</v>
      </c>
      <c r="I684" s="56">
        <f>COUNTIF(G:G,G684)</f>
        <v>44</v>
      </c>
      <c r="J684" s="60" t="s">
        <v>3523</v>
      </c>
      <c r="K684" s="92"/>
      <c r="L684" s="92"/>
    </row>
    <row r="685" spans="1:12" ht="180" x14ac:dyDescent="0.25">
      <c r="A685" s="55" t="s">
        <v>1244</v>
      </c>
      <c r="B685" s="55" t="s">
        <v>1532</v>
      </c>
      <c r="C685" s="55" t="str">
        <f>VLOOKUP(B685,'3. DB25 Alle koder'!B:C,2,FALSE)</f>
        <v>Detailhandel med tøj</v>
      </c>
      <c r="D685" s="56">
        <f>COUNTIF(B:B,B685)</f>
        <v>4</v>
      </c>
      <c r="E685" s="79" t="s">
        <v>4048</v>
      </c>
      <c r="F685" s="55" t="s">
        <v>1244</v>
      </c>
      <c r="G685" s="55" t="s">
        <v>1532</v>
      </c>
      <c r="H685" s="55" t="s">
        <v>2818</v>
      </c>
      <c r="I685" s="56">
        <f>COUNTIF(G:G,G685)</f>
        <v>1</v>
      </c>
      <c r="J685" s="79" t="s">
        <v>4048</v>
      </c>
      <c r="K685" s="92"/>
      <c r="L685" s="92"/>
    </row>
    <row r="686" spans="1:12" ht="30" x14ac:dyDescent="0.25">
      <c r="A686" s="55" t="s">
        <v>1244</v>
      </c>
      <c r="B686" s="55" t="s">
        <v>1532</v>
      </c>
      <c r="C686" s="55" t="str">
        <f>VLOOKUP(B686,'3. DB25 Alle koder'!B:C,2,FALSE)</f>
        <v>Detailhandel med tøj</v>
      </c>
      <c r="D686" s="56">
        <f>COUNTIF(B:B,B686)</f>
        <v>4</v>
      </c>
      <c r="E686" s="57" t="s">
        <v>3523</v>
      </c>
      <c r="F686" s="55" t="s">
        <v>1244</v>
      </c>
      <c r="G686" s="55" t="s">
        <v>1574</v>
      </c>
      <c r="H686" s="55" t="s">
        <v>2839</v>
      </c>
      <c r="I686" s="56">
        <f>COUNTIF(G:G,G686)</f>
        <v>6</v>
      </c>
      <c r="J686" s="57" t="s">
        <v>3523</v>
      </c>
      <c r="K686" s="92"/>
      <c r="L686" s="92"/>
    </row>
    <row r="687" spans="1:12" ht="30" x14ac:dyDescent="0.25">
      <c r="A687" s="55" t="s">
        <v>1244</v>
      </c>
      <c r="B687" s="55" t="s">
        <v>1532</v>
      </c>
      <c r="C687" s="55" t="str">
        <f>VLOOKUP(B687,'3. DB25 Alle koder'!B:C,2,FALSE)</f>
        <v>Detailhandel med tøj</v>
      </c>
      <c r="D687" s="56">
        <f>COUNTIF(B:B,B687)</f>
        <v>4</v>
      </c>
      <c r="E687" s="60" t="s">
        <v>3523</v>
      </c>
      <c r="F687" s="55" t="s">
        <v>1244</v>
      </c>
      <c r="G687" s="71" t="s">
        <v>3401</v>
      </c>
      <c r="H687" s="71" t="s">
        <v>2849</v>
      </c>
      <c r="I687" s="56">
        <f>COUNTIF(G:G,G687)</f>
        <v>9</v>
      </c>
      <c r="J687" s="60" t="s">
        <v>3523</v>
      </c>
      <c r="K687" s="92"/>
      <c r="L687" s="92"/>
    </row>
    <row r="688" spans="1:12" ht="30" x14ac:dyDescent="0.25">
      <c r="A688" s="55" t="s">
        <v>1244</v>
      </c>
      <c r="B688" s="55" t="s">
        <v>1532</v>
      </c>
      <c r="C688" s="55" t="str">
        <f>VLOOKUP(B688,'3. DB25 Alle koder'!B:C,2,FALSE)</f>
        <v>Detailhandel med tøj</v>
      </c>
      <c r="D688" s="56">
        <f>COUNTIF(B:B,B688)</f>
        <v>4</v>
      </c>
      <c r="E688" s="78" t="s">
        <v>3523</v>
      </c>
      <c r="F688" s="55" t="s">
        <v>1244</v>
      </c>
      <c r="G688" s="71" t="s">
        <v>3405</v>
      </c>
      <c r="H688" s="71" t="s">
        <v>2854</v>
      </c>
      <c r="I688" s="56">
        <f>COUNTIF(G:G,G688)</f>
        <v>44</v>
      </c>
      <c r="J688" s="60" t="s">
        <v>3523</v>
      </c>
      <c r="K688" s="92"/>
      <c r="L688" s="92"/>
    </row>
    <row r="689" spans="1:12" ht="150" x14ac:dyDescent="0.25">
      <c r="A689" s="55" t="s">
        <v>1244</v>
      </c>
      <c r="B689" s="55" t="s">
        <v>1534</v>
      </c>
      <c r="C689" s="55" t="str">
        <f>VLOOKUP(B689,'3. DB25 Alle koder'!B:C,2,FALSE)</f>
        <v>Detailhandel med baby- og børnetøj</v>
      </c>
      <c r="D689" s="56">
        <f>COUNTIF(B:B,B689)</f>
        <v>4</v>
      </c>
      <c r="E689" s="79" t="s">
        <v>4049</v>
      </c>
      <c r="F689" s="55" t="s">
        <v>1244</v>
      </c>
      <c r="G689" s="55" t="s">
        <v>1534</v>
      </c>
      <c r="H689" s="55" t="s">
        <v>2819</v>
      </c>
      <c r="I689" s="56">
        <f>COUNTIF(G:G,G689)</f>
        <v>1</v>
      </c>
      <c r="J689" s="79" t="s">
        <v>4049</v>
      </c>
      <c r="K689" s="92"/>
      <c r="L689" s="92"/>
    </row>
    <row r="690" spans="1:12" ht="30" x14ac:dyDescent="0.25">
      <c r="A690" s="55" t="s">
        <v>1244</v>
      </c>
      <c r="B690" s="55" t="s">
        <v>1534</v>
      </c>
      <c r="C690" s="55" t="str">
        <f>VLOOKUP(B690,'3. DB25 Alle koder'!B:C,2,FALSE)</f>
        <v>Detailhandel med baby- og børnetøj</v>
      </c>
      <c r="D690" s="56">
        <f>COUNTIF(B:B,B690)</f>
        <v>4</v>
      </c>
      <c r="E690" s="57" t="s">
        <v>3523</v>
      </c>
      <c r="F690" s="55" t="s">
        <v>1244</v>
      </c>
      <c r="G690" s="55" t="s">
        <v>1574</v>
      </c>
      <c r="H690" s="55" t="s">
        <v>2839</v>
      </c>
      <c r="I690" s="56">
        <f>COUNTIF(G:G,G690)</f>
        <v>6</v>
      </c>
      <c r="J690" s="57" t="s">
        <v>3523</v>
      </c>
      <c r="K690" s="92"/>
      <c r="L690" s="92"/>
    </row>
    <row r="691" spans="1:12" ht="30" x14ac:dyDescent="0.25">
      <c r="A691" s="55" t="s">
        <v>1244</v>
      </c>
      <c r="B691" s="55" t="s">
        <v>1534</v>
      </c>
      <c r="C691" s="55" t="str">
        <f>VLOOKUP(B691,'3. DB25 Alle koder'!B:C,2,FALSE)</f>
        <v>Detailhandel med baby- og børnetøj</v>
      </c>
      <c r="D691" s="56">
        <f>COUNTIF(B:B,B691)</f>
        <v>4</v>
      </c>
      <c r="E691" s="60" t="s">
        <v>3523</v>
      </c>
      <c r="F691" s="55" t="s">
        <v>1244</v>
      </c>
      <c r="G691" s="71" t="s">
        <v>3401</v>
      </c>
      <c r="H691" s="71" t="s">
        <v>2849</v>
      </c>
      <c r="I691" s="56">
        <f>COUNTIF(G:G,G691)</f>
        <v>9</v>
      </c>
      <c r="J691" s="60" t="s">
        <v>3523</v>
      </c>
      <c r="K691" s="92"/>
      <c r="L691" s="92"/>
    </row>
    <row r="692" spans="1:12" ht="30" x14ac:dyDescent="0.25">
      <c r="A692" s="55" t="s">
        <v>1244</v>
      </c>
      <c r="B692" s="55" t="s">
        <v>1534</v>
      </c>
      <c r="C692" s="55" t="str">
        <f>VLOOKUP(B692,'3. DB25 Alle koder'!B:C,2,FALSE)</f>
        <v>Detailhandel med baby- og børnetøj</v>
      </c>
      <c r="D692" s="56">
        <f>COUNTIF(B:B,B692)</f>
        <v>4</v>
      </c>
      <c r="E692" s="78" t="s">
        <v>3523</v>
      </c>
      <c r="F692" s="55" t="s">
        <v>1244</v>
      </c>
      <c r="G692" s="71" t="s">
        <v>3405</v>
      </c>
      <c r="H692" s="71" t="s">
        <v>2854</v>
      </c>
      <c r="I692" s="56">
        <f>COUNTIF(G:G,G692)</f>
        <v>44</v>
      </c>
      <c r="J692" s="60" t="s">
        <v>3523</v>
      </c>
      <c r="K692" s="92"/>
      <c r="L692" s="92"/>
    </row>
    <row r="693" spans="1:12" x14ac:dyDescent="0.25">
      <c r="A693" s="55" t="s">
        <v>1244</v>
      </c>
      <c r="B693" s="55" t="s">
        <v>1538</v>
      </c>
      <c r="C693" s="55" t="str">
        <f>VLOOKUP(B693,'3. DB25 Alle koder'!B:C,2,FALSE)</f>
        <v>Detailhandel med fodtøj</v>
      </c>
      <c r="D693" s="56">
        <f>COUNTIF(B:B,B693)</f>
        <v>4</v>
      </c>
      <c r="E693" s="79" t="s">
        <v>4050</v>
      </c>
      <c r="F693" s="55" t="s">
        <v>1244</v>
      </c>
      <c r="G693" s="55" t="s">
        <v>1538</v>
      </c>
      <c r="H693" s="55" t="s">
        <v>2821</v>
      </c>
      <c r="I693" s="56">
        <f>COUNTIF(G:G,G693)</f>
        <v>1</v>
      </c>
      <c r="J693" s="79" t="s">
        <v>4050</v>
      </c>
      <c r="K693" s="92"/>
      <c r="L693" s="92"/>
    </row>
    <row r="694" spans="1:12" ht="30" x14ac:dyDescent="0.25">
      <c r="A694" s="55" t="s">
        <v>1244</v>
      </c>
      <c r="B694" s="55" t="s">
        <v>1538</v>
      </c>
      <c r="C694" s="55" t="str">
        <f>VLOOKUP(B694,'3. DB25 Alle koder'!B:C,2,FALSE)</f>
        <v>Detailhandel med fodtøj</v>
      </c>
      <c r="D694" s="56">
        <f>COUNTIF(B:B,B694)</f>
        <v>4</v>
      </c>
      <c r="E694" s="57" t="s">
        <v>3523</v>
      </c>
      <c r="F694" s="55" t="s">
        <v>1244</v>
      </c>
      <c r="G694" s="55" t="s">
        <v>1574</v>
      </c>
      <c r="H694" s="55" t="s">
        <v>2839</v>
      </c>
      <c r="I694" s="56">
        <f>COUNTIF(G:G,G694)</f>
        <v>6</v>
      </c>
      <c r="J694" s="57" t="s">
        <v>3523</v>
      </c>
      <c r="K694" s="92"/>
      <c r="L694" s="92"/>
    </row>
    <row r="695" spans="1:12" ht="30" x14ac:dyDescent="0.25">
      <c r="A695" s="55" t="s">
        <v>1244</v>
      </c>
      <c r="B695" s="55" t="s">
        <v>1538</v>
      </c>
      <c r="C695" s="55" t="str">
        <f>VLOOKUP(B695,'3. DB25 Alle koder'!B:C,2,FALSE)</f>
        <v>Detailhandel med fodtøj</v>
      </c>
      <c r="D695" s="56">
        <f>COUNTIF(B:B,B695)</f>
        <v>4</v>
      </c>
      <c r="E695" s="60" t="s">
        <v>3523</v>
      </c>
      <c r="F695" s="55" t="s">
        <v>1244</v>
      </c>
      <c r="G695" s="55" t="s">
        <v>3401</v>
      </c>
      <c r="H695" s="55" t="s">
        <v>2849</v>
      </c>
      <c r="I695" s="56">
        <f>COUNTIF(G:G,G695)</f>
        <v>9</v>
      </c>
      <c r="J695" s="60" t="s">
        <v>3523</v>
      </c>
      <c r="K695" s="92"/>
      <c r="L695" s="92"/>
    </row>
    <row r="696" spans="1:12" ht="30" x14ac:dyDescent="0.25">
      <c r="A696" s="55" t="s">
        <v>1244</v>
      </c>
      <c r="B696" s="55" t="s">
        <v>1538</v>
      </c>
      <c r="C696" s="55" t="str">
        <f>VLOOKUP(B696,'3. DB25 Alle koder'!B:C,2,FALSE)</f>
        <v>Detailhandel med fodtøj</v>
      </c>
      <c r="D696" s="56">
        <f>COUNTIF(B:B,B696)</f>
        <v>4</v>
      </c>
      <c r="E696" s="78" t="s">
        <v>3523</v>
      </c>
      <c r="F696" s="55" t="s">
        <v>1244</v>
      </c>
      <c r="G696" s="71" t="s">
        <v>3405</v>
      </c>
      <c r="H696" s="71" t="s">
        <v>2854</v>
      </c>
      <c r="I696" s="56">
        <f>COUNTIF(G:G,G696)</f>
        <v>44</v>
      </c>
      <c r="J696" s="60" t="s">
        <v>3523</v>
      </c>
      <c r="K696" s="92"/>
      <c r="L696" s="92"/>
    </row>
    <row r="697" spans="1:12" ht="75" x14ac:dyDescent="0.25">
      <c r="A697" s="55" t="s">
        <v>1244</v>
      </c>
      <c r="B697" s="55" t="s">
        <v>1540</v>
      </c>
      <c r="C697" s="55" t="str">
        <f>VLOOKUP(B697,'3. DB25 Alle koder'!B:C,2,FALSE)</f>
        <v>Detailhandel med lædervarer</v>
      </c>
      <c r="D697" s="56">
        <f>COUNTIF(B:B,B697)</f>
        <v>4</v>
      </c>
      <c r="E697" s="69" t="s">
        <v>4051</v>
      </c>
      <c r="F697" s="55" t="s">
        <v>1244</v>
      </c>
      <c r="G697" s="55" t="s">
        <v>1540</v>
      </c>
      <c r="H697" s="55" t="s">
        <v>2822</v>
      </c>
      <c r="I697" s="56">
        <f>COUNTIF(G:G,G697)</f>
        <v>1</v>
      </c>
      <c r="J697" s="69" t="s">
        <v>4051</v>
      </c>
      <c r="K697" s="92"/>
      <c r="L697" s="92"/>
    </row>
    <row r="698" spans="1:12" ht="30" x14ac:dyDescent="0.25">
      <c r="A698" s="55" t="s">
        <v>1244</v>
      </c>
      <c r="B698" s="55" t="s">
        <v>1540</v>
      </c>
      <c r="C698" s="55" t="str">
        <f>VLOOKUP(B698,'3. DB25 Alle koder'!B:C,2,FALSE)</f>
        <v>Detailhandel med lædervarer</v>
      </c>
      <c r="D698" s="56">
        <f>COUNTIF(B:B,B698)</f>
        <v>4</v>
      </c>
      <c r="E698" s="57" t="s">
        <v>3523</v>
      </c>
      <c r="F698" s="55" t="s">
        <v>1244</v>
      </c>
      <c r="G698" s="55" t="s">
        <v>1574</v>
      </c>
      <c r="H698" s="55" t="s">
        <v>2839</v>
      </c>
      <c r="I698" s="56">
        <f>COUNTIF(G:G,G698)</f>
        <v>6</v>
      </c>
      <c r="J698" s="57" t="s">
        <v>3523</v>
      </c>
      <c r="K698" s="92"/>
      <c r="L698" s="92"/>
    </row>
    <row r="699" spans="1:12" ht="30" x14ac:dyDescent="0.25">
      <c r="A699" s="55" t="s">
        <v>1244</v>
      </c>
      <c r="B699" s="55" t="s">
        <v>1540</v>
      </c>
      <c r="C699" s="55" t="str">
        <f>VLOOKUP(B699,'3. DB25 Alle koder'!B:C,2,FALSE)</f>
        <v>Detailhandel med lædervarer</v>
      </c>
      <c r="D699" s="56">
        <f>COUNTIF(B:B,B699)</f>
        <v>4</v>
      </c>
      <c r="E699" s="60" t="s">
        <v>3523</v>
      </c>
      <c r="F699" s="55" t="s">
        <v>1244</v>
      </c>
      <c r="G699" s="71" t="s">
        <v>3401</v>
      </c>
      <c r="H699" s="71" t="s">
        <v>2849</v>
      </c>
      <c r="I699" s="56">
        <f>COUNTIF(G:G,G699)</f>
        <v>9</v>
      </c>
      <c r="J699" s="60" t="s">
        <v>3523</v>
      </c>
      <c r="K699" s="92"/>
      <c r="L699" s="92"/>
    </row>
    <row r="700" spans="1:12" ht="30" x14ac:dyDescent="0.25">
      <c r="A700" s="55" t="s">
        <v>1244</v>
      </c>
      <c r="B700" s="55" t="s">
        <v>1540</v>
      </c>
      <c r="C700" s="55" t="str">
        <f>VLOOKUP(B700,'3. DB25 Alle koder'!B:C,2,FALSE)</f>
        <v>Detailhandel med lædervarer</v>
      </c>
      <c r="D700" s="56">
        <f>COUNTIF(B:B,B700)</f>
        <v>4</v>
      </c>
      <c r="E700" s="78" t="s">
        <v>3523</v>
      </c>
      <c r="F700" s="55" t="s">
        <v>1244</v>
      </c>
      <c r="G700" s="71" t="s">
        <v>3405</v>
      </c>
      <c r="H700" s="71" t="s">
        <v>2854</v>
      </c>
      <c r="I700" s="56">
        <f>COUNTIF(G:G,G700)</f>
        <v>44</v>
      </c>
      <c r="J700" s="60" t="s">
        <v>3523</v>
      </c>
      <c r="K700" s="92"/>
      <c r="L700" s="92"/>
    </row>
    <row r="701" spans="1:12" ht="165" x14ac:dyDescent="0.25">
      <c r="A701" s="55" t="s">
        <v>1244</v>
      </c>
      <c r="B701" s="55" t="s">
        <v>1544</v>
      </c>
      <c r="C701" s="55" t="str">
        <f>VLOOKUP(B701,'3. DB25 Alle koder'!B:C,2,FALSE)</f>
        <v>Detailhandel med farmaceutiske produkter</v>
      </c>
      <c r="D701" s="56">
        <f>COUNTIF(B:B,B701)</f>
        <v>2</v>
      </c>
      <c r="E701" s="79" t="s">
        <v>4052</v>
      </c>
      <c r="F701" s="55" t="s">
        <v>1244</v>
      </c>
      <c r="G701" s="55" t="s">
        <v>1544</v>
      </c>
      <c r="H701" s="55" t="s">
        <v>2823</v>
      </c>
      <c r="I701" s="56">
        <f>COUNTIF(G:G,G701)</f>
        <v>1</v>
      </c>
      <c r="J701" s="79" t="s">
        <v>4052</v>
      </c>
      <c r="K701" s="92"/>
      <c r="L701" s="92"/>
    </row>
    <row r="702" spans="1:12" ht="30" x14ac:dyDescent="0.25">
      <c r="A702" s="55" t="s">
        <v>1244</v>
      </c>
      <c r="B702" s="55" t="s">
        <v>1544</v>
      </c>
      <c r="C702" s="55" t="str">
        <f>VLOOKUP(B702,'3. DB25 Alle koder'!B:C,2,FALSE)</f>
        <v>Detailhandel med farmaceutiske produkter</v>
      </c>
      <c r="D702" s="56">
        <f>COUNTIF(B:B,B702)</f>
        <v>2</v>
      </c>
      <c r="E702" s="78" t="s">
        <v>3523</v>
      </c>
      <c r="F702" s="55" t="s">
        <v>1244</v>
      </c>
      <c r="G702" s="55" t="s">
        <v>3402</v>
      </c>
      <c r="H702" s="82" t="s">
        <v>2850</v>
      </c>
      <c r="I702" s="56">
        <f>COUNTIF(G:G,G702)</f>
        <v>7</v>
      </c>
      <c r="J702" s="78" t="s">
        <v>3523</v>
      </c>
      <c r="K702" s="92"/>
      <c r="L702" s="92"/>
    </row>
    <row r="703" spans="1:12" ht="75" x14ac:dyDescent="0.25">
      <c r="A703" s="55" t="s">
        <v>1244</v>
      </c>
      <c r="B703" s="55" t="s">
        <v>1547</v>
      </c>
      <c r="C703" s="55" t="str">
        <f>VLOOKUP(B703,'3. DB25 Alle koder'!B:C,2,FALSE)</f>
        <v>Optikeraktiviteter</v>
      </c>
      <c r="D703" s="56">
        <f>COUNTIF(B:B,B703)</f>
        <v>4</v>
      </c>
      <c r="E703" s="69" t="s">
        <v>4053</v>
      </c>
      <c r="F703" s="55" t="s">
        <v>1244</v>
      </c>
      <c r="G703" s="55" t="s">
        <v>3462</v>
      </c>
      <c r="H703" s="55" t="s">
        <v>2831</v>
      </c>
      <c r="I703" s="56">
        <f>COUNTIF(G:G,G703)</f>
        <v>1</v>
      </c>
      <c r="J703" s="69" t="s">
        <v>4053</v>
      </c>
      <c r="K703" s="92"/>
      <c r="L703" s="92"/>
    </row>
    <row r="704" spans="1:12" x14ac:dyDescent="0.25">
      <c r="A704" s="55" t="s">
        <v>1244</v>
      </c>
      <c r="B704" s="55" t="s">
        <v>1547</v>
      </c>
      <c r="C704" s="55" t="str">
        <f>VLOOKUP(B704,'3. DB25 Alle koder'!B:C,2,FALSE)</f>
        <v>Optikeraktiviteter</v>
      </c>
      <c r="D704" s="56">
        <f>COUNTIF(B:B,B704)</f>
        <v>4</v>
      </c>
      <c r="E704" s="60" t="s">
        <v>3523</v>
      </c>
      <c r="F704" s="55" t="s">
        <v>1244</v>
      </c>
      <c r="G704" s="85" t="s">
        <v>3395</v>
      </c>
      <c r="H704" s="85" t="s">
        <v>2841</v>
      </c>
      <c r="I704" s="56">
        <f>COUNTIF(G:G,G704)</f>
        <v>26</v>
      </c>
      <c r="J704" s="60" t="s">
        <v>3523</v>
      </c>
      <c r="K704" s="92"/>
      <c r="L704" s="92"/>
    </row>
    <row r="705" spans="1:12" ht="30" x14ac:dyDescent="0.25">
      <c r="A705" s="55" t="s">
        <v>1244</v>
      </c>
      <c r="B705" s="55" t="s">
        <v>1547</v>
      </c>
      <c r="C705" s="55" t="str">
        <f>VLOOKUP(B705,'3. DB25 Alle koder'!B:C,2,FALSE)</f>
        <v>Optikeraktiviteter</v>
      </c>
      <c r="D705" s="56">
        <f>COUNTIF(B:B,B705)</f>
        <v>4</v>
      </c>
      <c r="E705" s="78" t="s">
        <v>3523</v>
      </c>
      <c r="F705" s="55" t="s">
        <v>1244</v>
      </c>
      <c r="G705" s="55" t="s">
        <v>3402</v>
      </c>
      <c r="H705" s="82" t="s">
        <v>2850</v>
      </c>
      <c r="I705" s="56">
        <f>COUNTIF(G:G,G705)</f>
        <v>7</v>
      </c>
      <c r="J705" s="78" t="s">
        <v>3523</v>
      </c>
      <c r="K705" s="92"/>
      <c r="L705" s="92"/>
    </row>
    <row r="706" spans="1:12" ht="120" x14ac:dyDescent="0.25">
      <c r="A706" s="55" t="s">
        <v>1244</v>
      </c>
      <c r="B706" s="73" t="s">
        <v>1547</v>
      </c>
      <c r="C706" s="55" t="str">
        <f>VLOOKUP(B706,'3. DB25 Alle koder'!B:C,2,FALSE)</f>
        <v>Optikeraktiviteter</v>
      </c>
      <c r="D706" s="56">
        <f>COUNTIF(B:B,B706)</f>
        <v>4</v>
      </c>
      <c r="E706" s="80" t="s">
        <v>3813</v>
      </c>
      <c r="F706" s="55" t="s">
        <v>1244</v>
      </c>
      <c r="G706" s="76" t="s">
        <v>3405</v>
      </c>
      <c r="H706" s="77" t="s">
        <v>2854</v>
      </c>
      <c r="I706" s="56">
        <f>COUNTIF(G:G,G706)</f>
        <v>44</v>
      </c>
      <c r="J706" s="78"/>
      <c r="K706" s="92"/>
      <c r="L706" s="92"/>
    </row>
    <row r="707" spans="1:12" ht="240" x14ac:dyDescent="0.25">
      <c r="A707" s="55" t="s">
        <v>1244</v>
      </c>
      <c r="B707" s="55" t="s">
        <v>1548</v>
      </c>
      <c r="C707" s="55" t="str">
        <f>VLOOKUP(B707,'3. DB25 Alle koder'!B:C,2,FALSE)</f>
        <v>Detailhandel med andre medicinske og ortopædiske artikler</v>
      </c>
      <c r="D707" s="56">
        <f>COUNTIF(B:B,B707)</f>
        <v>4</v>
      </c>
      <c r="E707" s="109" t="s">
        <v>4169</v>
      </c>
      <c r="F707" s="55" t="s">
        <v>1244</v>
      </c>
      <c r="G707" s="55" t="s">
        <v>3460</v>
      </c>
      <c r="H707" s="55" t="s">
        <v>1546</v>
      </c>
      <c r="I707" s="56">
        <f>COUNTIF(G:G,G707)</f>
        <v>1</v>
      </c>
      <c r="J707" s="109" t="s">
        <v>4169</v>
      </c>
      <c r="K707" s="92"/>
      <c r="L707" s="92"/>
    </row>
    <row r="708" spans="1:12" x14ac:dyDescent="0.25">
      <c r="A708" s="55" t="s">
        <v>1244</v>
      </c>
      <c r="B708" s="55" t="s">
        <v>1548</v>
      </c>
      <c r="C708" s="55" t="str">
        <f>VLOOKUP(B708,'3. DB25 Alle koder'!B:C,2,FALSE)</f>
        <v>Detailhandel med andre medicinske og ortopædiske artikler</v>
      </c>
      <c r="D708" s="56">
        <f>COUNTIF(B:B,B708)</f>
        <v>4</v>
      </c>
      <c r="E708" s="60" t="s">
        <v>3523</v>
      </c>
      <c r="F708" s="55" t="s">
        <v>1244</v>
      </c>
      <c r="G708" s="85" t="s">
        <v>3395</v>
      </c>
      <c r="H708" s="85" t="s">
        <v>2841</v>
      </c>
      <c r="I708" s="56">
        <f>COUNTIF(G:G,G708)</f>
        <v>26</v>
      </c>
      <c r="J708" s="60" t="s">
        <v>3523</v>
      </c>
      <c r="K708" s="92"/>
      <c r="L708" s="92"/>
    </row>
    <row r="709" spans="1:12" ht="30" x14ac:dyDescent="0.25">
      <c r="A709" s="55" t="s">
        <v>1244</v>
      </c>
      <c r="B709" s="55" t="s">
        <v>1548</v>
      </c>
      <c r="C709" s="55" t="str">
        <f>VLOOKUP(B709,'3. DB25 Alle koder'!B:C,2,FALSE)</f>
        <v>Detailhandel med andre medicinske og ortopædiske artikler</v>
      </c>
      <c r="D709" s="56">
        <f>COUNTIF(B:B,B709)</f>
        <v>4</v>
      </c>
      <c r="E709" s="78" t="s">
        <v>3523</v>
      </c>
      <c r="F709" s="55" t="s">
        <v>1244</v>
      </c>
      <c r="G709" s="71" t="s">
        <v>3402</v>
      </c>
      <c r="H709" s="84" t="s">
        <v>2850</v>
      </c>
      <c r="I709" s="56">
        <f>COUNTIF(G:G,G709)</f>
        <v>7</v>
      </c>
      <c r="J709" s="78" t="s">
        <v>3523</v>
      </c>
      <c r="K709" s="92"/>
      <c r="L709" s="92"/>
    </row>
    <row r="710" spans="1:12" ht="360" x14ac:dyDescent="0.25">
      <c r="A710" s="55" t="s">
        <v>1244</v>
      </c>
      <c r="B710" s="73" t="s">
        <v>1548</v>
      </c>
      <c r="C710" s="55" t="str">
        <f>VLOOKUP(B710,'3. DB25 Alle koder'!B:C,2,FALSE)</f>
        <v>Detailhandel med andre medicinske og ortopædiske artikler</v>
      </c>
      <c r="D710" s="56">
        <f>COUNTIF(B:B,B710)</f>
        <v>4</v>
      </c>
      <c r="E710" s="80" t="s">
        <v>3814</v>
      </c>
      <c r="F710" s="55" t="s">
        <v>1244</v>
      </c>
      <c r="G710" s="76" t="s">
        <v>3405</v>
      </c>
      <c r="H710" s="77" t="s">
        <v>2854</v>
      </c>
      <c r="I710" s="56">
        <f>COUNTIF(G:G,G710)</f>
        <v>44</v>
      </c>
      <c r="J710" s="78"/>
      <c r="K710" s="92"/>
      <c r="L710" s="92"/>
    </row>
    <row r="711" spans="1:12" ht="30" x14ac:dyDescent="0.25">
      <c r="A711" s="55" t="s">
        <v>1244</v>
      </c>
      <c r="B711" s="55" t="s">
        <v>1551</v>
      </c>
      <c r="C711" s="55" t="str">
        <f>VLOOKUP(B711,'3. DB25 Alle koder'!B:C,2,FALSE)</f>
        <v>Detailhandel med kosmetikvarer og toiletartikler</v>
      </c>
      <c r="D711" s="56">
        <f>COUNTIF(B:B,B711)</f>
        <v>4</v>
      </c>
      <c r="E711" s="57" t="s">
        <v>3523</v>
      </c>
      <c r="F711" s="55" t="s">
        <v>1244</v>
      </c>
      <c r="G711" s="71" t="s">
        <v>1551</v>
      </c>
      <c r="H711" s="71" t="s">
        <v>2824</v>
      </c>
      <c r="I711" s="56">
        <f>COUNTIF(G:G,G711)</f>
        <v>1</v>
      </c>
      <c r="J711" s="57" t="s">
        <v>3523</v>
      </c>
      <c r="K711" s="92"/>
      <c r="L711" s="94"/>
    </row>
    <row r="712" spans="1:12" x14ac:dyDescent="0.25">
      <c r="A712" s="55" t="s">
        <v>1244</v>
      </c>
      <c r="B712" s="55" t="s">
        <v>1551</v>
      </c>
      <c r="C712" s="55" t="str">
        <f>VLOOKUP(B712,'3. DB25 Alle koder'!B:C,2,FALSE)</f>
        <v>Detailhandel med kosmetikvarer og toiletartikler</v>
      </c>
      <c r="D712" s="56">
        <f>COUNTIF(B:B,B712)</f>
        <v>4</v>
      </c>
      <c r="E712" s="57" t="s">
        <v>3523</v>
      </c>
      <c r="F712" s="55" t="s">
        <v>1244</v>
      </c>
      <c r="G712" s="55" t="s">
        <v>3395</v>
      </c>
      <c r="H712" s="55" t="s">
        <v>2841</v>
      </c>
      <c r="I712" s="56">
        <f>COUNTIF(G:G,G712)</f>
        <v>26</v>
      </c>
      <c r="J712" s="57" t="s">
        <v>3523</v>
      </c>
      <c r="K712" s="92"/>
      <c r="L712" s="92"/>
    </row>
    <row r="713" spans="1:12" ht="30" x14ac:dyDescent="0.25">
      <c r="A713" s="55" t="s">
        <v>1244</v>
      </c>
      <c r="B713" s="55" t="s">
        <v>1551</v>
      </c>
      <c r="C713" s="55" t="str">
        <f>VLOOKUP(B713,'3. DB25 Alle koder'!B:C,2,FALSE)</f>
        <v>Detailhandel med kosmetikvarer og toiletartikler</v>
      </c>
      <c r="D713" s="56">
        <f>COUNTIF(B:B,B713)</f>
        <v>4</v>
      </c>
      <c r="E713" s="81" t="s">
        <v>3523</v>
      </c>
      <c r="F713" s="55" t="s">
        <v>1244</v>
      </c>
      <c r="G713" s="71" t="s">
        <v>3402</v>
      </c>
      <c r="H713" s="84" t="s">
        <v>2850</v>
      </c>
      <c r="I713" s="56">
        <f>COUNTIF(G:G,G713)</f>
        <v>7</v>
      </c>
      <c r="J713" s="81" t="s">
        <v>3523</v>
      </c>
      <c r="K713" s="92"/>
      <c r="L713" s="92"/>
    </row>
    <row r="714" spans="1:12" ht="30" x14ac:dyDescent="0.25">
      <c r="A714" s="55" t="s">
        <v>1244</v>
      </c>
      <c r="B714" s="55" t="s">
        <v>1551</v>
      </c>
      <c r="C714" s="55" t="str">
        <f>VLOOKUP(B714,'3. DB25 Alle koder'!B:C,2,FALSE)</f>
        <v>Detailhandel med kosmetikvarer og toiletartikler</v>
      </c>
      <c r="D714" s="56">
        <f>COUNTIF(B:B,B714)</f>
        <v>4</v>
      </c>
      <c r="E714" s="60" t="s">
        <v>3523</v>
      </c>
      <c r="F714" s="55" t="s">
        <v>1244</v>
      </c>
      <c r="G714" s="71" t="s">
        <v>3405</v>
      </c>
      <c r="H714" s="71" t="s">
        <v>2854</v>
      </c>
      <c r="I714" s="56">
        <f>COUNTIF(G:G,G714)</f>
        <v>44</v>
      </c>
      <c r="J714" s="60" t="s">
        <v>3523</v>
      </c>
      <c r="K714" s="92"/>
      <c r="L714" s="92"/>
    </row>
    <row r="715" spans="1:12" x14ac:dyDescent="0.25">
      <c r="A715" s="55" t="s">
        <v>1244</v>
      </c>
      <c r="B715" s="55" t="s">
        <v>1554</v>
      </c>
      <c r="C715" s="55" t="str">
        <f>VLOOKUP(B715,'3. DB25 Alle koder'!B:C,2,FALSE)</f>
        <v>Detailhandel med blomster og planter</v>
      </c>
      <c r="D715" s="56">
        <f>COUNTIF(B:B,B715)</f>
        <v>5</v>
      </c>
      <c r="E715" s="60" t="s">
        <v>3523</v>
      </c>
      <c r="F715" s="55" t="s">
        <v>1244</v>
      </c>
      <c r="G715" s="71" t="s">
        <v>1554</v>
      </c>
      <c r="H715" s="71" t="s">
        <v>2826</v>
      </c>
      <c r="I715" s="56">
        <f>COUNTIF(G:G,G715)</f>
        <v>1</v>
      </c>
      <c r="J715" s="60" t="s">
        <v>3523</v>
      </c>
      <c r="K715" s="92"/>
      <c r="L715" s="94"/>
    </row>
    <row r="716" spans="1:12" x14ac:dyDescent="0.25">
      <c r="A716" s="55" t="s">
        <v>1244</v>
      </c>
      <c r="B716" s="55" t="s">
        <v>1554</v>
      </c>
      <c r="C716" s="55" t="str">
        <f>VLOOKUP(B716,'3. DB25 Alle koder'!B:C,2,FALSE)</f>
        <v>Detailhandel med blomster og planter</v>
      </c>
      <c r="D716" s="56">
        <f>COUNTIF(B:B,B716)</f>
        <v>5</v>
      </c>
      <c r="E716" s="57" t="s">
        <v>3523</v>
      </c>
      <c r="F716" s="55" t="s">
        <v>1244</v>
      </c>
      <c r="G716" s="55" t="s">
        <v>1556</v>
      </c>
      <c r="H716" s="55" t="s">
        <v>2827</v>
      </c>
      <c r="I716" s="56">
        <f>COUNTIF(G:G,G716)</f>
        <v>1</v>
      </c>
      <c r="J716" s="57" t="s">
        <v>3523</v>
      </c>
      <c r="K716" s="92"/>
      <c r="L716" s="92"/>
    </row>
    <row r="717" spans="1:12" x14ac:dyDescent="0.25">
      <c r="A717" s="55" t="s">
        <v>1244</v>
      </c>
      <c r="B717" s="55" t="s">
        <v>1554</v>
      </c>
      <c r="C717" s="55" t="str">
        <f>VLOOKUP(B717,'3. DB25 Alle koder'!B:C,2,FALSE)</f>
        <v>Detailhandel med blomster og planter</v>
      </c>
      <c r="D717" s="56">
        <f>COUNTIF(B:B,B717)</f>
        <v>5</v>
      </c>
      <c r="E717" s="57" t="s">
        <v>3523</v>
      </c>
      <c r="F717" s="55" t="s">
        <v>1244</v>
      </c>
      <c r="G717" s="55" t="s">
        <v>3395</v>
      </c>
      <c r="H717" s="55" t="s">
        <v>2841</v>
      </c>
      <c r="I717" s="56">
        <f>COUNTIF(G:G,G717)</f>
        <v>26</v>
      </c>
      <c r="J717" s="57" t="s">
        <v>3523</v>
      </c>
      <c r="K717" s="92"/>
      <c r="L717" s="92"/>
    </row>
    <row r="718" spans="1:12" x14ac:dyDescent="0.25">
      <c r="A718" s="55" t="s">
        <v>1244</v>
      </c>
      <c r="B718" s="55" t="s">
        <v>1554</v>
      </c>
      <c r="C718" s="55" t="str">
        <f>VLOOKUP(B718,'3. DB25 Alle koder'!B:C,2,FALSE)</f>
        <v>Detailhandel med blomster og planter</v>
      </c>
      <c r="D718" s="56">
        <f>COUNTIF(B:B,B718)</f>
        <v>5</v>
      </c>
      <c r="E718" s="57" t="s">
        <v>3523</v>
      </c>
      <c r="F718" s="55" t="s">
        <v>1244</v>
      </c>
      <c r="G718" s="55" t="s">
        <v>3403</v>
      </c>
      <c r="H718" s="55" t="s">
        <v>2851</v>
      </c>
      <c r="I718" s="56">
        <f>COUNTIF(G:G,G718)</f>
        <v>8</v>
      </c>
      <c r="J718" s="57" t="s">
        <v>3523</v>
      </c>
      <c r="K718" s="92"/>
      <c r="L718" s="92"/>
    </row>
    <row r="719" spans="1:12" ht="30" x14ac:dyDescent="0.25">
      <c r="A719" s="55" t="s">
        <v>1244</v>
      </c>
      <c r="B719" s="55" t="s">
        <v>1554</v>
      </c>
      <c r="C719" s="55" t="str">
        <f>VLOOKUP(B719,'3. DB25 Alle koder'!B:C,2,FALSE)</f>
        <v>Detailhandel med blomster og planter</v>
      </c>
      <c r="D719" s="56">
        <f>COUNTIF(B:B,B719)</f>
        <v>5</v>
      </c>
      <c r="E719" s="60" t="s">
        <v>3523</v>
      </c>
      <c r="F719" s="55" t="s">
        <v>1244</v>
      </c>
      <c r="G719" s="71" t="s">
        <v>3405</v>
      </c>
      <c r="H719" s="71" t="s">
        <v>2854</v>
      </c>
      <c r="I719" s="56">
        <f>COUNTIF(G:G,G719)</f>
        <v>44</v>
      </c>
      <c r="J719" s="60" t="s">
        <v>3523</v>
      </c>
      <c r="K719" s="92"/>
      <c r="L719" s="92"/>
    </row>
    <row r="720" spans="1:12" x14ac:dyDescent="0.25">
      <c r="A720" s="55" t="s">
        <v>1244</v>
      </c>
      <c r="B720" s="55" t="s">
        <v>1556</v>
      </c>
      <c r="C720" s="55" t="str">
        <f>VLOOKUP(B720,'3. DB25 Alle koder'!B:C,2,FALSE)</f>
        <v>Detailhandel med kæledyr og udstyr til kæledyr</v>
      </c>
      <c r="D720" s="56">
        <f>COUNTIF(B:B,B720)</f>
        <v>4</v>
      </c>
      <c r="E720" s="57" t="s">
        <v>3523</v>
      </c>
      <c r="F720" s="55" t="s">
        <v>1244</v>
      </c>
      <c r="G720" s="55" t="s">
        <v>3461</v>
      </c>
      <c r="H720" s="55" t="s">
        <v>2828</v>
      </c>
      <c r="I720" s="56">
        <f>COUNTIF(G:G,G720)</f>
        <v>1</v>
      </c>
      <c r="J720" s="57" t="s">
        <v>3523</v>
      </c>
      <c r="K720" s="92"/>
      <c r="L720" s="92"/>
    </row>
    <row r="721" spans="1:12" x14ac:dyDescent="0.25">
      <c r="A721" s="55" t="s">
        <v>1244</v>
      </c>
      <c r="B721" s="55" t="s">
        <v>1556</v>
      </c>
      <c r="C721" s="55" t="str">
        <f>VLOOKUP(B721,'3. DB25 Alle koder'!B:C,2,FALSE)</f>
        <v>Detailhandel med kæledyr og udstyr til kæledyr</v>
      </c>
      <c r="D721" s="56">
        <f>COUNTIF(B:B,B721)</f>
        <v>4</v>
      </c>
      <c r="E721" s="57" t="s">
        <v>3523</v>
      </c>
      <c r="F721" s="55" t="s">
        <v>1244</v>
      </c>
      <c r="G721" s="55" t="s">
        <v>3395</v>
      </c>
      <c r="H721" s="55" t="s">
        <v>2841</v>
      </c>
      <c r="I721" s="56">
        <f>COUNTIF(G:G,G721)</f>
        <v>26</v>
      </c>
      <c r="J721" s="57" t="s">
        <v>3523</v>
      </c>
      <c r="K721" s="92"/>
      <c r="L721" s="92"/>
    </row>
    <row r="722" spans="1:12" x14ac:dyDescent="0.25">
      <c r="A722" s="55" t="s">
        <v>1244</v>
      </c>
      <c r="B722" s="55" t="s">
        <v>1556</v>
      </c>
      <c r="C722" s="55" t="str">
        <f>VLOOKUP(B722,'3. DB25 Alle koder'!B:C,2,FALSE)</f>
        <v>Detailhandel med kæledyr og udstyr til kæledyr</v>
      </c>
      <c r="D722" s="56">
        <f>COUNTIF(B:B,B722)</f>
        <v>4</v>
      </c>
      <c r="E722" s="57" t="s">
        <v>3523</v>
      </c>
      <c r="F722" s="55" t="s">
        <v>1244</v>
      </c>
      <c r="G722" s="55" t="s">
        <v>3403</v>
      </c>
      <c r="H722" s="55" t="s">
        <v>2851</v>
      </c>
      <c r="I722" s="56">
        <f>COUNTIF(G:G,G722)</f>
        <v>8</v>
      </c>
      <c r="J722" s="57" t="s">
        <v>3523</v>
      </c>
      <c r="K722" s="92"/>
      <c r="L722" s="92"/>
    </row>
    <row r="723" spans="1:12" ht="30" x14ac:dyDescent="0.25">
      <c r="A723" s="55" t="s">
        <v>1244</v>
      </c>
      <c r="B723" s="55" t="s">
        <v>1556</v>
      </c>
      <c r="C723" s="55" t="str">
        <f>VLOOKUP(B723,'3. DB25 Alle koder'!B:C,2,FALSE)</f>
        <v>Detailhandel med kæledyr og udstyr til kæledyr</v>
      </c>
      <c r="D723" s="56">
        <f>COUNTIF(B:B,B723)</f>
        <v>4</v>
      </c>
      <c r="E723" s="60" t="s">
        <v>3523</v>
      </c>
      <c r="F723" s="55" t="s">
        <v>1244</v>
      </c>
      <c r="G723" s="71" t="s">
        <v>3405</v>
      </c>
      <c r="H723" s="71" t="s">
        <v>2854</v>
      </c>
      <c r="I723" s="56">
        <f>COUNTIF(G:G,G723)</f>
        <v>44</v>
      </c>
      <c r="J723" s="60" t="s">
        <v>3523</v>
      </c>
      <c r="K723" s="92"/>
      <c r="L723" s="92"/>
    </row>
    <row r="724" spans="1:12" x14ac:dyDescent="0.25">
      <c r="A724" s="55" t="s">
        <v>1244</v>
      </c>
      <c r="B724" s="55" t="s">
        <v>1560</v>
      </c>
      <c r="C724" s="55" t="str">
        <f>VLOOKUP(B724,'3. DB25 Alle koder'!B:C,2,FALSE)</f>
        <v>Detailhandel med ure og smykker</v>
      </c>
      <c r="D724" s="56">
        <f>COUNTIF(B:B,B724)</f>
        <v>4</v>
      </c>
      <c r="E724" s="57" t="s">
        <v>3523</v>
      </c>
      <c r="F724" s="55" t="s">
        <v>1244</v>
      </c>
      <c r="G724" s="55" t="s">
        <v>1560</v>
      </c>
      <c r="H724" s="55" t="s">
        <v>2829</v>
      </c>
      <c r="I724" s="56">
        <f>COUNTIF(G:G,G724)</f>
        <v>1</v>
      </c>
      <c r="J724" s="57" t="s">
        <v>3523</v>
      </c>
      <c r="K724" s="92"/>
      <c r="L724" s="92"/>
    </row>
    <row r="725" spans="1:12" x14ac:dyDescent="0.25">
      <c r="A725" s="55" t="s">
        <v>1244</v>
      </c>
      <c r="B725" s="55" t="s">
        <v>1560</v>
      </c>
      <c r="C725" s="55" t="str">
        <f>VLOOKUP(B725,'3. DB25 Alle koder'!B:C,2,FALSE)</f>
        <v>Detailhandel med ure og smykker</v>
      </c>
      <c r="D725" s="56">
        <f>COUNTIF(B:B,B725)</f>
        <v>4</v>
      </c>
      <c r="E725" s="57" t="s">
        <v>3523</v>
      </c>
      <c r="F725" s="55" t="s">
        <v>1244</v>
      </c>
      <c r="G725" s="55" t="s">
        <v>3395</v>
      </c>
      <c r="H725" s="55" t="s">
        <v>2841</v>
      </c>
      <c r="I725" s="56">
        <f>COUNTIF(G:G,G725)</f>
        <v>26</v>
      </c>
      <c r="J725" s="57" t="s">
        <v>3523</v>
      </c>
      <c r="K725" s="92"/>
      <c r="L725" s="92"/>
    </row>
    <row r="726" spans="1:12" ht="30" x14ac:dyDescent="0.25">
      <c r="A726" s="55" t="s">
        <v>1244</v>
      </c>
      <c r="B726" s="55" t="s">
        <v>1560</v>
      </c>
      <c r="C726" s="55" t="str">
        <f>VLOOKUP(B726,'3. DB25 Alle koder'!B:C,2,FALSE)</f>
        <v>Detailhandel med ure og smykker</v>
      </c>
      <c r="D726" s="56">
        <f>COUNTIF(B:B,B726)</f>
        <v>4</v>
      </c>
      <c r="E726" s="60" t="s">
        <v>3523</v>
      </c>
      <c r="F726" s="55" t="s">
        <v>1244</v>
      </c>
      <c r="G726" s="71" t="s">
        <v>3401</v>
      </c>
      <c r="H726" s="71" t="s">
        <v>2849</v>
      </c>
      <c r="I726" s="56">
        <f>COUNTIF(G:G,G726)</f>
        <v>9</v>
      </c>
      <c r="J726" s="60" t="s">
        <v>3523</v>
      </c>
      <c r="K726" s="92"/>
      <c r="L726" s="92"/>
    </row>
    <row r="727" spans="1:12" ht="30" x14ac:dyDescent="0.25">
      <c r="A727" s="55" t="s">
        <v>1244</v>
      </c>
      <c r="B727" s="55" t="s">
        <v>1560</v>
      </c>
      <c r="C727" s="55" t="str">
        <f>VLOOKUP(B727,'3. DB25 Alle koder'!B:C,2,FALSE)</f>
        <v>Detailhandel med ure og smykker</v>
      </c>
      <c r="D727" s="56">
        <f>COUNTIF(B:B,B727)</f>
        <v>4</v>
      </c>
      <c r="E727" s="60" t="s">
        <v>3523</v>
      </c>
      <c r="F727" s="55" t="s">
        <v>1244</v>
      </c>
      <c r="G727" s="71" t="s">
        <v>3405</v>
      </c>
      <c r="H727" s="71" t="s">
        <v>2854</v>
      </c>
      <c r="I727" s="56">
        <f>COUNTIF(G:G,G727)</f>
        <v>44</v>
      </c>
      <c r="J727" s="60" t="s">
        <v>3523</v>
      </c>
      <c r="K727" s="92"/>
      <c r="L727" s="92"/>
    </row>
    <row r="728" spans="1:12" ht="135" x14ac:dyDescent="0.25">
      <c r="A728" s="55" t="s">
        <v>1244</v>
      </c>
      <c r="B728" s="55" t="s">
        <v>1563</v>
      </c>
      <c r="C728" s="55" t="str">
        <f>VLOOKUP(B728,'3. DB25 Alle koder'!B:C,2,FALSE)</f>
        <v>Detailhandel med andre nye varer</v>
      </c>
      <c r="D728" s="56">
        <f>COUNTIF(B:B,B728)</f>
        <v>8</v>
      </c>
      <c r="E728" s="64" t="s">
        <v>3638</v>
      </c>
      <c r="F728" s="55" t="s">
        <v>1244</v>
      </c>
      <c r="G728" s="55" t="s">
        <v>3463</v>
      </c>
      <c r="H728" s="55" t="s">
        <v>2832</v>
      </c>
      <c r="I728" s="56">
        <f>COUNTIF(G:G,G728)</f>
        <v>1</v>
      </c>
      <c r="J728" s="64" t="s">
        <v>3638</v>
      </c>
      <c r="K728" s="92"/>
      <c r="L728" s="92"/>
    </row>
    <row r="729" spans="1:12" ht="45" x14ac:dyDescent="0.25">
      <c r="A729" s="55" t="s">
        <v>1244</v>
      </c>
      <c r="B729" s="55" t="s">
        <v>1563</v>
      </c>
      <c r="C729" s="55" t="str">
        <f>VLOOKUP(B729,'3. DB25 Alle koder'!B:C,2,FALSE)</f>
        <v>Detailhandel med andre nye varer</v>
      </c>
      <c r="D729" s="56">
        <f>COUNTIF(B:B,B729)</f>
        <v>8</v>
      </c>
      <c r="E729" s="60" t="s">
        <v>3639</v>
      </c>
      <c r="F729" s="55" t="s">
        <v>1244</v>
      </c>
      <c r="G729" s="55" t="s">
        <v>3464</v>
      </c>
      <c r="H729" s="55" t="s">
        <v>2833</v>
      </c>
      <c r="I729" s="56">
        <f>COUNTIF(G:G,G729)</f>
        <v>1</v>
      </c>
      <c r="J729" s="60" t="s">
        <v>3639</v>
      </c>
      <c r="K729" s="92"/>
      <c r="L729" s="92"/>
    </row>
    <row r="730" spans="1:12" ht="285" x14ac:dyDescent="0.25">
      <c r="A730" s="55" t="s">
        <v>1244</v>
      </c>
      <c r="B730" s="55" t="s">
        <v>1563</v>
      </c>
      <c r="C730" s="55" t="str">
        <f>VLOOKUP(B730,'3. DB25 Alle koder'!B:C,2,FALSE)</f>
        <v>Detailhandel med andre nye varer</v>
      </c>
      <c r="D730" s="56">
        <f>COUNTIF(B:B,B730)</f>
        <v>8</v>
      </c>
      <c r="E730" s="64" t="s">
        <v>4054</v>
      </c>
      <c r="F730" s="55" t="s">
        <v>1244</v>
      </c>
      <c r="G730" s="55" t="s">
        <v>3394</v>
      </c>
      <c r="H730" s="55" t="s">
        <v>2835</v>
      </c>
      <c r="I730" s="56">
        <f>COUNTIF(G:G,G730)</f>
        <v>7</v>
      </c>
      <c r="J730" s="64" t="s">
        <v>4054</v>
      </c>
      <c r="K730" s="92"/>
      <c r="L730" s="92"/>
    </row>
    <row r="731" spans="1:12" x14ac:dyDescent="0.25">
      <c r="A731" s="55" t="s">
        <v>1244</v>
      </c>
      <c r="B731" s="55" t="s">
        <v>1563</v>
      </c>
      <c r="C731" s="55" t="str">
        <f>VLOOKUP(B731,'3. DB25 Alle koder'!B:C,2,FALSE)</f>
        <v>Detailhandel med andre nye varer</v>
      </c>
      <c r="D731" s="56">
        <f>COUNTIF(B:B,B731)</f>
        <v>8</v>
      </c>
      <c r="E731" s="57" t="s">
        <v>3523</v>
      </c>
      <c r="F731" s="55" t="s">
        <v>1244</v>
      </c>
      <c r="G731" s="55" t="s">
        <v>3395</v>
      </c>
      <c r="H731" s="55" t="s">
        <v>2841</v>
      </c>
      <c r="I731" s="56">
        <f>COUNTIF(G:G,G731)</f>
        <v>26</v>
      </c>
      <c r="J731" s="57" t="s">
        <v>3523</v>
      </c>
      <c r="K731" s="92"/>
      <c r="L731" s="92"/>
    </row>
    <row r="732" spans="1:12" ht="30" x14ac:dyDescent="0.25">
      <c r="A732" s="55" t="s">
        <v>1244</v>
      </c>
      <c r="B732" s="55" t="s">
        <v>1563</v>
      </c>
      <c r="C732" s="55" t="str">
        <f>VLOOKUP(B732,'3. DB25 Alle koder'!B:C,2,FALSE)</f>
        <v>Detailhandel med andre nye varer</v>
      </c>
      <c r="D732" s="56">
        <f>COUNTIF(B:B,B732)</f>
        <v>8</v>
      </c>
      <c r="E732" s="81" t="s">
        <v>3523</v>
      </c>
      <c r="F732" s="55" t="s">
        <v>1244</v>
      </c>
      <c r="G732" s="55" t="s">
        <v>3397</v>
      </c>
      <c r="H732" s="55" t="s">
        <v>2845</v>
      </c>
      <c r="I732" s="56">
        <f>COUNTIF(G:G,G732)</f>
        <v>6</v>
      </c>
      <c r="J732" s="57" t="s">
        <v>3523</v>
      </c>
      <c r="K732" s="92"/>
      <c r="L732" s="92"/>
    </row>
    <row r="733" spans="1:12" ht="30" x14ac:dyDescent="0.25">
      <c r="A733" s="55" t="s">
        <v>1244</v>
      </c>
      <c r="B733" s="55" t="s">
        <v>1563</v>
      </c>
      <c r="C733" s="55" t="str">
        <f>VLOOKUP(B733,'3. DB25 Alle koder'!B:C,2,FALSE)</f>
        <v>Detailhandel med andre nye varer</v>
      </c>
      <c r="D733" s="56">
        <f>COUNTIF(B:B,B733)</f>
        <v>8</v>
      </c>
      <c r="E733" s="57" t="s">
        <v>3523</v>
      </c>
      <c r="F733" s="55" t="s">
        <v>1244</v>
      </c>
      <c r="G733" s="55" t="s">
        <v>3398</v>
      </c>
      <c r="H733" s="55" t="s">
        <v>2846</v>
      </c>
      <c r="I733" s="56">
        <f>COUNTIF(G:G,G733)</f>
        <v>12</v>
      </c>
      <c r="J733" s="57" t="s">
        <v>3523</v>
      </c>
      <c r="K733" s="92"/>
      <c r="L733" s="92"/>
    </row>
    <row r="734" spans="1:12" x14ac:dyDescent="0.25">
      <c r="A734" s="55" t="s">
        <v>1244</v>
      </c>
      <c r="B734" s="55" t="s">
        <v>1563</v>
      </c>
      <c r="C734" s="55" t="str">
        <f>VLOOKUP(B734,'3. DB25 Alle koder'!B:C,2,FALSE)</f>
        <v>Detailhandel med andre nye varer</v>
      </c>
      <c r="D734" s="56">
        <f>COUNTIF(B:B,B734)</f>
        <v>8</v>
      </c>
      <c r="E734" s="57" t="s">
        <v>3523</v>
      </c>
      <c r="F734" s="55" t="s">
        <v>1244</v>
      </c>
      <c r="G734" s="55" t="s">
        <v>3403</v>
      </c>
      <c r="H734" s="55" t="s">
        <v>2851</v>
      </c>
      <c r="I734" s="56">
        <f>COUNTIF(G:G,G734)</f>
        <v>8</v>
      </c>
      <c r="J734" s="57" t="s">
        <v>3523</v>
      </c>
      <c r="K734" s="92"/>
      <c r="L734" s="92"/>
    </row>
    <row r="735" spans="1:12" ht="30" x14ac:dyDescent="0.25">
      <c r="A735" s="55" t="s">
        <v>1244</v>
      </c>
      <c r="B735" s="55" t="s">
        <v>1563</v>
      </c>
      <c r="C735" s="55" t="str">
        <f>VLOOKUP(B735,'3. DB25 Alle koder'!B:C,2,FALSE)</f>
        <v>Detailhandel med andre nye varer</v>
      </c>
      <c r="D735" s="56">
        <f>COUNTIF(B:B,B735)</f>
        <v>8</v>
      </c>
      <c r="E735" s="60" t="s">
        <v>3523</v>
      </c>
      <c r="F735" s="55" t="s">
        <v>1244</v>
      </c>
      <c r="G735" s="85" t="s">
        <v>3405</v>
      </c>
      <c r="H735" s="85" t="s">
        <v>2854</v>
      </c>
      <c r="I735" s="56">
        <f>COUNTIF(G:G,G735)</f>
        <v>44</v>
      </c>
      <c r="J735" s="60" t="s">
        <v>3523</v>
      </c>
      <c r="K735" s="92"/>
      <c r="L735" s="92"/>
    </row>
    <row r="736" spans="1:12" ht="135" x14ac:dyDescent="0.25">
      <c r="A736" s="55" t="s">
        <v>1244</v>
      </c>
      <c r="B736" s="55" t="s">
        <v>1566</v>
      </c>
      <c r="C736" s="55" t="str">
        <f>VLOOKUP(B736,'3. DB25 Alle koder'!B:C,2,FALSE)</f>
        <v>Detailhandel med brugte varer</v>
      </c>
      <c r="D736" s="56">
        <f>COUNTIF(B:B,B736)</f>
        <v>5</v>
      </c>
      <c r="E736" s="64" t="s">
        <v>3646</v>
      </c>
      <c r="F736" s="55" t="s">
        <v>1244</v>
      </c>
      <c r="G736" s="55" t="s">
        <v>1566</v>
      </c>
      <c r="H736" s="55" t="s">
        <v>2836</v>
      </c>
      <c r="I736" s="56">
        <f>COUNTIF(G:G,G736)</f>
        <v>3</v>
      </c>
      <c r="J736" s="64" t="s">
        <v>3646</v>
      </c>
      <c r="K736" s="92"/>
      <c r="L736" s="92"/>
    </row>
    <row r="737" spans="1:12" ht="60" x14ac:dyDescent="0.25">
      <c r="A737" s="55" t="s">
        <v>1244</v>
      </c>
      <c r="B737" s="73" t="s">
        <v>1566</v>
      </c>
      <c r="C737" s="55" t="str">
        <f>VLOOKUP(B737,'3. DB25 Alle koder'!B:C,2,FALSE)</f>
        <v>Detailhandel med brugte varer</v>
      </c>
      <c r="D737" s="56">
        <f>COUNTIF(B:B,B737)</f>
        <v>5</v>
      </c>
      <c r="E737" s="80" t="s">
        <v>3815</v>
      </c>
      <c r="F737" s="55" t="s">
        <v>1244</v>
      </c>
      <c r="G737" s="76" t="s">
        <v>1574</v>
      </c>
      <c r="H737" s="77" t="s">
        <v>2839</v>
      </c>
      <c r="I737" s="56">
        <f>COUNTIF(G:G,G737)</f>
        <v>6</v>
      </c>
      <c r="J737" s="80"/>
      <c r="K737" s="92"/>
      <c r="L737" s="92"/>
    </row>
    <row r="738" spans="1:12" x14ac:dyDescent="0.25">
      <c r="A738" s="55" t="s">
        <v>1244</v>
      </c>
      <c r="B738" s="55" t="s">
        <v>1566</v>
      </c>
      <c r="C738" s="55" t="str">
        <f>VLOOKUP(B738,'3. DB25 Alle koder'!B:C,2,FALSE)</f>
        <v>Detailhandel med brugte varer</v>
      </c>
      <c r="D738" s="56">
        <f>COUNTIF(B:B,B738)</f>
        <v>5</v>
      </c>
      <c r="E738" s="57" t="s">
        <v>3523</v>
      </c>
      <c r="F738" s="55" t="s">
        <v>1244</v>
      </c>
      <c r="G738" s="55" t="s">
        <v>3395</v>
      </c>
      <c r="H738" s="55" t="s">
        <v>2841</v>
      </c>
      <c r="I738" s="56">
        <f>COUNTIF(G:G,G738)</f>
        <v>26</v>
      </c>
      <c r="J738" s="57" t="s">
        <v>3523</v>
      </c>
      <c r="K738" s="92"/>
      <c r="L738" s="92"/>
    </row>
    <row r="739" spans="1:12" x14ac:dyDescent="0.25">
      <c r="A739" s="55" t="s">
        <v>1244</v>
      </c>
      <c r="B739" s="55" t="s">
        <v>1566</v>
      </c>
      <c r="C739" s="55" t="str">
        <f>VLOOKUP(B739,'3. DB25 Alle koder'!B:C,2,FALSE)</f>
        <v>Detailhandel med brugte varer</v>
      </c>
      <c r="D739" s="56">
        <f>COUNTIF(B:B,B739)</f>
        <v>5</v>
      </c>
      <c r="E739" s="57" t="s">
        <v>3523</v>
      </c>
      <c r="F739" s="55" t="s">
        <v>1244</v>
      </c>
      <c r="G739" s="55" t="s">
        <v>3403</v>
      </c>
      <c r="H739" s="55" t="s">
        <v>2851</v>
      </c>
      <c r="I739" s="56">
        <f>COUNTIF(G:G,G739)</f>
        <v>8</v>
      </c>
      <c r="J739" s="57" t="s">
        <v>3523</v>
      </c>
      <c r="K739" s="92"/>
      <c r="L739" s="92"/>
    </row>
    <row r="740" spans="1:12" ht="30" x14ac:dyDescent="0.25">
      <c r="A740" s="55" t="s">
        <v>1244</v>
      </c>
      <c r="B740" s="55" t="s">
        <v>1566</v>
      </c>
      <c r="C740" s="55" t="str">
        <f>VLOOKUP(B740,'3. DB25 Alle koder'!B:C,2,FALSE)</f>
        <v>Detailhandel med brugte varer</v>
      </c>
      <c r="D740" s="56">
        <f>COUNTIF(B:B,B740)</f>
        <v>5</v>
      </c>
      <c r="E740" s="60" t="s">
        <v>3523</v>
      </c>
      <c r="F740" s="55" t="s">
        <v>1244</v>
      </c>
      <c r="G740" s="71" t="s">
        <v>3405</v>
      </c>
      <c r="H740" s="71" t="s">
        <v>2854</v>
      </c>
      <c r="I740" s="56">
        <f>COUNTIF(G:G,G740)</f>
        <v>44</v>
      </c>
      <c r="J740" s="60" t="s">
        <v>3523</v>
      </c>
      <c r="K740" s="92"/>
      <c r="L740" s="92"/>
    </row>
    <row r="741" spans="1:12" ht="120" x14ac:dyDescent="0.25">
      <c r="A741" s="55" t="s">
        <v>1244</v>
      </c>
      <c r="B741" s="55" t="s">
        <v>1571</v>
      </c>
      <c r="C741" s="55" t="str">
        <f>VLOOKUP(B741,'3. DB25 Alle koder'!B:C,2,FALSE)</f>
        <v>Detailhandel med motorkøretøjer</v>
      </c>
      <c r="D741" s="56">
        <f>COUNTIF(B:B,B741)</f>
        <v>3</v>
      </c>
      <c r="E741" s="64" t="s">
        <v>3618</v>
      </c>
      <c r="F741" s="55" t="s">
        <v>1244</v>
      </c>
      <c r="G741" s="55" t="s">
        <v>3434</v>
      </c>
      <c r="H741" s="55" t="s">
        <v>2726</v>
      </c>
      <c r="I741" s="56">
        <f>COUNTIF(G:G,G741)</f>
        <v>2</v>
      </c>
      <c r="J741" s="64" t="s">
        <v>3618</v>
      </c>
      <c r="K741" s="92"/>
      <c r="L741" s="92"/>
    </row>
    <row r="742" spans="1:12" ht="135" x14ac:dyDescent="0.25">
      <c r="A742" s="55" t="s">
        <v>1244</v>
      </c>
      <c r="B742" s="55" t="s">
        <v>1571</v>
      </c>
      <c r="C742" s="55" t="str">
        <f>VLOOKUP(B742,'3. DB25 Alle koder'!B:C,2,FALSE)</f>
        <v>Detailhandel med motorkøretøjer</v>
      </c>
      <c r="D742" s="56">
        <f>COUNTIF(B:B,B742)</f>
        <v>3</v>
      </c>
      <c r="E742" s="64" t="s">
        <v>3621</v>
      </c>
      <c r="F742" s="55" t="s">
        <v>1244</v>
      </c>
      <c r="G742" s="71" t="s">
        <v>3387</v>
      </c>
      <c r="H742" s="71" t="s">
        <v>2729</v>
      </c>
      <c r="I742" s="56">
        <f>COUNTIF(G:G,G742)</f>
        <v>4</v>
      </c>
      <c r="J742" s="64" t="s">
        <v>3621</v>
      </c>
      <c r="K742" s="92"/>
      <c r="L742" s="94"/>
    </row>
    <row r="743" spans="1:12" ht="135" x14ac:dyDescent="0.25">
      <c r="A743" s="55" t="s">
        <v>1244</v>
      </c>
      <c r="B743" s="55" t="s">
        <v>1571</v>
      </c>
      <c r="C743" s="55" t="str">
        <f>VLOOKUP(B743,'3. DB25 Alle koder'!B:C,2,FALSE)</f>
        <v>Detailhandel med motorkøretøjer</v>
      </c>
      <c r="D743" s="56">
        <f>COUNTIF(B:B,B743)</f>
        <v>3</v>
      </c>
      <c r="E743" s="64" t="s">
        <v>3621</v>
      </c>
      <c r="F743" s="55" t="s">
        <v>1244</v>
      </c>
      <c r="G743" s="55" t="s">
        <v>3388</v>
      </c>
      <c r="H743" s="55" t="s">
        <v>2730</v>
      </c>
      <c r="I743" s="56">
        <f>COUNTIF(G:G,G743)</f>
        <v>4</v>
      </c>
      <c r="J743" s="64" t="s">
        <v>3621</v>
      </c>
      <c r="K743" s="92"/>
      <c r="L743" s="94"/>
    </row>
    <row r="744" spans="1:12" x14ac:dyDescent="0.25">
      <c r="A744" s="55" t="s">
        <v>1244</v>
      </c>
      <c r="B744" s="55" t="s">
        <v>1574</v>
      </c>
      <c r="C744" s="55" t="str">
        <f>VLOOKUP(B744,'3. DB25 Alle koder'!B:C,2,FALSE)</f>
        <v>Detailhandel med reservedele og tilbehør til motorkøretøjer</v>
      </c>
      <c r="D744" s="56">
        <f>COUNTIF(B:B,B744)</f>
        <v>1</v>
      </c>
      <c r="E744" s="63" t="s">
        <v>3523</v>
      </c>
      <c r="F744" s="55" t="s">
        <v>1244</v>
      </c>
      <c r="G744" s="55" t="s">
        <v>3437</v>
      </c>
      <c r="H744" s="55" t="s">
        <v>1573</v>
      </c>
      <c r="I744" s="56">
        <f>COUNTIF(G:G,G744)</f>
        <v>2</v>
      </c>
      <c r="J744" s="63" t="s">
        <v>3523</v>
      </c>
      <c r="K744" s="92"/>
      <c r="L744" s="94"/>
    </row>
    <row r="745" spans="1:12" ht="150" x14ac:dyDescent="0.25">
      <c r="A745" s="55" t="s">
        <v>1244</v>
      </c>
      <c r="B745" s="55" t="s">
        <v>1577</v>
      </c>
      <c r="C745" s="55" t="str">
        <f>VLOOKUP(B745,'3. DB25 Alle koder'!B:C,2,FALSE)</f>
        <v>Detailhandel med motorcykler samt reservedele og tilbehør dertil</v>
      </c>
      <c r="D745" s="56">
        <f>COUNTIF(B:B,B745)</f>
        <v>1</v>
      </c>
      <c r="E745" s="112" t="s">
        <v>4167</v>
      </c>
      <c r="F745" s="55" t="s">
        <v>1244</v>
      </c>
      <c r="G745" s="55" t="s">
        <v>3241</v>
      </c>
      <c r="H745" s="55" t="s">
        <v>2742</v>
      </c>
      <c r="I745" s="56">
        <f>COUNTIF(G:G,G745)</f>
        <v>5</v>
      </c>
      <c r="J745" s="112" t="s">
        <v>4167</v>
      </c>
      <c r="K745" s="92"/>
      <c r="L745" s="94"/>
    </row>
    <row r="746" spans="1:12" ht="30" x14ac:dyDescent="0.25">
      <c r="A746" s="55" t="s">
        <v>1244</v>
      </c>
      <c r="B746" s="73" t="s">
        <v>1580</v>
      </c>
      <c r="C746" s="55" t="str">
        <f>VLOOKUP(B746,'3. DB25 Alle koder'!B:C,2,FALSE)</f>
        <v>Formidlingsaktiviteter inden for ikke-specialiseret detailhandel</v>
      </c>
      <c r="D746" s="56">
        <f>COUNTIF(B:B,B746)</f>
        <v>15</v>
      </c>
      <c r="E746" s="78"/>
      <c r="F746" s="55" t="s">
        <v>1244</v>
      </c>
      <c r="G746" s="86" t="s">
        <v>1438</v>
      </c>
      <c r="H746" s="87" t="s">
        <v>2778</v>
      </c>
      <c r="I746" s="56">
        <f>COUNTIF(G:G,G746)</f>
        <v>3</v>
      </c>
      <c r="J746" s="78"/>
      <c r="K746" s="92"/>
      <c r="L746" s="94"/>
    </row>
    <row r="747" spans="1:12" ht="30" x14ac:dyDescent="0.25">
      <c r="A747" s="55" t="s">
        <v>1244</v>
      </c>
      <c r="B747" s="73" t="s">
        <v>1580</v>
      </c>
      <c r="C747" s="55" t="str">
        <f>VLOOKUP(B747,'3. DB25 Alle koder'!B:C,2,FALSE)</f>
        <v>Formidlingsaktiviteter inden for ikke-specialiseret detailhandel</v>
      </c>
      <c r="D747" s="56">
        <f>COUNTIF(B:B,B747)</f>
        <v>15</v>
      </c>
      <c r="E747" s="78"/>
      <c r="F747" s="55" t="s">
        <v>1244</v>
      </c>
      <c r="G747" s="86" t="s">
        <v>1440</v>
      </c>
      <c r="H747" s="87" t="s">
        <v>2779</v>
      </c>
      <c r="I747" s="56">
        <f>COUNTIF(G:G,G747)</f>
        <v>2</v>
      </c>
      <c r="J747" s="78"/>
      <c r="K747" s="92"/>
      <c r="L747" s="94"/>
    </row>
    <row r="748" spans="1:12" ht="30" x14ac:dyDescent="0.25">
      <c r="A748" s="55" t="s">
        <v>1244</v>
      </c>
      <c r="B748" s="73" t="s">
        <v>1580</v>
      </c>
      <c r="C748" s="55" t="str">
        <f>VLOOKUP(B748,'3. DB25 Alle koder'!B:C,2,FALSE)</f>
        <v>Formidlingsaktiviteter inden for ikke-specialiseret detailhandel</v>
      </c>
      <c r="D748" s="56">
        <f>COUNTIF(B:B,B748)</f>
        <v>15</v>
      </c>
      <c r="E748" s="78"/>
      <c r="F748" s="55" t="s">
        <v>1244</v>
      </c>
      <c r="G748" s="86" t="s">
        <v>1442</v>
      </c>
      <c r="H748" s="87" t="s">
        <v>2780</v>
      </c>
      <c r="I748" s="56">
        <f>COUNTIF(G:G,G748)</f>
        <v>2</v>
      </c>
      <c r="J748" s="78"/>
      <c r="K748" s="92"/>
      <c r="L748" s="94"/>
    </row>
    <row r="749" spans="1:12" ht="30" x14ac:dyDescent="0.25">
      <c r="A749" s="55" t="s">
        <v>1244</v>
      </c>
      <c r="B749" s="55" t="s">
        <v>1580</v>
      </c>
      <c r="C749" s="55" t="str">
        <f>VLOOKUP(B749,'3. DB25 Alle koder'!B:C,2,FALSE)</f>
        <v>Formidlingsaktiviteter inden for ikke-specialiseret detailhandel</v>
      </c>
      <c r="D749" s="56">
        <f>COUNTIF(B:B,B749)</f>
        <v>15</v>
      </c>
      <c r="E749" s="64" t="s">
        <v>3647</v>
      </c>
      <c r="F749" s="55" t="s">
        <v>1244</v>
      </c>
      <c r="G749" s="85" t="s">
        <v>1566</v>
      </c>
      <c r="H749" s="85" t="s">
        <v>2836</v>
      </c>
      <c r="I749" s="56">
        <f>COUNTIF(G:G,G749)</f>
        <v>3</v>
      </c>
      <c r="J749" s="64" t="s">
        <v>3647</v>
      </c>
      <c r="K749" s="92"/>
      <c r="L749" s="94"/>
    </row>
    <row r="750" spans="1:12" ht="30" x14ac:dyDescent="0.25">
      <c r="A750" s="55" t="s">
        <v>1244</v>
      </c>
      <c r="B750" s="73" t="s">
        <v>1580</v>
      </c>
      <c r="C750" s="55" t="str">
        <f>VLOOKUP(B750,'3. DB25 Alle koder'!B:C,2,FALSE)</f>
        <v>Formidlingsaktiviteter inden for ikke-specialiseret detailhandel</v>
      </c>
      <c r="D750" s="56">
        <f>COUNTIF(B:B,B750)</f>
        <v>15</v>
      </c>
      <c r="E750" s="78"/>
      <c r="F750" s="55" t="s">
        <v>1244</v>
      </c>
      <c r="G750" s="86" t="s">
        <v>3396</v>
      </c>
      <c r="H750" s="87" t="s">
        <v>2844</v>
      </c>
      <c r="I750" s="56">
        <f>COUNTIF(G:G,G750)</f>
        <v>13</v>
      </c>
      <c r="J750" s="78"/>
      <c r="K750" s="92"/>
      <c r="L750" s="94"/>
    </row>
    <row r="751" spans="1:12" ht="30" x14ac:dyDescent="0.25">
      <c r="A751" s="55" t="s">
        <v>1244</v>
      </c>
      <c r="B751" s="73" t="s">
        <v>1580</v>
      </c>
      <c r="C751" s="55" t="str">
        <f>VLOOKUP(B751,'3. DB25 Alle koder'!B:C,2,FALSE)</f>
        <v>Formidlingsaktiviteter inden for ikke-specialiseret detailhandel</v>
      </c>
      <c r="D751" s="56">
        <f>COUNTIF(B:B,B751)</f>
        <v>15</v>
      </c>
      <c r="E751" s="78"/>
      <c r="F751" s="55" t="s">
        <v>1244</v>
      </c>
      <c r="G751" s="86" t="s">
        <v>3397</v>
      </c>
      <c r="H751" s="87" t="s">
        <v>2845</v>
      </c>
      <c r="I751" s="56">
        <f>COUNTIF(G:G,G751)</f>
        <v>6</v>
      </c>
      <c r="J751" s="78"/>
      <c r="K751" s="92"/>
      <c r="L751" s="94"/>
    </row>
    <row r="752" spans="1:12" ht="30" x14ac:dyDescent="0.25">
      <c r="A752" s="55" t="s">
        <v>1244</v>
      </c>
      <c r="B752" s="73" t="s">
        <v>1580</v>
      </c>
      <c r="C752" s="55" t="str">
        <f>VLOOKUP(B752,'3. DB25 Alle koder'!B:C,2,FALSE)</f>
        <v>Formidlingsaktiviteter inden for ikke-specialiseret detailhandel</v>
      </c>
      <c r="D752" s="56">
        <f>COUNTIF(B:B,B752)</f>
        <v>15</v>
      </c>
      <c r="E752" s="78"/>
      <c r="F752" s="55" t="s">
        <v>1244</v>
      </c>
      <c r="G752" s="85" t="s">
        <v>3398</v>
      </c>
      <c r="H752" s="87" t="s">
        <v>2846</v>
      </c>
      <c r="I752" s="56">
        <f>COUNTIF(G:G,G752)</f>
        <v>12</v>
      </c>
      <c r="J752" s="78"/>
      <c r="K752" s="92"/>
      <c r="L752" s="94"/>
    </row>
    <row r="753" spans="1:12" ht="30" x14ac:dyDescent="0.25">
      <c r="A753" s="55" t="s">
        <v>1244</v>
      </c>
      <c r="B753" s="73" t="s">
        <v>1580</v>
      </c>
      <c r="C753" s="55" t="str">
        <f>VLOOKUP(B753,'3. DB25 Alle koder'!B:C,2,FALSE)</f>
        <v>Formidlingsaktiviteter inden for ikke-specialiseret detailhandel</v>
      </c>
      <c r="D753" s="56">
        <f>COUNTIF(B:B,B753)</f>
        <v>15</v>
      </c>
      <c r="E753" s="78"/>
      <c r="F753" s="55" t="s">
        <v>1244</v>
      </c>
      <c r="G753" s="86" t="s">
        <v>3399</v>
      </c>
      <c r="H753" s="87" t="s">
        <v>2847</v>
      </c>
      <c r="I753" s="56">
        <f>COUNTIF(G:G,G753)</f>
        <v>6</v>
      </c>
      <c r="J753" s="78"/>
      <c r="K753" s="92"/>
      <c r="L753" s="94"/>
    </row>
    <row r="754" spans="1:12" ht="30" x14ac:dyDescent="0.25">
      <c r="A754" s="55" t="s">
        <v>1244</v>
      </c>
      <c r="B754" s="73" t="s">
        <v>1580</v>
      </c>
      <c r="C754" s="55" t="str">
        <f>VLOOKUP(B754,'3. DB25 Alle koder'!B:C,2,FALSE)</f>
        <v>Formidlingsaktiviteter inden for ikke-specialiseret detailhandel</v>
      </c>
      <c r="D754" s="56">
        <f>COUNTIF(B:B,B754)</f>
        <v>15</v>
      </c>
      <c r="E754" s="78"/>
      <c r="F754" s="55" t="s">
        <v>1244</v>
      </c>
      <c r="G754" s="86" t="s">
        <v>3400</v>
      </c>
      <c r="H754" s="87" t="s">
        <v>2848</v>
      </c>
      <c r="I754" s="56">
        <f>COUNTIF(G:G,G754)</f>
        <v>10</v>
      </c>
      <c r="J754" s="78"/>
      <c r="K754" s="92"/>
      <c r="L754" s="94"/>
    </row>
    <row r="755" spans="1:12" ht="30" x14ac:dyDescent="0.25">
      <c r="A755" s="55" t="s">
        <v>1244</v>
      </c>
      <c r="B755" s="73" t="s">
        <v>1580</v>
      </c>
      <c r="C755" s="55" t="str">
        <f>VLOOKUP(B755,'3. DB25 Alle koder'!B:C,2,FALSE)</f>
        <v>Formidlingsaktiviteter inden for ikke-specialiseret detailhandel</v>
      </c>
      <c r="D755" s="56">
        <f>COUNTIF(B:B,B755)</f>
        <v>15</v>
      </c>
      <c r="E755" s="78"/>
      <c r="F755" s="55" t="s">
        <v>1244</v>
      </c>
      <c r="G755" s="86" t="s">
        <v>3401</v>
      </c>
      <c r="H755" s="87" t="s">
        <v>2849</v>
      </c>
      <c r="I755" s="56">
        <f>COUNTIF(G:G,G755)</f>
        <v>9</v>
      </c>
      <c r="J755" s="78"/>
      <c r="K755" s="92"/>
      <c r="L755" s="94"/>
    </row>
    <row r="756" spans="1:12" ht="30" x14ac:dyDescent="0.25">
      <c r="A756" s="55" t="s">
        <v>1244</v>
      </c>
      <c r="B756" s="73" t="s">
        <v>1580</v>
      </c>
      <c r="C756" s="55" t="str">
        <f>VLOOKUP(B756,'3. DB25 Alle koder'!B:C,2,FALSE)</f>
        <v>Formidlingsaktiviteter inden for ikke-specialiseret detailhandel</v>
      </c>
      <c r="D756" s="56">
        <f>COUNTIF(B:B,B756)</f>
        <v>15</v>
      </c>
      <c r="E756" s="78"/>
      <c r="F756" s="55" t="s">
        <v>1244</v>
      </c>
      <c r="G756" s="86" t="s">
        <v>3402</v>
      </c>
      <c r="H756" s="87" t="s">
        <v>2850</v>
      </c>
      <c r="I756" s="56">
        <f>COUNTIF(G:G,G756)</f>
        <v>7</v>
      </c>
      <c r="J756" s="78"/>
      <c r="K756" s="92"/>
      <c r="L756" s="94"/>
    </row>
    <row r="757" spans="1:12" ht="30" x14ac:dyDescent="0.25">
      <c r="A757" s="55" t="s">
        <v>1244</v>
      </c>
      <c r="B757" s="73" t="s">
        <v>1580</v>
      </c>
      <c r="C757" s="55" t="str">
        <f>VLOOKUP(B757,'3. DB25 Alle koder'!B:C,2,FALSE)</f>
        <v>Formidlingsaktiviteter inden for ikke-specialiseret detailhandel</v>
      </c>
      <c r="D757" s="56">
        <f>COUNTIF(B:B,B757)</f>
        <v>15</v>
      </c>
      <c r="E757" s="78"/>
      <c r="F757" s="55" t="s">
        <v>1244</v>
      </c>
      <c r="G757" s="86" t="s">
        <v>3403</v>
      </c>
      <c r="H757" s="87" t="s">
        <v>2851</v>
      </c>
      <c r="I757" s="56">
        <f>COUNTIF(G:G,G757)</f>
        <v>8</v>
      </c>
      <c r="J757" s="78"/>
      <c r="K757" s="92"/>
      <c r="L757" s="94"/>
    </row>
    <row r="758" spans="1:12" ht="30" x14ac:dyDescent="0.25">
      <c r="A758" s="55" t="s">
        <v>1244</v>
      </c>
      <c r="B758" s="73" t="s">
        <v>1580</v>
      </c>
      <c r="C758" s="55" t="str">
        <f>VLOOKUP(B758,'3. DB25 Alle koder'!B:C,2,FALSE)</f>
        <v>Formidlingsaktiviteter inden for ikke-specialiseret detailhandel</v>
      </c>
      <c r="D758" s="56">
        <f>COUNTIF(B:B,B758)</f>
        <v>15</v>
      </c>
      <c r="E758" s="78"/>
      <c r="F758" s="55" t="s">
        <v>1244</v>
      </c>
      <c r="G758" s="76" t="s">
        <v>3404</v>
      </c>
      <c r="H758" s="77" t="s">
        <v>2852</v>
      </c>
      <c r="I758" s="56">
        <f>COUNTIF(G:G,G758)</f>
        <v>6</v>
      </c>
      <c r="J758" s="78"/>
      <c r="K758" s="92"/>
      <c r="L758" s="94"/>
    </row>
    <row r="759" spans="1:12" ht="75" x14ac:dyDescent="0.25">
      <c r="A759" s="55" t="s">
        <v>1244</v>
      </c>
      <c r="B759" s="73" t="s">
        <v>1580</v>
      </c>
      <c r="C759" s="55" t="str">
        <f>VLOOKUP(B759,'3. DB25 Alle koder'!B:C,2,FALSE)</f>
        <v>Formidlingsaktiviteter inden for ikke-specialiseret detailhandel</v>
      </c>
      <c r="D759" s="56">
        <f>COUNTIF(B:B,B759)</f>
        <v>15</v>
      </c>
      <c r="E759" s="78" t="s">
        <v>3816</v>
      </c>
      <c r="F759" s="55" t="s">
        <v>1244</v>
      </c>
      <c r="G759" s="83" t="s">
        <v>3405</v>
      </c>
      <c r="H759" s="84" t="s">
        <v>2854</v>
      </c>
      <c r="I759" s="56">
        <f>COUNTIF(G:G,G759)</f>
        <v>44</v>
      </c>
      <c r="J759" s="78"/>
      <c r="K759" s="92"/>
      <c r="L759" s="94"/>
    </row>
    <row r="760" spans="1:12" ht="45" x14ac:dyDescent="0.25">
      <c r="A760" s="55" t="s">
        <v>1244</v>
      </c>
      <c r="B760" s="55" t="s">
        <v>1580</v>
      </c>
      <c r="C760" s="55" t="str">
        <f>VLOOKUP(B760,'3. DB25 Alle koder'!B:C,2,FALSE)</f>
        <v>Formidlingsaktiviteter inden for ikke-specialiseret detailhandel</v>
      </c>
      <c r="D760" s="56">
        <f>COUNTIF(B:B,B760)</f>
        <v>15</v>
      </c>
      <c r="E760" s="60" t="s">
        <v>3624</v>
      </c>
      <c r="F760" s="55" t="s">
        <v>1945</v>
      </c>
      <c r="G760" s="71" t="s">
        <v>2163</v>
      </c>
      <c r="H760" s="71" t="s">
        <v>3021</v>
      </c>
      <c r="I760" s="56">
        <f>COUNTIF(G:G,G760)</f>
        <v>26</v>
      </c>
      <c r="J760" s="64" t="s">
        <v>3713</v>
      </c>
      <c r="K760" s="92"/>
      <c r="L760" s="94"/>
    </row>
    <row r="761" spans="1:12" ht="60" x14ac:dyDescent="0.25">
      <c r="A761" s="55" t="s">
        <v>1244</v>
      </c>
      <c r="B761" s="55" t="s">
        <v>1582</v>
      </c>
      <c r="C761" s="55" t="str">
        <f>VLOOKUP(B761,'3. DB25 Alle koder'!B:C,2,FALSE)</f>
        <v>Formidlingsaktiviteter inden for specialiseret detailhandel</v>
      </c>
      <c r="D761" s="56">
        <f>COUNTIF(B:B,B761)</f>
        <v>17</v>
      </c>
      <c r="E761" s="64" t="s">
        <v>3777</v>
      </c>
      <c r="F761" s="55" t="s">
        <v>1244</v>
      </c>
      <c r="G761" s="71" t="s">
        <v>3434</v>
      </c>
      <c r="H761" s="71" t="s">
        <v>2726</v>
      </c>
      <c r="I761" s="56">
        <f>COUNTIF(G:G,G761)</f>
        <v>2</v>
      </c>
      <c r="J761" s="64" t="s">
        <v>3777</v>
      </c>
      <c r="K761" s="92"/>
      <c r="L761" s="94"/>
    </row>
    <row r="762" spans="1:12" ht="75" x14ac:dyDescent="0.25">
      <c r="A762" s="55" t="s">
        <v>1244</v>
      </c>
      <c r="B762" s="55" t="s">
        <v>1582</v>
      </c>
      <c r="C762" s="55" t="str">
        <f>VLOOKUP(B762,'3. DB25 Alle koder'!B:C,2,FALSE)</f>
        <v>Formidlingsaktiviteter inden for specialiseret detailhandel</v>
      </c>
      <c r="D762" s="56">
        <f>COUNTIF(B:B,B762)</f>
        <v>17</v>
      </c>
      <c r="E762" s="64" t="s">
        <v>4055</v>
      </c>
      <c r="F762" s="55" t="s">
        <v>1244</v>
      </c>
      <c r="G762" s="71" t="s">
        <v>3387</v>
      </c>
      <c r="H762" s="71" t="s">
        <v>2729</v>
      </c>
      <c r="I762" s="56">
        <f>COUNTIF(G:G,G762)</f>
        <v>4</v>
      </c>
      <c r="J762" s="64" t="s">
        <v>4055</v>
      </c>
      <c r="K762" s="92"/>
      <c r="L762" s="94"/>
    </row>
    <row r="763" spans="1:12" ht="60" x14ac:dyDescent="0.25">
      <c r="A763" s="55" t="s">
        <v>1244</v>
      </c>
      <c r="B763" s="55" t="s">
        <v>1582</v>
      </c>
      <c r="C763" s="55" t="str">
        <f>VLOOKUP(B763,'3. DB25 Alle koder'!B:C,2,FALSE)</f>
        <v>Formidlingsaktiviteter inden for specialiseret detailhandel</v>
      </c>
      <c r="D763" s="56">
        <f>COUNTIF(B:B,B763)</f>
        <v>17</v>
      </c>
      <c r="E763" s="65" t="s">
        <v>4056</v>
      </c>
      <c r="F763" s="55" t="s">
        <v>1244</v>
      </c>
      <c r="G763" s="71" t="s">
        <v>3388</v>
      </c>
      <c r="H763" s="71" t="s">
        <v>2730</v>
      </c>
      <c r="I763" s="56">
        <f>COUNTIF(G:G,G763)</f>
        <v>4</v>
      </c>
      <c r="J763" s="65" t="s">
        <v>4056</v>
      </c>
      <c r="K763" s="92"/>
      <c r="L763" s="94"/>
    </row>
    <row r="764" spans="1:12" ht="60" x14ac:dyDescent="0.25">
      <c r="A764" s="55" t="s">
        <v>1244</v>
      </c>
      <c r="B764" s="55" t="s">
        <v>1582</v>
      </c>
      <c r="C764" s="55" t="str">
        <f>VLOOKUP(B764,'3. DB25 Alle koder'!B:C,2,FALSE)</f>
        <v>Formidlingsaktiviteter inden for specialiseret detailhandel</v>
      </c>
      <c r="D764" s="56">
        <f>COUNTIF(B:B,B764)</f>
        <v>17</v>
      </c>
      <c r="E764" s="65" t="s">
        <v>3778</v>
      </c>
      <c r="F764" s="55" t="s">
        <v>1244</v>
      </c>
      <c r="G764" s="71" t="s">
        <v>3437</v>
      </c>
      <c r="H764" s="71" t="s">
        <v>1573</v>
      </c>
      <c r="I764" s="56">
        <f>COUNTIF(G:G,G764)</f>
        <v>2</v>
      </c>
      <c r="J764" s="65" t="s">
        <v>3778</v>
      </c>
      <c r="K764" s="92"/>
      <c r="L764" s="94"/>
    </row>
    <row r="765" spans="1:12" ht="30" x14ac:dyDescent="0.25">
      <c r="A765" s="55" t="s">
        <v>1244</v>
      </c>
      <c r="B765" s="55" t="s">
        <v>1582</v>
      </c>
      <c r="C765" s="55" t="str">
        <f>VLOOKUP(B765,'3. DB25 Alle koder'!B:C,2,FALSE)</f>
        <v>Formidlingsaktiviteter inden for specialiseret detailhandel</v>
      </c>
      <c r="D765" s="56">
        <f>COUNTIF(B:B,B765)</f>
        <v>17</v>
      </c>
      <c r="E765" s="112"/>
      <c r="F765" s="55" t="s">
        <v>1244</v>
      </c>
      <c r="G765" s="71" t="s">
        <v>3241</v>
      </c>
      <c r="H765" s="71" t="s">
        <v>2742</v>
      </c>
      <c r="I765" s="56">
        <f>COUNTIF(G:G,G765)</f>
        <v>5</v>
      </c>
      <c r="J765" s="112"/>
      <c r="K765" s="92"/>
      <c r="L765" s="94"/>
    </row>
    <row r="766" spans="1:12" ht="30" x14ac:dyDescent="0.25">
      <c r="A766" s="55" t="s">
        <v>1244</v>
      </c>
      <c r="B766" s="55" t="s">
        <v>1582</v>
      </c>
      <c r="C766" s="55" t="str">
        <f>VLOOKUP(B766,'3. DB25 Alle koder'!B:C,2,FALSE)</f>
        <v>Formidlingsaktiviteter inden for specialiseret detailhandel</v>
      </c>
      <c r="D766" s="56">
        <f>COUNTIF(B:B,B766)</f>
        <v>17</v>
      </c>
      <c r="E766" s="65" t="s">
        <v>3647</v>
      </c>
      <c r="F766" s="55" t="s">
        <v>1244</v>
      </c>
      <c r="G766" s="55" t="s">
        <v>1566</v>
      </c>
      <c r="H766" s="55" t="s">
        <v>2836</v>
      </c>
      <c r="I766" s="56">
        <f>COUNTIF(G:G,G766)</f>
        <v>3</v>
      </c>
      <c r="J766" s="65" t="s">
        <v>3647</v>
      </c>
      <c r="K766" s="92"/>
      <c r="L766" s="94"/>
    </row>
    <row r="767" spans="1:12" x14ac:dyDescent="0.25">
      <c r="A767" s="55" t="s">
        <v>1244</v>
      </c>
      <c r="B767" s="73" t="s">
        <v>1582</v>
      </c>
      <c r="C767" s="55" t="str">
        <f>VLOOKUP(B767,'3. DB25 Alle koder'!B:C,2,FALSE)</f>
        <v>Formidlingsaktiviteter inden for specialiseret detailhandel</v>
      </c>
      <c r="D767" s="56">
        <f>COUNTIF(B:B,B767)</f>
        <v>17</v>
      </c>
      <c r="E767" s="72"/>
      <c r="F767" s="55" t="s">
        <v>1244</v>
      </c>
      <c r="G767" s="73" t="s">
        <v>3396</v>
      </c>
      <c r="H767" s="82" t="s">
        <v>2844</v>
      </c>
      <c r="I767" s="56">
        <f>COUNTIF(G:G,G767)</f>
        <v>13</v>
      </c>
      <c r="J767" s="72"/>
      <c r="K767" s="92"/>
      <c r="L767" s="94"/>
    </row>
    <row r="768" spans="1:12" ht="30" x14ac:dyDescent="0.25">
      <c r="A768" s="55" t="s">
        <v>1244</v>
      </c>
      <c r="B768" s="73" t="s">
        <v>1582</v>
      </c>
      <c r="C768" s="55" t="str">
        <f>VLOOKUP(B768,'3. DB25 Alle koder'!B:C,2,FALSE)</f>
        <v>Formidlingsaktiviteter inden for specialiseret detailhandel</v>
      </c>
      <c r="D768" s="56">
        <f>COUNTIF(B:B,B768)</f>
        <v>17</v>
      </c>
      <c r="E768" s="72"/>
      <c r="F768" s="55" t="s">
        <v>1244</v>
      </c>
      <c r="G768" s="73" t="s">
        <v>3397</v>
      </c>
      <c r="H768" s="82" t="s">
        <v>2845</v>
      </c>
      <c r="I768" s="56">
        <f>COUNTIF(G:G,G768)</f>
        <v>6</v>
      </c>
      <c r="J768" s="72"/>
      <c r="K768" s="92"/>
      <c r="L768" s="94"/>
    </row>
    <row r="769" spans="1:12" ht="30" x14ac:dyDescent="0.25">
      <c r="A769" s="55" t="s">
        <v>1244</v>
      </c>
      <c r="B769" s="73" t="s">
        <v>1582</v>
      </c>
      <c r="C769" s="55" t="str">
        <f>VLOOKUP(B769,'3. DB25 Alle koder'!B:C,2,FALSE)</f>
        <v>Formidlingsaktiviteter inden for specialiseret detailhandel</v>
      </c>
      <c r="D769" s="56">
        <f>COUNTIF(B:B,B769)</f>
        <v>17</v>
      </c>
      <c r="E769" s="72"/>
      <c r="F769" s="55" t="s">
        <v>1244</v>
      </c>
      <c r="G769" s="55" t="s">
        <v>3398</v>
      </c>
      <c r="H769" s="82" t="s">
        <v>2846</v>
      </c>
      <c r="I769" s="56">
        <f>COUNTIF(G:G,G769)</f>
        <v>12</v>
      </c>
      <c r="J769" s="72"/>
      <c r="K769" s="92"/>
      <c r="L769" s="94"/>
    </row>
    <row r="770" spans="1:12" ht="30" x14ac:dyDescent="0.25">
      <c r="A770" s="55" t="s">
        <v>1244</v>
      </c>
      <c r="B770" s="73" t="s">
        <v>1582</v>
      </c>
      <c r="C770" s="55" t="str">
        <f>VLOOKUP(B770,'3. DB25 Alle koder'!B:C,2,FALSE)</f>
        <v>Formidlingsaktiviteter inden for specialiseret detailhandel</v>
      </c>
      <c r="D770" s="56">
        <f>COUNTIF(B:B,B770)</f>
        <v>17</v>
      </c>
      <c r="E770" s="72"/>
      <c r="F770" s="55" t="s">
        <v>1244</v>
      </c>
      <c r="G770" s="73" t="s">
        <v>3399</v>
      </c>
      <c r="H770" s="82" t="s">
        <v>2847</v>
      </c>
      <c r="I770" s="56">
        <f>COUNTIF(G:G,G770)</f>
        <v>6</v>
      </c>
      <c r="J770" s="72"/>
      <c r="K770" s="92"/>
      <c r="L770" s="94"/>
    </row>
    <row r="771" spans="1:12" ht="30" x14ac:dyDescent="0.25">
      <c r="A771" s="55" t="s">
        <v>1244</v>
      </c>
      <c r="B771" s="73" t="s">
        <v>1582</v>
      </c>
      <c r="C771" s="55" t="str">
        <f>VLOOKUP(B771,'3. DB25 Alle koder'!B:C,2,FALSE)</f>
        <v>Formidlingsaktiviteter inden for specialiseret detailhandel</v>
      </c>
      <c r="D771" s="56">
        <f>COUNTIF(B:B,B771)</f>
        <v>17</v>
      </c>
      <c r="E771" s="72"/>
      <c r="F771" s="55" t="s">
        <v>1244</v>
      </c>
      <c r="G771" s="83" t="s">
        <v>3400</v>
      </c>
      <c r="H771" s="84" t="s">
        <v>2848</v>
      </c>
      <c r="I771" s="56">
        <f>COUNTIF(G:G,G771)</f>
        <v>10</v>
      </c>
      <c r="J771" s="72"/>
      <c r="K771" s="92"/>
      <c r="L771" s="94"/>
    </row>
    <row r="772" spans="1:12" ht="30" x14ac:dyDescent="0.25">
      <c r="A772" s="55" t="s">
        <v>1244</v>
      </c>
      <c r="B772" s="73" t="s">
        <v>1582</v>
      </c>
      <c r="C772" s="55" t="str">
        <f>VLOOKUP(B772,'3. DB25 Alle koder'!B:C,2,FALSE)</f>
        <v>Formidlingsaktiviteter inden for specialiseret detailhandel</v>
      </c>
      <c r="D772" s="56">
        <f>COUNTIF(B:B,B772)</f>
        <v>17</v>
      </c>
      <c r="E772" s="72"/>
      <c r="F772" s="55" t="s">
        <v>1244</v>
      </c>
      <c r="G772" s="73" t="s">
        <v>3401</v>
      </c>
      <c r="H772" s="82" t="s">
        <v>2849</v>
      </c>
      <c r="I772" s="56">
        <f>COUNTIF(G:G,G772)</f>
        <v>9</v>
      </c>
      <c r="J772" s="72"/>
      <c r="K772" s="92"/>
      <c r="L772" s="94"/>
    </row>
    <row r="773" spans="1:12" ht="30" x14ac:dyDescent="0.25">
      <c r="A773" s="55" t="s">
        <v>1244</v>
      </c>
      <c r="B773" s="73" t="s">
        <v>1582</v>
      </c>
      <c r="C773" s="55" t="str">
        <f>VLOOKUP(B773,'3. DB25 Alle koder'!B:C,2,FALSE)</f>
        <v>Formidlingsaktiviteter inden for specialiseret detailhandel</v>
      </c>
      <c r="D773" s="56">
        <f>COUNTIF(B:B,B773)</f>
        <v>17</v>
      </c>
      <c r="E773" s="72"/>
      <c r="F773" s="55" t="s">
        <v>1244</v>
      </c>
      <c r="G773" s="73" t="s">
        <v>3402</v>
      </c>
      <c r="H773" s="82" t="s">
        <v>2850</v>
      </c>
      <c r="I773" s="56">
        <f>COUNTIF(G:G,G773)</f>
        <v>7</v>
      </c>
      <c r="J773" s="72"/>
      <c r="K773" s="92"/>
      <c r="L773" s="94"/>
    </row>
    <row r="774" spans="1:12" x14ac:dyDescent="0.25">
      <c r="A774" s="55" t="s">
        <v>1244</v>
      </c>
      <c r="B774" s="73" t="s">
        <v>1582</v>
      </c>
      <c r="C774" s="55" t="str">
        <f>VLOOKUP(B774,'3. DB25 Alle koder'!B:C,2,FALSE)</f>
        <v>Formidlingsaktiviteter inden for specialiseret detailhandel</v>
      </c>
      <c r="D774" s="56">
        <f>COUNTIF(B:B,B774)</f>
        <v>17</v>
      </c>
      <c r="E774" s="72"/>
      <c r="F774" s="55" t="s">
        <v>1244</v>
      </c>
      <c r="G774" s="83" t="s">
        <v>3403</v>
      </c>
      <c r="H774" s="84" t="s">
        <v>2851</v>
      </c>
      <c r="I774" s="56">
        <f>COUNTIF(G:G,G774)</f>
        <v>8</v>
      </c>
      <c r="J774" s="72"/>
      <c r="K774" s="92"/>
      <c r="L774" s="94"/>
    </row>
    <row r="775" spans="1:12" x14ac:dyDescent="0.25">
      <c r="A775" s="55" t="s">
        <v>1244</v>
      </c>
      <c r="B775" s="73" t="s">
        <v>1582</v>
      </c>
      <c r="C775" s="55" t="str">
        <f>VLOOKUP(B775,'3. DB25 Alle koder'!B:C,2,FALSE)</f>
        <v>Formidlingsaktiviteter inden for specialiseret detailhandel</v>
      </c>
      <c r="D775" s="56">
        <f>COUNTIF(B:B,B775)</f>
        <v>17</v>
      </c>
      <c r="E775" s="72"/>
      <c r="F775" s="55" t="s">
        <v>1244</v>
      </c>
      <c r="G775" s="83" t="s">
        <v>3404</v>
      </c>
      <c r="H775" s="84" t="s">
        <v>2852</v>
      </c>
      <c r="I775" s="56">
        <f>COUNTIF(G:G,G775)</f>
        <v>6</v>
      </c>
      <c r="J775" s="72"/>
      <c r="K775" s="92"/>
      <c r="L775" s="94"/>
    </row>
    <row r="776" spans="1:12" ht="60" x14ac:dyDescent="0.25">
      <c r="A776" s="55" t="s">
        <v>1244</v>
      </c>
      <c r="B776" s="73" t="s">
        <v>1582</v>
      </c>
      <c r="C776" s="55" t="str">
        <f>VLOOKUP(B776,'3. DB25 Alle koder'!B:C,2,FALSE)</f>
        <v>Formidlingsaktiviteter inden for specialiseret detailhandel</v>
      </c>
      <c r="D776" s="56">
        <f>COUNTIF(B:B,B776)</f>
        <v>17</v>
      </c>
      <c r="E776" s="72" t="s">
        <v>3817</v>
      </c>
      <c r="F776" s="55" t="s">
        <v>1244</v>
      </c>
      <c r="G776" s="83" t="s">
        <v>3405</v>
      </c>
      <c r="H776" s="84" t="s">
        <v>2854</v>
      </c>
      <c r="I776" s="56">
        <f>COUNTIF(G:G,G776)</f>
        <v>44</v>
      </c>
      <c r="J776" s="72"/>
      <c r="K776" s="92"/>
      <c r="L776" s="94"/>
    </row>
    <row r="777" spans="1:12" ht="45" x14ac:dyDescent="0.25">
      <c r="A777" s="55" t="s">
        <v>1244</v>
      </c>
      <c r="B777" s="55" t="s">
        <v>1582</v>
      </c>
      <c r="C777" s="55" t="str">
        <f>VLOOKUP(B777,'3. DB25 Alle koder'!B:C,2,FALSE)</f>
        <v>Formidlingsaktiviteter inden for specialiseret detailhandel</v>
      </c>
      <c r="D777" s="56">
        <f>COUNTIF(B:B,B777)</f>
        <v>17</v>
      </c>
      <c r="E777" s="63"/>
      <c r="F777" s="55" t="s">
        <v>1945</v>
      </c>
      <c r="G777" s="71" t="s">
        <v>2163</v>
      </c>
      <c r="H777" s="71" t="s">
        <v>3021</v>
      </c>
      <c r="I777" s="56">
        <f>COUNTIF(G:G,G777)</f>
        <v>26</v>
      </c>
      <c r="J777" s="65" t="s">
        <v>3713</v>
      </c>
      <c r="K777" s="92"/>
      <c r="L777" s="94"/>
    </row>
    <row r="778" spans="1:12" ht="165" x14ac:dyDescent="0.25">
      <c r="A778" s="55" t="s">
        <v>1583</v>
      </c>
      <c r="B778" s="55" t="s">
        <v>1589</v>
      </c>
      <c r="C778" s="55" t="str">
        <f>VLOOKUP(B778,'3. DB25 Alle koder'!B:C,2,FALSE)</f>
        <v>Persontransport med regional- eller fjerntog</v>
      </c>
      <c r="D778" s="56">
        <f>COUNTIF(B:B,B778)</f>
        <v>1</v>
      </c>
      <c r="E778" s="72" t="s">
        <v>3652</v>
      </c>
      <c r="F778" s="55" t="s">
        <v>1583</v>
      </c>
      <c r="G778" s="55" t="s">
        <v>3260</v>
      </c>
      <c r="H778" s="55" t="s">
        <v>2855</v>
      </c>
      <c r="I778" s="56">
        <f>COUNTIF(G:G,G778)</f>
        <v>2</v>
      </c>
      <c r="J778" s="65" t="s">
        <v>3652</v>
      </c>
      <c r="K778" s="94"/>
      <c r="L778" s="94"/>
    </row>
    <row r="779" spans="1:12" ht="165" x14ac:dyDescent="0.25">
      <c r="A779" s="55" t="s">
        <v>1583</v>
      </c>
      <c r="B779" s="55" t="s">
        <v>1592</v>
      </c>
      <c r="C779" s="55" t="str">
        <f>VLOOKUP(B779,'3. DB25 Alle koder'!B:C,2,FALSE)</f>
        <v>Persontransport med nærbane</v>
      </c>
      <c r="D779" s="56">
        <f>COUNTIF(B:B,B779)</f>
        <v>2</v>
      </c>
      <c r="E779" s="72" t="s">
        <v>3653</v>
      </c>
      <c r="F779" s="55" t="s">
        <v>1583</v>
      </c>
      <c r="G779" s="55" t="s">
        <v>3260</v>
      </c>
      <c r="H779" s="55" t="s">
        <v>2855</v>
      </c>
      <c r="I779" s="56">
        <f>COUNTIF(G:G,G779)</f>
        <v>2</v>
      </c>
      <c r="J779" s="65" t="s">
        <v>3653</v>
      </c>
      <c r="K779" s="94"/>
      <c r="L779" s="94"/>
    </row>
    <row r="780" spans="1:12" ht="90" x14ac:dyDescent="0.25">
      <c r="A780" s="55" t="s">
        <v>1583</v>
      </c>
      <c r="B780" s="55" t="s">
        <v>1592</v>
      </c>
      <c r="C780" s="55" t="str">
        <f>VLOOKUP(B780,'3. DB25 Alle koder'!B:C,2,FALSE)</f>
        <v>Persontransport med nærbane</v>
      </c>
      <c r="D780" s="56">
        <f>COUNTIF(B:B,B780)</f>
        <v>2</v>
      </c>
      <c r="E780" s="64" t="s">
        <v>3656</v>
      </c>
      <c r="F780" s="55" t="s">
        <v>1583</v>
      </c>
      <c r="G780" s="55" t="s">
        <v>3466</v>
      </c>
      <c r="H780" s="55" t="s">
        <v>2859</v>
      </c>
      <c r="I780" s="56">
        <f>COUNTIF(G:G,G780)</f>
        <v>1</v>
      </c>
      <c r="J780" s="64" t="s">
        <v>3656</v>
      </c>
      <c r="K780" s="94"/>
      <c r="L780" s="94"/>
    </row>
    <row r="781" spans="1:12" x14ac:dyDescent="0.25">
      <c r="A781" s="55" t="s">
        <v>1583</v>
      </c>
      <c r="B781" s="55" t="s">
        <v>1596</v>
      </c>
      <c r="C781" s="55" t="str">
        <f>VLOOKUP(B781,'3. DB25 Alle koder'!B:C,2,FALSE)</f>
        <v>Godstransport med tog</v>
      </c>
      <c r="D781" s="56">
        <f>COUNTIF(B:B,B781)</f>
        <v>1</v>
      </c>
      <c r="E781" s="63"/>
      <c r="F781" s="55" t="s">
        <v>1583</v>
      </c>
      <c r="G781" s="55" t="s">
        <v>1596</v>
      </c>
      <c r="H781" s="55" t="s">
        <v>1594</v>
      </c>
      <c r="I781" s="56">
        <f>COUNTIF(G:G,G781)</f>
        <v>1</v>
      </c>
      <c r="J781" s="63"/>
      <c r="K781" s="94"/>
      <c r="L781" s="94"/>
    </row>
    <row r="782" spans="1:12" ht="255" x14ac:dyDescent="0.25">
      <c r="A782" s="55" t="s">
        <v>1583</v>
      </c>
      <c r="B782" s="55" t="s">
        <v>1601</v>
      </c>
      <c r="C782" s="55" t="str">
        <f>VLOOKUP(B782,'3. DB25 Alle koder'!B:C,2,FALSE)</f>
        <v>Passagertransport ad vej med fast køreplan</v>
      </c>
      <c r="D782" s="56">
        <f>COUNTIF(B:B,B782)</f>
        <v>2</v>
      </c>
      <c r="E782" s="65" t="s">
        <v>3654</v>
      </c>
      <c r="F782" s="55" t="s">
        <v>1583</v>
      </c>
      <c r="G782" s="55" t="s">
        <v>3406</v>
      </c>
      <c r="H782" s="55" t="s">
        <v>2858</v>
      </c>
      <c r="I782" s="56">
        <f>COUNTIF(G:G,G782)</f>
        <v>2</v>
      </c>
      <c r="J782" s="65" t="s">
        <v>3654</v>
      </c>
      <c r="K782" s="92"/>
      <c r="L782" s="92"/>
    </row>
    <row r="783" spans="1:12" x14ac:dyDescent="0.25">
      <c r="A783" s="55" t="s">
        <v>1583</v>
      </c>
      <c r="B783" s="55" t="s">
        <v>1601</v>
      </c>
      <c r="C783" s="55" t="str">
        <f>VLOOKUP(B783,'3. DB25 Alle koder'!B:C,2,FALSE)</f>
        <v>Passagertransport ad vej med fast køreplan</v>
      </c>
      <c r="D783" s="56">
        <f>COUNTIF(B:B,B783)</f>
        <v>2</v>
      </c>
      <c r="E783" s="63" t="s">
        <v>3523</v>
      </c>
      <c r="F783" s="55" t="s">
        <v>1583</v>
      </c>
      <c r="G783" s="55" t="s">
        <v>3467</v>
      </c>
      <c r="H783" s="55" t="s">
        <v>2862</v>
      </c>
      <c r="I783" s="56">
        <f>COUNTIF(G:G,G783)</f>
        <v>1</v>
      </c>
      <c r="J783" s="63" t="s">
        <v>3523</v>
      </c>
      <c r="K783" s="92"/>
      <c r="L783" s="92"/>
    </row>
    <row r="784" spans="1:12" ht="135" x14ac:dyDescent="0.25">
      <c r="A784" s="55" t="s">
        <v>1583</v>
      </c>
      <c r="B784" s="55" t="s">
        <v>1604</v>
      </c>
      <c r="C784" s="55" t="str">
        <f>VLOOKUP(B784,'3. DB25 Alle koder'!B:C,2,FALSE)</f>
        <v>Passagertransport ad vej uden fast køreplan</v>
      </c>
      <c r="D784" s="56">
        <f>COUNTIF(B:B,B784)</f>
        <v>1</v>
      </c>
      <c r="E784" s="65" t="s">
        <v>3658</v>
      </c>
      <c r="F784" s="55" t="s">
        <v>1583</v>
      </c>
      <c r="G784" s="55" t="s">
        <v>3264</v>
      </c>
      <c r="H784" s="55" t="s">
        <v>2863</v>
      </c>
      <c r="I784" s="56">
        <f>COUNTIF(G:G,G784)</f>
        <v>3</v>
      </c>
      <c r="J784" s="65" t="s">
        <v>3658</v>
      </c>
      <c r="K784" s="92"/>
      <c r="L784" s="92"/>
    </row>
    <row r="785" spans="1:12" ht="75" x14ac:dyDescent="0.25">
      <c r="A785" s="55" t="s">
        <v>1583</v>
      </c>
      <c r="B785" s="55" t="s">
        <v>1607</v>
      </c>
      <c r="C785" s="55" t="str">
        <f>VLOOKUP(B785,'3. DB25 Alle koder'!B:C,2,FALSE)</f>
        <v>Passagertransport på bestilling i køretøj med chauffør</v>
      </c>
      <c r="D785" s="56">
        <f>COUNTIF(B:B,B785)</f>
        <v>1</v>
      </c>
      <c r="E785" s="65" t="s">
        <v>3657</v>
      </c>
      <c r="F785" s="55" t="s">
        <v>1583</v>
      </c>
      <c r="G785" s="55" t="s">
        <v>1604</v>
      </c>
      <c r="H785" s="55" t="s">
        <v>2860</v>
      </c>
      <c r="I785" s="56">
        <f>COUNTIF(G:G,G785)</f>
        <v>2</v>
      </c>
      <c r="J785" s="65" t="s">
        <v>3657</v>
      </c>
      <c r="K785" s="92"/>
      <c r="L785" s="92"/>
    </row>
    <row r="786" spans="1:12" ht="60" x14ac:dyDescent="0.25">
      <c r="A786" s="55" t="s">
        <v>1583</v>
      </c>
      <c r="B786" s="55" t="s">
        <v>1610</v>
      </c>
      <c r="C786" s="55" t="str">
        <f>VLOOKUP(B786,'3. DB25 Alle koder'!B:C,2,FALSE)</f>
        <v>Passagertransport med tovbaner og skilifter</v>
      </c>
      <c r="D786" s="56">
        <f>COUNTIF(B:B,B786)</f>
        <v>3</v>
      </c>
      <c r="E786" s="64" t="s">
        <v>3655</v>
      </c>
      <c r="F786" s="55" t="s">
        <v>1583</v>
      </c>
      <c r="G786" s="55" t="s">
        <v>3406</v>
      </c>
      <c r="H786" s="55" t="s">
        <v>2858</v>
      </c>
      <c r="I786" s="56">
        <f>COUNTIF(G:G,G786)</f>
        <v>2</v>
      </c>
      <c r="J786" s="64" t="s">
        <v>3655</v>
      </c>
      <c r="K786" s="92"/>
      <c r="L786" s="92"/>
    </row>
    <row r="787" spans="1:12" ht="135" x14ac:dyDescent="0.25">
      <c r="A787" s="55" t="s">
        <v>1583</v>
      </c>
      <c r="B787" s="55" t="s">
        <v>1610</v>
      </c>
      <c r="C787" s="55" t="str">
        <f>VLOOKUP(B787,'3. DB25 Alle koder'!B:C,2,FALSE)</f>
        <v>Passagertransport med tovbaner og skilifter</v>
      </c>
      <c r="D787" s="56">
        <f>COUNTIF(B:B,B787)</f>
        <v>3</v>
      </c>
      <c r="E787" s="64" t="s">
        <v>3659</v>
      </c>
      <c r="F787" s="55" t="s">
        <v>1583</v>
      </c>
      <c r="G787" s="55" t="s">
        <v>3264</v>
      </c>
      <c r="H787" s="55" t="s">
        <v>2863</v>
      </c>
      <c r="I787" s="56">
        <f>COUNTIF(G:G,G787)</f>
        <v>3</v>
      </c>
      <c r="J787" s="64" t="s">
        <v>3659</v>
      </c>
      <c r="K787" s="92"/>
      <c r="L787" s="92"/>
    </row>
    <row r="788" spans="1:12" x14ac:dyDescent="0.25">
      <c r="A788" s="55" t="s">
        <v>1583</v>
      </c>
      <c r="B788" s="55" t="s">
        <v>1610</v>
      </c>
      <c r="C788" s="55" t="str">
        <f>VLOOKUP(B788,'3. DB25 Alle koder'!B:C,2,FALSE)</f>
        <v>Passagertransport med tovbaner og skilifter</v>
      </c>
      <c r="D788" s="56">
        <f>COUNTIF(B:B,B788)</f>
        <v>3</v>
      </c>
      <c r="E788" s="60" t="s">
        <v>3523</v>
      </c>
      <c r="F788" s="55" t="s">
        <v>2244</v>
      </c>
      <c r="G788" s="55" t="s">
        <v>2419</v>
      </c>
      <c r="H788" s="55" t="s">
        <v>3115</v>
      </c>
      <c r="I788" s="56">
        <f>COUNTIF(G:G,G788)</f>
        <v>6</v>
      </c>
      <c r="J788" s="60"/>
      <c r="K788" s="92"/>
      <c r="L788" s="92"/>
    </row>
    <row r="789" spans="1:12" ht="75" x14ac:dyDescent="0.25">
      <c r="A789" s="55" t="s">
        <v>1583</v>
      </c>
      <c r="B789" s="55" t="s">
        <v>1612</v>
      </c>
      <c r="C789" s="55" t="str">
        <f>VLOOKUP(B789,'3. DB25 Alle koder'!B:C,2,FALSE)</f>
        <v>Anden landpassagertransport i.a.n.</v>
      </c>
      <c r="D789" s="56">
        <f>COUNTIF(B:B,B789)</f>
        <v>1</v>
      </c>
      <c r="E789" s="64" t="s">
        <v>3660</v>
      </c>
      <c r="F789" s="55" t="s">
        <v>1583</v>
      </c>
      <c r="G789" s="55" t="s">
        <v>3264</v>
      </c>
      <c r="H789" s="55" t="s">
        <v>2863</v>
      </c>
      <c r="I789" s="56">
        <f>COUNTIF(G:G,G789)</f>
        <v>3</v>
      </c>
      <c r="J789" s="64" t="s">
        <v>3660</v>
      </c>
      <c r="K789" s="92"/>
      <c r="L789" s="92"/>
    </row>
    <row r="790" spans="1:12" x14ac:dyDescent="0.25">
      <c r="A790" s="55" t="s">
        <v>1583</v>
      </c>
      <c r="B790" s="55" t="s">
        <v>1616</v>
      </c>
      <c r="C790" s="55" t="str">
        <f>VLOOKUP(B790,'3. DB25 Alle koder'!B:C,2,FALSE)</f>
        <v>Vejgodstransport</v>
      </c>
      <c r="D790" s="56">
        <f>COUNTIF(B:B,B790)</f>
        <v>1</v>
      </c>
      <c r="E790" s="60"/>
      <c r="F790" s="55" t="s">
        <v>1583</v>
      </c>
      <c r="G790" s="55" t="s">
        <v>1616</v>
      </c>
      <c r="H790" s="55" t="s">
        <v>1615</v>
      </c>
      <c r="I790" s="56">
        <f>COUNTIF(G:G,G790)</f>
        <v>2</v>
      </c>
      <c r="J790" s="60"/>
      <c r="K790" s="92"/>
      <c r="L790" s="92"/>
    </row>
    <row r="791" spans="1:12" x14ac:dyDescent="0.25">
      <c r="A791" s="55" t="s">
        <v>1583</v>
      </c>
      <c r="B791" s="55" t="s">
        <v>1618</v>
      </c>
      <c r="C791" s="55" t="str">
        <f>VLOOKUP(B791,'3. DB25 Alle koder'!B:C,2,FALSE)</f>
        <v>Flytteaktiviteter</v>
      </c>
      <c r="D791" s="56">
        <f>COUNTIF(B:B,B791)</f>
        <v>1</v>
      </c>
      <c r="E791" s="60" t="s">
        <v>3523</v>
      </c>
      <c r="F791" s="55" t="s">
        <v>1583</v>
      </c>
      <c r="G791" s="55" t="s">
        <v>1618</v>
      </c>
      <c r="H791" s="55" t="s">
        <v>2865</v>
      </c>
      <c r="I791" s="56">
        <f>COUNTIF(G:G,G791)</f>
        <v>1</v>
      </c>
      <c r="J791" s="60" t="s">
        <v>3523</v>
      </c>
      <c r="K791" s="92"/>
      <c r="L791" s="92"/>
    </row>
    <row r="792" spans="1:12" x14ac:dyDescent="0.25">
      <c r="A792" s="55" t="s">
        <v>1583</v>
      </c>
      <c r="B792" s="55" t="s">
        <v>1622</v>
      </c>
      <c r="C792" s="55" t="str">
        <f>VLOOKUP(B792,'3. DB25 Alle koder'!B:C,2,FALSE)</f>
        <v>Rørtransport</v>
      </c>
      <c r="D792" s="56">
        <f>COUNTIF(B:B,B792)</f>
        <v>1</v>
      </c>
      <c r="E792" s="60" t="s">
        <v>3523</v>
      </c>
      <c r="F792" s="55" t="s">
        <v>1583</v>
      </c>
      <c r="G792" s="55" t="s">
        <v>1622</v>
      </c>
      <c r="H792" s="55" t="s">
        <v>1620</v>
      </c>
      <c r="I792" s="56">
        <f>COUNTIF(G:G,G792)</f>
        <v>1</v>
      </c>
      <c r="J792" s="60" t="s">
        <v>3523</v>
      </c>
      <c r="K792" s="92"/>
      <c r="L792" s="92"/>
    </row>
    <row r="793" spans="1:12" x14ac:dyDescent="0.25">
      <c r="A793" s="55" t="s">
        <v>1583</v>
      </c>
      <c r="B793" s="55" t="s">
        <v>1627</v>
      </c>
      <c r="C793" s="55" t="str">
        <f>VLOOKUP(B793,'3. DB25 Alle koder'!B:C,2,FALSE)</f>
        <v>Sø- og kysttransport af passagerer</v>
      </c>
      <c r="D793" s="56">
        <f>COUNTIF(B:B,B793)</f>
        <v>1</v>
      </c>
      <c r="E793" s="60" t="s">
        <v>3523</v>
      </c>
      <c r="F793" s="55" t="s">
        <v>1583</v>
      </c>
      <c r="G793" s="55" t="s">
        <v>1627</v>
      </c>
      <c r="H793" s="55" t="s">
        <v>1625</v>
      </c>
      <c r="I793" s="56">
        <f>COUNTIF(G:G,G793)</f>
        <v>1</v>
      </c>
      <c r="J793" s="60" t="s">
        <v>3523</v>
      </c>
      <c r="K793" s="92"/>
      <c r="L793" s="92"/>
    </row>
    <row r="794" spans="1:12" x14ac:dyDescent="0.25">
      <c r="A794" s="55" t="s">
        <v>1583</v>
      </c>
      <c r="B794" s="55" t="s">
        <v>1631</v>
      </c>
      <c r="C794" s="55" t="str">
        <f>VLOOKUP(B794,'3. DB25 Alle koder'!B:C,2,FALSE)</f>
        <v>Sø- og kysttransport af gods</v>
      </c>
      <c r="D794" s="56">
        <f>COUNTIF(B:B,B794)</f>
        <v>1</v>
      </c>
      <c r="E794" s="60" t="s">
        <v>3523</v>
      </c>
      <c r="F794" s="55" t="s">
        <v>1583</v>
      </c>
      <c r="G794" s="55" t="s">
        <v>1631</v>
      </c>
      <c r="H794" s="55" t="s">
        <v>1629</v>
      </c>
      <c r="I794" s="56">
        <f>COUNTIF(G:G,G794)</f>
        <v>1</v>
      </c>
      <c r="J794" s="60" t="s">
        <v>3523</v>
      </c>
      <c r="K794" s="92"/>
      <c r="L794" s="92"/>
    </row>
    <row r="795" spans="1:12" x14ac:dyDescent="0.25">
      <c r="A795" s="55" t="s">
        <v>1583</v>
      </c>
      <c r="B795" s="55" t="s">
        <v>1635</v>
      </c>
      <c r="C795" s="55" t="str">
        <f>VLOOKUP(B795,'3. DB25 Alle koder'!B:C,2,FALSE)</f>
        <v>Transport af passagerer ad indre vandveje</v>
      </c>
      <c r="D795" s="56">
        <f>COUNTIF(B:B,B795)</f>
        <v>1</v>
      </c>
      <c r="E795" s="60" t="s">
        <v>3523</v>
      </c>
      <c r="F795" s="55" t="s">
        <v>1583</v>
      </c>
      <c r="G795" s="55" t="s">
        <v>1635</v>
      </c>
      <c r="H795" s="55" t="s">
        <v>1633</v>
      </c>
      <c r="I795" s="56">
        <f>COUNTIF(G:G,G795)</f>
        <v>1</v>
      </c>
      <c r="J795" s="60" t="s">
        <v>3523</v>
      </c>
      <c r="K795" s="92"/>
      <c r="L795" s="92"/>
    </row>
    <row r="796" spans="1:12" x14ac:dyDescent="0.25">
      <c r="A796" s="55" t="s">
        <v>1583</v>
      </c>
      <c r="B796" s="55" t="s">
        <v>1639</v>
      </c>
      <c r="C796" s="55" t="str">
        <f>VLOOKUP(B796,'3. DB25 Alle koder'!B:C,2,FALSE)</f>
        <v>Transport af gods ad indre vandveje</v>
      </c>
      <c r="D796" s="56">
        <f>COUNTIF(B:B,B796)</f>
        <v>1</v>
      </c>
      <c r="E796" s="63" t="s">
        <v>3523</v>
      </c>
      <c r="F796" s="55" t="s">
        <v>1583</v>
      </c>
      <c r="G796" s="55" t="s">
        <v>1639</v>
      </c>
      <c r="H796" s="55" t="s">
        <v>1637</v>
      </c>
      <c r="I796" s="56">
        <f>COUNTIF(G:G,G796)</f>
        <v>1</v>
      </c>
      <c r="J796" s="63" t="s">
        <v>3523</v>
      </c>
      <c r="K796" s="92"/>
      <c r="L796" s="92"/>
    </row>
    <row r="797" spans="1:12" x14ac:dyDescent="0.25">
      <c r="A797" s="55" t="s">
        <v>1583</v>
      </c>
      <c r="B797" s="55" t="s">
        <v>1644</v>
      </c>
      <c r="C797" s="55" t="str">
        <f>VLOOKUP(B797,'3. DB25 Alle koder'!B:C,2,FALSE)</f>
        <v>Passagertransport med rutefly</v>
      </c>
      <c r="D797" s="56">
        <f>COUNTIF(B:B,B797)</f>
        <v>1</v>
      </c>
      <c r="E797" s="63" t="s">
        <v>3523</v>
      </c>
      <c r="F797" s="55" t="s">
        <v>1583</v>
      </c>
      <c r="G797" s="55" t="s">
        <v>1644</v>
      </c>
      <c r="H797" s="55" t="s">
        <v>2866</v>
      </c>
      <c r="I797" s="56">
        <f>COUNTIF(G:G,G797)</f>
        <v>1</v>
      </c>
      <c r="J797" s="63" t="s">
        <v>3523</v>
      </c>
      <c r="K797" s="92"/>
      <c r="L797" s="92"/>
    </row>
    <row r="798" spans="1:12" x14ac:dyDescent="0.25">
      <c r="A798" s="55" t="s">
        <v>1583</v>
      </c>
      <c r="B798" s="55" t="s">
        <v>1646</v>
      </c>
      <c r="C798" s="55" t="str">
        <f>VLOOKUP(B798,'3. DB25 Alle koder'!B:C,2,FALSE)</f>
        <v>Passagertransport med charter- og taxifly</v>
      </c>
      <c r="D798" s="56">
        <f>COUNTIF(B:B,B798)</f>
        <v>1</v>
      </c>
      <c r="E798" s="60" t="s">
        <v>3523</v>
      </c>
      <c r="F798" s="55" t="s">
        <v>1583</v>
      </c>
      <c r="G798" s="55" t="s">
        <v>1646</v>
      </c>
      <c r="H798" s="55" t="s">
        <v>2867</v>
      </c>
      <c r="I798" s="56">
        <f>COUNTIF(G:G,G798)</f>
        <v>1</v>
      </c>
      <c r="J798" s="60" t="s">
        <v>3523</v>
      </c>
      <c r="K798" s="92"/>
      <c r="L798" s="92"/>
    </row>
    <row r="799" spans="1:12" x14ac:dyDescent="0.25">
      <c r="A799" s="55" t="s">
        <v>1583</v>
      </c>
      <c r="B799" s="55" t="s">
        <v>1652</v>
      </c>
      <c r="C799" s="55" t="str">
        <f>VLOOKUP(B799,'3. DB25 Alle koder'!B:C,2,FALSE)</f>
        <v>Lufttransport af gods</v>
      </c>
      <c r="D799" s="56">
        <f>COUNTIF(B:B,B799)</f>
        <v>1</v>
      </c>
      <c r="E799" s="60" t="s">
        <v>3523</v>
      </c>
      <c r="F799" s="55" t="s">
        <v>1583</v>
      </c>
      <c r="G799" s="55" t="s">
        <v>1652</v>
      </c>
      <c r="H799" s="55" t="s">
        <v>1651</v>
      </c>
      <c r="I799" s="56">
        <f>COUNTIF(G:G,G799)</f>
        <v>1</v>
      </c>
      <c r="J799" s="60" t="s">
        <v>3523</v>
      </c>
      <c r="K799" s="92"/>
      <c r="L799" s="92"/>
    </row>
    <row r="800" spans="1:12" x14ac:dyDescent="0.25">
      <c r="A800" s="55" t="s">
        <v>1583</v>
      </c>
      <c r="B800" s="55" t="s">
        <v>1655</v>
      </c>
      <c r="C800" s="55" t="str">
        <f>VLOOKUP(B800,'3. DB25 Alle koder'!B:C,2,FALSE)</f>
        <v>Rumfart</v>
      </c>
      <c r="D800" s="56">
        <f>COUNTIF(B:B,B800)</f>
        <v>1</v>
      </c>
      <c r="E800" s="60" t="s">
        <v>3523</v>
      </c>
      <c r="F800" s="55" t="s">
        <v>1583</v>
      </c>
      <c r="G800" s="55" t="s">
        <v>1655</v>
      </c>
      <c r="H800" s="55" t="s">
        <v>1654</v>
      </c>
      <c r="I800" s="56">
        <f>COUNTIF(G:G,G800)</f>
        <v>1</v>
      </c>
      <c r="J800" s="60" t="s">
        <v>3523</v>
      </c>
      <c r="K800" s="92"/>
      <c r="L800" s="92"/>
    </row>
    <row r="801" spans="1:12" ht="345" x14ac:dyDescent="0.25">
      <c r="A801" s="55" t="s">
        <v>1583</v>
      </c>
      <c r="B801" s="55" t="s">
        <v>1659</v>
      </c>
      <c r="C801" s="55" t="str">
        <f>VLOOKUP(B801,'3. DB25 Alle koder'!B:C,2,FALSE)</f>
        <v>Oplagring og opbevaring</v>
      </c>
      <c r="D801" s="56">
        <f>COUNTIF(B:B,B801)</f>
        <v>1</v>
      </c>
      <c r="E801" s="109" t="s">
        <v>4170</v>
      </c>
      <c r="F801" s="55" t="s">
        <v>1583</v>
      </c>
      <c r="G801" s="55" t="s">
        <v>1659</v>
      </c>
      <c r="H801" s="55" t="s">
        <v>1657</v>
      </c>
      <c r="I801" s="56">
        <f>COUNTIF(G:G,G801)</f>
        <v>3</v>
      </c>
      <c r="J801" s="109" t="s">
        <v>4170</v>
      </c>
      <c r="K801" s="92"/>
      <c r="L801" s="92"/>
    </row>
    <row r="802" spans="1:12" x14ac:dyDescent="0.25">
      <c r="A802" s="55" t="s">
        <v>1583</v>
      </c>
      <c r="B802" s="55" t="s">
        <v>1663</v>
      </c>
      <c r="C802" s="55" t="str">
        <f>VLOOKUP(B802,'3. DB25 Alle koder'!B:C,2,FALSE)</f>
        <v>Drift af stationer, godsterminaler mv.</v>
      </c>
      <c r="D802" s="56">
        <f>COUNTIF(B:B,B802)</f>
        <v>1</v>
      </c>
      <c r="E802" s="60" t="s">
        <v>3523</v>
      </c>
      <c r="F802" s="55" t="s">
        <v>1583</v>
      </c>
      <c r="G802" s="55" t="s">
        <v>1663</v>
      </c>
      <c r="H802" s="55" t="s">
        <v>2870</v>
      </c>
      <c r="I802" s="56">
        <f>COUNTIF(G:G,G802)</f>
        <v>1</v>
      </c>
      <c r="J802" s="60" t="s">
        <v>3523</v>
      </c>
      <c r="K802" s="92"/>
      <c r="L802" s="92"/>
    </row>
    <row r="803" spans="1:12" x14ac:dyDescent="0.25">
      <c r="A803" s="55" t="s">
        <v>1583</v>
      </c>
      <c r="B803" s="55" t="s">
        <v>1665</v>
      </c>
      <c r="C803" s="55" t="str">
        <f>VLOOKUP(B803,'3. DB25 Alle koder'!B:C,2,FALSE)</f>
        <v>Drift af parkering og vejhjælp mv.</v>
      </c>
      <c r="D803" s="56">
        <f>COUNTIF(B:B,B803)</f>
        <v>1</v>
      </c>
      <c r="E803" s="60" t="s">
        <v>3523</v>
      </c>
      <c r="F803" s="55" t="s">
        <v>1583</v>
      </c>
      <c r="G803" s="55" t="s">
        <v>1665</v>
      </c>
      <c r="H803" s="55" t="s">
        <v>2871</v>
      </c>
      <c r="I803" s="56">
        <f>COUNTIF(G:G,G803)</f>
        <v>1</v>
      </c>
      <c r="J803" s="60" t="s">
        <v>3523</v>
      </c>
      <c r="K803" s="92"/>
      <c r="L803" s="92"/>
    </row>
    <row r="804" spans="1:12" x14ac:dyDescent="0.25">
      <c r="A804" s="55" t="s">
        <v>1583</v>
      </c>
      <c r="B804" s="55" t="s">
        <v>1667</v>
      </c>
      <c r="C804" s="55" t="str">
        <f>VLOOKUP(B804,'3. DB25 Alle koder'!B:C,2,FALSE)</f>
        <v>Drift af betalingsveje, -broer og -tunneler</v>
      </c>
      <c r="D804" s="56">
        <f>COUNTIF(B:B,B804)</f>
        <v>1</v>
      </c>
      <c r="E804" s="60" t="s">
        <v>3523</v>
      </c>
      <c r="F804" s="55" t="s">
        <v>1583</v>
      </c>
      <c r="G804" s="55" t="s">
        <v>1667</v>
      </c>
      <c r="H804" s="55" t="s">
        <v>1668</v>
      </c>
      <c r="I804" s="56">
        <f>COUNTIF(G:G,G804)</f>
        <v>1</v>
      </c>
      <c r="J804" s="60" t="s">
        <v>3523</v>
      </c>
      <c r="K804" s="92"/>
      <c r="L804" s="92"/>
    </row>
    <row r="805" spans="1:12" x14ac:dyDescent="0.25">
      <c r="A805" s="55" t="s">
        <v>1583</v>
      </c>
      <c r="B805" s="55" t="s">
        <v>1671</v>
      </c>
      <c r="C805" s="55" t="str">
        <f>VLOOKUP(B805,'3. DB25 Alle koder'!B:C,2,FALSE)</f>
        <v>Drift af erhvervshavne</v>
      </c>
      <c r="D805" s="56">
        <f>COUNTIF(B:B,B805)</f>
        <v>1</v>
      </c>
      <c r="E805" s="60" t="s">
        <v>3523</v>
      </c>
      <c r="F805" s="55" t="s">
        <v>1583</v>
      </c>
      <c r="G805" s="55" t="s">
        <v>1671</v>
      </c>
      <c r="H805" s="55" t="s">
        <v>2872</v>
      </c>
      <c r="I805" s="56">
        <f>COUNTIF(G:G,G805)</f>
        <v>1</v>
      </c>
      <c r="J805" s="60" t="s">
        <v>3523</v>
      </c>
      <c r="K805" s="92"/>
      <c r="L805" s="92"/>
    </row>
    <row r="806" spans="1:12" x14ac:dyDescent="0.25">
      <c r="A806" s="55" t="s">
        <v>1583</v>
      </c>
      <c r="B806" s="55" t="s">
        <v>1673</v>
      </c>
      <c r="C806" s="55" t="str">
        <f>VLOOKUP(B806,'3. DB25 Alle koder'!B:C,2,FALSE)</f>
        <v>Drift af bugserings-, bjærgnings- og redningsvæsen mv.</v>
      </c>
      <c r="D806" s="56">
        <f>COUNTIF(B:B,B806)</f>
        <v>1</v>
      </c>
      <c r="E806" s="60" t="s">
        <v>3523</v>
      </c>
      <c r="F806" s="55" t="s">
        <v>1583</v>
      </c>
      <c r="G806" s="55" t="s">
        <v>1673</v>
      </c>
      <c r="H806" s="55" t="s">
        <v>2873</v>
      </c>
      <c r="I806" s="56">
        <f>COUNTIF(G:G,G806)</f>
        <v>1</v>
      </c>
      <c r="J806" s="60" t="s">
        <v>3523</v>
      </c>
      <c r="K806" s="92"/>
      <c r="L806" s="92"/>
    </row>
    <row r="807" spans="1:12" x14ac:dyDescent="0.25">
      <c r="A807" s="55" t="s">
        <v>1583</v>
      </c>
      <c r="B807" s="55" t="s">
        <v>1677</v>
      </c>
      <c r="C807" s="55" t="str">
        <f>VLOOKUP(B807,'3. DB25 Alle koder'!B:C,2,FALSE)</f>
        <v>Serviceydelser i forbindelse med luftfart</v>
      </c>
      <c r="D807" s="56">
        <f>COUNTIF(B:B,B807)</f>
        <v>1</v>
      </c>
      <c r="E807" s="60" t="s">
        <v>3523</v>
      </c>
      <c r="F807" s="55" t="s">
        <v>1583</v>
      </c>
      <c r="G807" s="55" t="s">
        <v>1677</v>
      </c>
      <c r="H807" s="55" t="s">
        <v>1676</v>
      </c>
      <c r="I807" s="56">
        <f>COUNTIF(G:G,G807)</f>
        <v>1</v>
      </c>
      <c r="J807" s="60" t="s">
        <v>3523</v>
      </c>
      <c r="K807" s="92"/>
      <c r="L807" s="92"/>
    </row>
    <row r="808" spans="1:12" ht="105" x14ac:dyDescent="0.25">
      <c r="A808" s="55" t="s">
        <v>1583</v>
      </c>
      <c r="B808" s="55" t="s">
        <v>1680</v>
      </c>
      <c r="C808" s="55" t="str">
        <f>VLOOKUP(B808,'3. DB25 Alle koder'!B:C,2,FALSE)</f>
        <v>Godshåndtering</v>
      </c>
      <c r="D808" s="56">
        <f>COUNTIF(B:B,B808)</f>
        <v>2</v>
      </c>
      <c r="E808" s="64" t="s">
        <v>3661</v>
      </c>
      <c r="F808" s="55" t="s">
        <v>1583</v>
      </c>
      <c r="G808" s="55" t="s">
        <v>1616</v>
      </c>
      <c r="H808" s="55" t="s">
        <v>1615</v>
      </c>
      <c r="I808" s="56">
        <f>COUNTIF(G:G,G808)</f>
        <v>2</v>
      </c>
      <c r="J808" s="64" t="s">
        <v>3661</v>
      </c>
      <c r="K808" s="92"/>
      <c r="L808" s="92"/>
    </row>
    <row r="809" spans="1:12" x14ac:dyDescent="0.25">
      <c r="A809" s="55" t="s">
        <v>1583</v>
      </c>
      <c r="B809" s="55" t="s">
        <v>1680</v>
      </c>
      <c r="C809" s="55" t="str">
        <f>VLOOKUP(B809,'3. DB25 Alle koder'!B:C,2,FALSE)</f>
        <v>Godshåndtering</v>
      </c>
      <c r="D809" s="56">
        <f>COUNTIF(B:B,B809)</f>
        <v>2</v>
      </c>
      <c r="E809" s="63" t="s">
        <v>3523</v>
      </c>
      <c r="F809" s="55" t="s">
        <v>1583</v>
      </c>
      <c r="G809" s="71" t="s">
        <v>1680</v>
      </c>
      <c r="H809" s="71" t="s">
        <v>1679</v>
      </c>
      <c r="I809" s="56">
        <f>COUNTIF(G:G,G809)</f>
        <v>1</v>
      </c>
      <c r="J809" s="63" t="s">
        <v>3523</v>
      </c>
      <c r="K809" s="92"/>
      <c r="L809" s="92"/>
    </row>
    <row r="810" spans="1:12" ht="210" x14ac:dyDescent="0.25">
      <c r="A810" s="55" t="s">
        <v>1583</v>
      </c>
      <c r="B810" s="55" t="s">
        <v>1683</v>
      </c>
      <c r="C810" s="55" t="str">
        <f>VLOOKUP(B810,'3. DB25 Alle koder'!B:C,2,FALSE)</f>
        <v>Serviceydelser i forbindelse med logistik</v>
      </c>
      <c r="D810" s="56">
        <f>COUNTIF(B:B,B810)</f>
        <v>1</v>
      </c>
      <c r="E810" s="65" t="s">
        <v>3664</v>
      </c>
      <c r="F810" s="55" t="s">
        <v>1583</v>
      </c>
      <c r="G810" s="71" t="s">
        <v>3265</v>
      </c>
      <c r="H810" s="71" t="s">
        <v>2877</v>
      </c>
      <c r="I810" s="56">
        <f>COUNTIF(G:G,G810)</f>
        <v>3</v>
      </c>
      <c r="J810" s="65" t="s">
        <v>3664</v>
      </c>
      <c r="K810" s="92"/>
      <c r="L810" s="92"/>
    </row>
    <row r="811" spans="1:12" x14ac:dyDescent="0.25">
      <c r="A811" s="55" t="s">
        <v>1583</v>
      </c>
      <c r="B811" s="55" t="s">
        <v>1685</v>
      </c>
      <c r="C811" s="55" t="str">
        <f>VLOOKUP(B811,'3. DB25 Alle koder'!B:C,2,FALSE)</f>
        <v>Andre støtteaktiviteter i forbindelse med transport</v>
      </c>
      <c r="D811" s="56">
        <f>COUNTIF(B:B,B811)</f>
        <v>2</v>
      </c>
      <c r="E811" s="63" t="s">
        <v>3523</v>
      </c>
      <c r="F811" s="55" t="s">
        <v>1583</v>
      </c>
      <c r="G811" s="55" t="s">
        <v>3407</v>
      </c>
      <c r="H811" s="55" t="s">
        <v>2875</v>
      </c>
      <c r="I811" s="56">
        <f>COUNTIF(G:G,G811)</f>
        <v>2</v>
      </c>
      <c r="J811" s="63" t="s">
        <v>3523</v>
      </c>
      <c r="K811" s="92"/>
      <c r="L811" s="92"/>
    </row>
    <row r="812" spans="1:12" ht="300" x14ac:dyDescent="0.25">
      <c r="A812" s="55" t="s">
        <v>1583</v>
      </c>
      <c r="B812" s="55" t="s">
        <v>1685</v>
      </c>
      <c r="C812" s="55" t="str">
        <f>VLOOKUP(B812,'3. DB25 Alle koder'!B:C,2,FALSE)</f>
        <v>Andre støtteaktiviteter i forbindelse med transport</v>
      </c>
      <c r="D812" s="56">
        <f>COUNTIF(B:B,B812)</f>
        <v>2</v>
      </c>
      <c r="E812" s="64" t="s">
        <v>3663</v>
      </c>
      <c r="F812" s="55" t="s">
        <v>1583</v>
      </c>
      <c r="G812" s="55" t="s">
        <v>3408</v>
      </c>
      <c r="H812" s="55" t="s">
        <v>2876</v>
      </c>
      <c r="I812" s="56">
        <f>COUNTIF(G:G,G812)</f>
        <v>2</v>
      </c>
      <c r="J812" s="64" t="s">
        <v>3663</v>
      </c>
      <c r="K812" s="92"/>
      <c r="L812" s="92"/>
    </row>
    <row r="813" spans="1:12" x14ac:dyDescent="0.25">
      <c r="A813" s="55" t="s">
        <v>1583</v>
      </c>
      <c r="B813" s="55" t="s">
        <v>1688</v>
      </c>
      <c r="C813" s="55" t="str">
        <f>VLOOKUP(B813,'3. DB25 Alle koder'!B:C,2,FALSE)</f>
        <v>Formidlingsaktiviteter inden for godstransport</v>
      </c>
      <c r="D813" s="56">
        <f>COUNTIF(B:B,B813)</f>
        <v>3</v>
      </c>
      <c r="E813" s="60" t="s">
        <v>3523</v>
      </c>
      <c r="F813" s="55" t="s">
        <v>1583</v>
      </c>
      <c r="G813" s="55" t="s">
        <v>3407</v>
      </c>
      <c r="H813" s="55" t="s">
        <v>2875</v>
      </c>
      <c r="I813" s="56">
        <f>COUNTIF(G:G,G813)</f>
        <v>2</v>
      </c>
      <c r="J813" s="60" t="s">
        <v>3523</v>
      </c>
      <c r="K813" s="92"/>
      <c r="L813" s="92"/>
    </row>
    <row r="814" spans="1:12" x14ac:dyDescent="0.25">
      <c r="A814" s="55" t="s">
        <v>1583</v>
      </c>
      <c r="B814" s="55" t="s">
        <v>1688</v>
      </c>
      <c r="C814" s="55" t="str">
        <f>VLOOKUP(B814,'3. DB25 Alle koder'!B:C,2,FALSE)</f>
        <v>Formidlingsaktiviteter inden for godstransport</v>
      </c>
      <c r="D814" s="56">
        <f>COUNTIF(B:B,B814)</f>
        <v>3</v>
      </c>
      <c r="E814" s="64"/>
      <c r="F814" s="55" t="s">
        <v>1583</v>
      </c>
      <c r="G814" s="55" t="s">
        <v>3408</v>
      </c>
      <c r="H814" s="55" t="s">
        <v>2876</v>
      </c>
      <c r="I814" s="56">
        <f>COUNTIF(G:G,G814)</f>
        <v>2</v>
      </c>
      <c r="J814" s="64"/>
      <c r="K814" s="92"/>
      <c r="L814" s="92"/>
    </row>
    <row r="815" spans="1:12" x14ac:dyDescent="0.25">
      <c r="A815" s="55" t="s">
        <v>1583</v>
      </c>
      <c r="B815" s="55" t="s">
        <v>1688</v>
      </c>
      <c r="C815" s="55" t="str">
        <f>VLOOKUP(B815,'3. DB25 Alle koder'!B:C,2,FALSE)</f>
        <v>Formidlingsaktiviteter inden for godstransport</v>
      </c>
      <c r="D815" s="56">
        <f>COUNTIF(B:B,B815)</f>
        <v>3</v>
      </c>
      <c r="E815" s="60" t="s">
        <v>3523</v>
      </c>
      <c r="F815" s="55" t="s">
        <v>1583</v>
      </c>
      <c r="G815" s="55" t="s">
        <v>3265</v>
      </c>
      <c r="H815" s="55" t="s">
        <v>2877</v>
      </c>
      <c r="I815" s="56">
        <f>COUNTIF(G:G,G815)</f>
        <v>3</v>
      </c>
      <c r="J815" s="60" t="s">
        <v>3523</v>
      </c>
      <c r="K815" s="92"/>
      <c r="L815" s="92"/>
    </row>
    <row r="816" spans="1:12" x14ac:dyDescent="0.25">
      <c r="A816" s="55" t="s">
        <v>1583</v>
      </c>
      <c r="B816" s="55" t="s">
        <v>1690</v>
      </c>
      <c r="C816" s="55" t="str">
        <f>VLOOKUP(B816,'3. DB25 Alle koder'!B:C,2,FALSE)</f>
        <v>Formidlingsaktiviteter inden for passagertransport</v>
      </c>
      <c r="D816" s="56">
        <f>COUNTIF(B:B,B816)</f>
        <v>4</v>
      </c>
      <c r="E816" s="60" t="s">
        <v>3624</v>
      </c>
      <c r="F816" s="55" t="s">
        <v>1583</v>
      </c>
      <c r="G816" s="55" t="s">
        <v>1604</v>
      </c>
      <c r="H816" s="55" t="s">
        <v>2860</v>
      </c>
      <c r="I816" s="56">
        <f>COUNTIF(G:G,G816)</f>
        <v>2</v>
      </c>
      <c r="J816" s="60" t="s">
        <v>3624</v>
      </c>
      <c r="K816" s="92"/>
      <c r="L816" s="92"/>
    </row>
    <row r="817" spans="1:12" ht="30" x14ac:dyDescent="0.25">
      <c r="A817" s="55" t="s">
        <v>1583</v>
      </c>
      <c r="B817" s="73" t="s">
        <v>1690</v>
      </c>
      <c r="C817" s="55" t="str">
        <f>VLOOKUP(B817,'3. DB25 Alle koder'!B:C,2,FALSE)</f>
        <v>Formidlingsaktiviteter inden for passagertransport</v>
      </c>
      <c r="D817" s="56">
        <f>COUNTIF(B:B,B817)</f>
        <v>4</v>
      </c>
      <c r="E817" s="78" t="s">
        <v>3818</v>
      </c>
      <c r="F817" s="55" t="s">
        <v>1583</v>
      </c>
      <c r="G817" s="86" t="s">
        <v>3265</v>
      </c>
      <c r="H817" s="87" t="s">
        <v>2877</v>
      </c>
      <c r="I817" s="56">
        <f>COUNTIF(G:G,G817)</f>
        <v>3</v>
      </c>
      <c r="J817" s="80"/>
      <c r="K817" s="92"/>
      <c r="L817" s="92"/>
    </row>
    <row r="818" spans="1:12" x14ac:dyDescent="0.25">
      <c r="A818" s="55" t="s">
        <v>1583</v>
      </c>
      <c r="B818" s="55" t="s">
        <v>1690</v>
      </c>
      <c r="C818" s="55" t="str">
        <f>VLOOKUP(B818,'3. DB25 Alle koder'!B:C,2,FALSE)</f>
        <v>Formidlingsaktiviteter inden for passagertransport</v>
      </c>
      <c r="D818" s="56">
        <f>COUNTIF(B:B,B818)</f>
        <v>4</v>
      </c>
      <c r="E818" s="60" t="s">
        <v>3523</v>
      </c>
      <c r="F818" s="55" t="s">
        <v>1945</v>
      </c>
      <c r="G818" s="55" t="s">
        <v>2106</v>
      </c>
      <c r="H818" s="55" t="s">
        <v>2998</v>
      </c>
      <c r="I818" s="56">
        <f>COUNTIF(G:G,G818)</f>
        <v>4</v>
      </c>
      <c r="J818" s="60" t="s">
        <v>3523</v>
      </c>
      <c r="K818" s="92"/>
      <c r="L818" s="92"/>
    </row>
    <row r="819" spans="1:12" ht="75" x14ac:dyDescent="0.25">
      <c r="A819" s="55" t="s">
        <v>1583</v>
      </c>
      <c r="B819" s="55" t="s">
        <v>1690</v>
      </c>
      <c r="C819" s="55" t="str">
        <f>VLOOKUP(B819,'3. DB25 Alle koder'!B:C,2,FALSE)</f>
        <v>Formidlingsaktiviteter inden for passagertransport</v>
      </c>
      <c r="D819" s="56">
        <f>COUNTIF(B:B,B819)</f>
        <v>4</v>
      </c>
      <c r="E819" s="64" t="s">
        <v>3701</v>
      </c>
      <c r="F819" s="55" t="s">
        <v>1945</v>
      </c>
      <c r="G819" s="71" t="s">
        <v>2112</v>
      </c>
      <c r="H819" s="71" t="s">
        <v>2110</v>
      </c>
      <c r="I819" s="56">
        <f>COUNTIF(G:G,G819)</f>
        <v>6</v>
      </c>
      <c r="J819" s="64" t="s">
        <v>3701</v>
      </c>
      <c r="K819" s="92"/>
      <c r="L819" s="92"/>
    </row>
    <row r="820" spans="1:12" x14ac:dyDescent="0.25">
      <c r="A820" s="55" t="s">
        <v>1583</v>
      </c>
      <c r="B820" s="55" t="s">
        <v>1695</v>
      </c>
      <c r="C820" s="55" t="str">
        <f>VLOOKUP(B820,'3. DB25 Alle koder'!B:C,2,FALSE)</f>
        <v>Postaktiviteter omfattet af forsyningspligten</v>
      </c>
      <c r="D820" s="56">
        <f>COUNTIF(B:B,B820)</f>
        <v>1</v>
      </c>
      <c r="E820" s="63" t="s">
        <v>3523</v>
      </c>
      <c r="F820" s="55" t="s">
        <v>1583</v>
      </c>
      <c r="G820" s="55" t="s">
        <v>1695</v>
      </c>
      <c r="H820" s="55" t="s">
        <v>1693</v>
      </c>
      <c r="I820" s="56">
        <f>COUNTIF(G:G,G820)</f>
        <v>1</v>
      </c>
      <c r="J820" s="63" t="s">
        <v>3523</v>
      </c>
      <c r="K820" s="92"/>
      <c r="L820" s="92"/>
    </row>
    <row r="821" spans="1:12" x14ac:dyDescent="0.25">
      <c r="A821" s="55" t="s">
        <v>1583</v>
      </c>
      <c r="B821" s="55" t="s">
        <v>1698</v>
      </c>
      <c r="C821" s="55" t="str">
        <f>VLOOKUP(B821,'3. DB25 Alle koder'!B:C,2,FALSE)</f>
        <v>Andre post- og kuréraktiviteter</v>
      </c>
      <c r="D821" s="56">
        <f>COUNTIF(B:B,B821)</f>
        <v>3</v>
      </c>
      <c r="E821" s="63" t="s">
        <v>3523</v>
      </c>
      <c r="F821" s="55" t="s">
        <v>1583</v>
      </c>
      <c r="G821" s="71" t="s">
        <v>1698</v>
      </c>
      <c r="H821" s="71" t="s">
        <v>2878</v>
      </c>
      <c r="I821" s="56">
        <f>COUNTIF(G:G,G821)</f>
        <v>1</v>
      </c>
      <c r="J821" s="63" t="s">
        <v>3523</v>
      </c>
      <c r="K821" s="92"/>
      <c r="L821" s="92"/>
    </row>
    <row r="822" spans="1:12" ht="75" x14ac:dyDescent="0.25">
      <c r="A822" s="55" t="s">
        <v>1583</v>
      </c>
      <c r="B822" s="55" t="s">
        <v>1698</v>
      </c>
      <c r="C822" s="55" t="str">
        <f>VLOOKUP(B822,'3. DB25 Alle koder'!B:C,2,FALSE)</f>
        <v>Andre post- og kuréraktiviteter</v>
      </c>
      <c r="D822" s="56">
        <f>COUNTIF(B:B,B822)</f>
        <v>3</v>
      </c>
      <c r="E822" s="64" t="s">
        <v>3737</v>
      </c>
      <c r="F822" s="55" t="s">
        <v>2340</v>
      </c>
      <c r="G822" s="71" t="s">
        <v>3328</v>
      </c>
      <c r="H822" s="71" t="s">
        <v>3142</v>
      </c>
      <c r="I822" s="56">
        <f>COUNTIF(G:G,G822)</f>
        <v>2</v>
      </c>
      <c r="J822" s="64" t="s">
        <v>3737</v>
      </c>
      <c r="K822" s="94"/>
      <c r="L822" s="94"/>
    </row>
    <row r="823" spans="1:12" ht="75" x14ac:dyDescent="0.25">
      <c r="A823" s="55" t="s">
        <v>1583</v>
      </c>
      <c r="B823" s="55" t="s">
        <v>1698</v>
      </c>
      <c r="C823" s="55" t="str">
        <f>VLOOKUP(B823,'3. DB25 Alle koder'!B:C,2,FALSE)</f>
        <v>Andre post- og kuréraktiviteter</v>
      </c>
      <c r="D823" s="56">
        <f>COUNTIF(B:B,B823)</f>
        <v>3</v>
      </c>
      <c r="E823" s="64" t="s">
        <v>3737</v>
      </c>
      <c r="F823" s="55" t="s">
        <v>2340</v>
      </c>
      <c r="G823" s="55" t="s">
        <v>3329</v>
      </c>
      <c r="H823" s="55" t="s">
        <v>3143</v>
      </c>
      <c r="I823" s="56">
        <f>COUNTIF(G:G,G823)</f>
        <v>3</v>
      </c>
      <c r="J823" s="64" t="s">
        <v>3737</v>
      </c>
      <c r="K823" s="92"/>
      <c r="L823" s="92"/>
    </row>
    <row r="824" spans="1:12" x14ac:dyDescent="0.25">
      <c r="A824" s="55" t="s">
        <v>1583</v>
      </c>
      <c r="B824" s="55" t="s">
        <v>1701</v>
      </c>
      <c r="C824" s="55" t="str">
        <f>VLOOKUP(B824,'3. DB25 Alle koder'!B:C,2,FALSE)</f>
        <v>Formidlingsaktiviteter inden for post- og kuréraktiviteter</v>
      </c>
      <c r="D824" s="56">
        <f>COUNTIF(B:B,B824)</f>
        <v>1</v>
      </c>
      <c r="E824" s="60" t="s">
        <v>3624</v>
      </c>
      <c r="F824" s="55" t="s">
        <v>1945</v>
      </c>
      <c r="G824" s="55" t="s">
        <v>2163</v>
      </c>
      <c r="H824" s="55" t="s">
        <v>3021</v>
      </c>
      <c r="I824" s="56">
        <f>COUNTIF(G:G,G824)</f>
        <v>26</v>
      </c>
      <c r="J824" s="60" t="s">
        <v>3523</v>
      </c>
      <c r="K824" s="92"/>
      <c r="L824" s="92"/>
    </row>
    <row r="825" spans="1:12" x14ac:dyDescent="0.25">
      <c r="A825" s="55" t="s">
        <v>1702</v>
      </c>
      <c r="B825" s="55" t="s">
        <v>1707</v>
      </c>
      <c r="C825" s="55" t="str">
        <f>VLOOKUP(B825,'3. DB25 Alle koder'!B:C,2,FALSE)</f>
        <v>Drift af hoteller og lignende overnatningsfaciliteter</v>
      </c>
      <c r="D825" s="56">
        <f>COUNTIF(B:B,B825)</f>
        <v>2</v>
      </c>
      <c r="E825" s="60" t="s">
        <v>3523</v>
      </c>
      <c r="F825" s="55" t="s">
        <v>1702</v>
      </c>
      <c r="G825" s="71" t="s">
        <v>3468</v>
      </c>
      <c r="H825" s="71" t="s">
        <v>2880</v>
      </c>
      <c r="I825" s="56">
        <f>COUNTIF(G:G,G825)</f>
        <v>1</v>
      </c>
      <c r="J825" s="60" t="s">
        <v>3523</v>
      </c>
      <c r="K825" s="92"/>
      <c r="L825" s="92"/>
    </row>
    <row r="826" spans="1:12" x14ac:dyDescent="0.25">
      <c r="A826" s="55" t="s">
        <v>1702</v>
      </c>
      <c r="B826" s="55" t="s">
        <v>1707</v>
      </c>
      <c r="C826" s="55" t="str">
        <f>VLOOKUP(B826,'3. DB25 Alle koder'!B:C,2,FALSE)</f>
        <v>Drift af hoteller og lignende overnatningsfaciliteter</v>
      </c>
      <c r="D826" s="56">
        <f>COUNTIF(B:B,B826)</f>
        <v>2</v>
      </c>
      <c r="E826" s="60" t="s">
        <v>3523</v>
      </c>
      <c r="F826" s="55" t="s">
        <v>1702</v>
      </c>
      <c r="G826" s="55" t="s">
        <v>3469</v>
      </c>
      <c r="H826" s="55" t="s">
        <v>2881</v>
      </c>
      <c r="I826" s="56">
        <f>COUNTIF(G:G,G826)</f>
        <v>1</v>
      </c>
      <c r="J826" s="60" t="s">
        <v>3523</v>
      </c>
      <c r="K826" s="92"/>
      <c r="L826" s="92"/>
    </row>
    <row r="827" spans="1:12" ht="30" x14ac:dyDescent="0.25">
      <c r="A827" s="55" t="s">
        <v>1702</v>
      </c>
      <c r="B827" s="55" t="s">
        <v>1711</v>
      </c>
      <c r="C827" s="55" t="str">
        <f>VLOOKUP(B827,'3. DB25 Alle koder'!B:C,2,FALSE)</f>
        <v>Drift af ferieboliger og andre overnatningsfaciliteter til kortvarige ophold</v>
      </c>
      <c r="D827" s="56">
        <f>COUNTIF(B:B,B827)</f>
        <v>1</v>
      </c>
      <c r="E827" s="60" t="s">
        <v>3523</v>
      </c>
      <c r="F827" s="55" t="s">
        <v>1702</v>
      </c>
      <c r="G827" s="55" t="s">
        <v>1711</v>
      </c>
      <c r="H827" s="55" t="s">
        <v>2882</v>
      </c>
      <c r="I827" s="56">
        <f>COUNTIF(G:G,G827)</f>
        <v>1</v>
      </c>
      <c r="J827" s="60" t="s">
        <v>3523</v>
      </c>
      <c r="K827" s="92"/>
      <c r="L827" s="92"/>
    </row>
    <row r="828" spans="1:12" x14ac:dyDescent="0.25">
      <c r="A828" s="55" t="s">
        <v>1702</v>
      </c>
      <c r="B828" s="55" t="s">
        <v>1715</v>
      </c>
      <c r="C828" s="55" t="str">
        <f>VLOOKUP(B828,'3. DB25 Alle koder'!B:C,2,FALSE)</f>
        <v>Drift af campingpladser</v>
      </c>
      <c r="D828" s="56">
        <f>COUNTIF(B:B,B828)</f>
        <v>1</v>
      </c>
      <c r="E828" s="60" t="s">
        <v>3523</v>
      </c>
      <c r="F828" s="55" t="s">
        <v>1702</v>
      </c>
      <c r="G828" s="55" t="s">
        <v>1715</v>
      </c>
      <c r="H828" s="55" t="s">
        <v>2883</v>
      </c>
      <c r="I828" s="56">
        <f>COUNTIF(G:G,G828)</f>
        <v>1</v>
      </c>
      <c r="J828" s="60" t="s">
        <v>3523</v>
      </c>
      <c r="K828" s="92"/>
      <c r="L828" s="92"/>
    </row>
    <row r="829" spans="1:12" ht="45" x14ac:dyDescent="0.25">
      <c r="A829" s="55" t="s">
        <v>1702</v>
      </c>
      <c r="B829" s="55" t="s">
        <v>1718</v>
      </c>
      <c r="C829" s="55" t="str">
        <f>VLOOKUP(B829,'3. DB25 Alle koder'!B:C,2,FALSE)</f>
        <v>Formidlingsaktiviteter inden for overnatningsfaciliteter</v>
      </c>
      <c r="D829" s="56">
        <f>COUNTIF(B:B,B829)</f>
        <v>3</v>
      </c>
      <c r="E829" s="64" t="s">
        <v>3686</v>
      </c>
      <c r="F829" s="55" t="s">
        <v>1836</v>
      </c>
      <c r="G829" s="55" t="s">
        <v>1938</v>
      </c>
      <c r="H829" s="55" t="s">
        <v>2958</v>
      </c>
      <c r="I829" s="56">
        <f>COUNTIF(G:G,G829)</f>
        <v>2</v>
      </c>
      <c r="J829" s="64" t="s">
        <v>3686</v>
      </c>
      <c r="K829" s="92"/>
      <c r="L829" s="92"/>
    </row>
    <row r="830" spans="1:12" x14ac:dyDescent="0.25">
      <c r="A830" s="55" t="s">
        <v>1702</v>
      </c>
      <c r="B830" s="55" t="s">
        <v>1718</v>
      </c>
      <c r="C830" s="55" t="str">
        <f>VLOOKUP(B830,'3. DB25 Alle koder'!B:C,2,FALSE)</f>
        <v>Formidlingsaktiviteter inden for overnatningsfaciliteter</v>
      </c>
      <c r="D830" s="56">
        <f>COUNTIF(B:B,B830)</f>
        <v>3</v>
      </c>
      <c r="E830" s="60" t="s">
        <v>3523</v>
      </c>
      <c r="F830" s="55" t="s">
        <v>1945</v>
      </c>
      <c r="G830" s="55" t="s">
        <v>2106</v>
      </c>
      <c r="H830" s="55" t="s">
        <v>2998</v>
      </c>
      <c r="I830" s="56">
        <f>COUNTIF(G:G,G830)</f>
        <v>4</v>
      </c>
      <c r="J830" s="60" t="s">
        <v>3523</v>
      </c>
      <c r="K830" s="92"/>
      <c r="L830" s="92"/>
    </row>
    <row r="831" spans="1:12" ht="90" x14ac:dyDescent="0.25">
      <c r="A831" s="55" t="s">
        <v>1702</v>
      </c>
      <c r="B831" s="55" t="s">
        <v>1718</v>
      </c>
      <c r="C831" s="55" t="str">
        <f>VLOOKUP(B831,'3. DB25 Alle koder'!B:C,2,FALSE)</f>
        <v>Formidlingsaktiviteter inden for overnatningsfaciliteter</v>
      </c>
      <c r="D831" s="56">
        <f>COUNTIF(B:B,B831)</f>
        <v>3</v>
      </c>
      <c r="E831" s="64" t="s">
        <v>3702</v>
      </c>
      <c r="F831" s="55" t="s">
        <v>1945</v>
      </c>
      <c r="G831" s="55" t="s">
        <v>2112</v>
      </c>
      <c r="H831" s="55" t="s">
        <v>2110</v>
      </c>
      <c r="I831" s="56">
        <f>COUNTIF(G:G,G831)</f>
        <v>6</v>
      </c>
      <c r="J831" s="64" t="s">
        <v>3702</v>
      </c>
      <c r="K831" s="92"/>
      <c r="L831" s="92"/>
    </row>
    <row r="832" spans="1:12" x14ac:dyDescent="0.25">
      <c r="A832" s="55" t="s">
        <v>1702</v>
      </c>
      <c r="B832" s="55" t="s">
        <v>1722</v>
      </c>
      <c r="C832" s="55" t="str">
        <f>VLOOKUP(B832,'3. DB25 Alle koder'!B:C,2,FALSE)</f>
        <v>Andre overnatningsfaciliteter</v>
      </c>
      <c r="D832" s="56">
        <f>COUNTIF(B:B,B832)</f>
        <v>2</v>
      </c>
      <c r="E832" s="60" t="s">
        <v>3523</v>
      </c>
      <c r="F832" s="55" t="s">
        <v>1702</v>
      </c>
      <c r="G832" s="55" t="s">
        <v>1722</v>
      </c>
      <c r="H832" s="55" t="s">
        <v>1720</v>
      </c>
      <c r="I832" s="56">
        <f>COUNTIF(G:G,G832)</f>
        <v>1</v>
      </c>
      <c r="J832" s="60" t="s">
        <v>3523</v>
      </c>
      <c r="K832" s="92"/>
      <c r="L832" s="92"/>
    </row>
    <row r="833" spans="1:12" ht="75" x14ac:dyDescent="0.25">
      <c r="A833" s="55" t="s">
        <v>1702</v>
      </c>
      <c r="B833" s="55" t="s">
        <v>1722</v>
      </c>
      <c r="C833" s="55" t="str">
        <f>VLOOKUP(B833,'3. DB25 Alle koder'!B:C,2,FALSE)</f>
        <v>Andre overnatningsfaciliteter</v>
      </c>
      <c r="D833" s="56">
        <f>COUNTIF(B:B,B833)</f>
        <v>2</v>
      </c>
      <c r="E833" s="65" t="s">
        <v>3683</v>
      </c>
      <c r="F833" s="55" t="s">
        <v>1836</v>
      </c>
      <c r="G833" s="55" t="s">
        <v>1930</v>
      </c>
      <c r="H833" s="55" t="s">
        <v>1931</v>
      </c>
      <c r="I833" s="56">
        <f>COUNTIF(G:G,G833)</f>
        <v>2</v>
      </c>
      <c r="J833" s="65" t="s">
        <v>3683</v>
      </c>
      <c r="K833" s="92"/>
      <c r="L833" s="92"/>
    </row>
    <row r="834" spans="1:12" x14ac:dyDescent="0.25">
      <c r="A834" s="55" t="s">
        <v>1702</v>
      </c>
      <c r="B834" s="55" t="s">
        <v>1728</v>
      </c>
      <c r="C834" s="55" t="str">
        <f>VLOOKUP(B834,'3. DB25 Alle koder'!B:C,2,FALSE)</f>
        <v>Servering af mad i restauranter og caféer</v>
      </c>
      <c r="D834" s="56">
        <f>COUNTIF(B:B,B834)</f>
        <v>1</v>
      </c>
      <c r="E834" s="63" t="s">
        <v>3523</v>
      </c>
      <c r="F834" s="55" t="s">
        <v>1702</v>
      </c>
      <c r="G834" s="55" t="s">
        <v>3268</v>
      </c>
      <c r="H834" s="55" t="s">
        <v>2886</v>
      </c>
      <c r="I834" s="56">
        <f>COUNTIF(G:G,G834)</f>
        <v>1</v>
      </c>
      <c r="J834" s="63" t="s">
        <v>3523</v>
      </c>
      <c r="K834" s="92"/>
      <c r="L834" s="92"/>
    </row>
    <row r="835" spans="1:12" ht="409.5" x14ac:dyDescent="0.25">
      <c r="A835" s="55" t="s">
        <v>1702</v>
      </c>
      <c r="B835" s="55" t="s">
        <v>1730</v>
      </c>
      <c r="C835" s="55" t="str">
        <f>VLOOKUP(B835,'3. DB25 Alle koder'!B:C,2,FALSE)</f>
        <v>Drift af øvrige spisesteder</v>
      </c>
      <c r="D835" s="56">
        <f>COUNTIF(B:B,B835)</f>
        <v>1</v>
      </c>
      <c r="E835" s="65" t="s">
        <v>3665</v>
      </c>
      <c r="F835" s="55" t="s">
        <v>1702</v>
      </c>
      <c r="G835" s="55" t="s">
        <v>3269</v>
      </c>
      <c r="H835" s="55" t="s">
        <v>2887</v>
      </c>
      <c r="I835" s="56">
        <f>COUNTIF(G:G,G835)</f>
        <v>2</v>
      </c>
      <c r="J835" s="65" t="s">
        <v>3665</v>
      </c>
      <c r="K835" s="92"/>
      <c r="L835" s="92"/>
    </row>
    <row r="836" spans="1:12" ht="225" x14ac:dyDescent="0.25">
      <c r="A836" s="55" t="s">
        <v>1702</v>
      </c>
      <c r="B836" s="55" t="s">
        <v>1734</v>
      </c>
      <c r="C836" s="55" t="str">
        <f>VLOOKUP(B836,'3. DB25 Alle koder'!B:C,2,FALSE)</f>
        <v>Drift af mobile madboder</v>
      </c>
      <c r="D836" s="56">
        <f>COUNTIF(B:B,B836)</f>
        <v>1</v>
      </c>
      <c r="E836" s="64" t="s">
        <v>3666</v>
      </c>
      <c r="F836" s="55" t="s">
        <v>1702</v>
      </c>
      <c r="G836" s="55" t="s">
        <v>3269</v>
      </c>
      <c r="H836" s="55" t="s">
        <v>2887</v>
      </c>
      <c r="I836" s="56">
        <f>COUNTIF(G:G,G836)</f>
        <v>2</v>
      </c>
      <c r="J836" s="64" t="s">
        <v>3666</v>
      </c>
      <c r="K836" s="92"/>
      <c r="L836" s="92"/>
    </row>
    <row r="837" spans="1:12" x14ac:dyDescent="0.25">
      <c r="A837" s="55" t="s">
        <v>1702</v>
      </c>
      <c r="B837" s="55" t="s">
        <v>1738</v>
      </c>
      <c r="C837" s="55" t="str">
        <f>VLOOKUP(B837,'3. DB25 Alle koder'!B:C,2,FALSE)</f>
        <v>Event catering</v>
      </c>
      <c r="D837" s="56">
        <f>COUNTIF(B:B,B837)</f>
        <v>1</v>
      </c>
      <c r="E837" s="63" t="s">
        <v>3523</v>
      </c>
      <c r="F837" s="55" t="s">
        <v>1702</v>
      </c>
      <c r="G837" s="55" t="s">
        <v>1738</v>
      </c>
      <c r="H837" s="55" t="s">
        <v>1737</v>
      </c>
      <c r="I837" s="56">
        <f>COUNTIF(G:G,G837)</f>
        <v>1</v>
      </c>
      <c r="J837" s="63" t="s">
        <v>3523</v>
      </c>
      <c r="K837" s="92"/>
      <c r="L837" s="92"/>
    </row>
    <row r="838" spans="1:12" x14ac:dyDescent="0.25">
      <c r="A838" s="55" t="s">
        <v>1702</v>
      </c>
      <c r="B838" s="55" t="s">
        <v>1740</v>
      </c>
      <c r="C838" s="55" t="str">
        <f>VLOOKUP(B838,'3. DB25 Alle koder'!B:C,2,FALSE)</f>
        <v>Catering på kontrakt og andre restaurationsaktiviteter</v>
      </c>
      <c r="D838" s="56">
        <f>COUNTIF(B:B,B838)</f>
        <v>1</v>
      </c>
      <c r="E838" s="60" t="s">
        <v>3523</v>
      </c>
      <c r="F838" s="55" t="s">
        <v>1702</v>
      </c>
      <c r="G838" s="55" t="s">
        <v>3270</v>
      </c>
      <c r="H838" s="55" t="s">
        <v>2890</v>
      </c>
      <c r="I838" s="56">
        <f>COUNTIF(G:G,G838)</f>
        <v>1</v>
      </c>
      <c r="J838" s="60" t="s">
        <v>3523</v>
      </c>
      <c r="K838" s="92"/>
      <c r="L838" s="92"/>
    </row>
    <row r="839" spans="1:12" x14ac:dyDescent="0.25">
      <c r="A839" s="55" t="s">
        <v>1702</v>
      </c>
      <c r="B839" s="55" t="s">
        <v>1744</v>
      </c>
      <c r="C839" s="55" t="str">
        <f>VLOOKUP(B839,'3. DB25 Alle koder'!B:C,2,FALSE)</f>
        <v>Udskænkning af ikke-alkoholiske drikkevarer</v>
      </c>
      <c r="D839" s="56">
        <f>COUNTIF(B:B,B839)</f>
        <v>1</v>
      </c>
      <c r="E839" s="60" t="s">
        <v>3523</v>
      </c>
      <c r="F839" s="55" t="s">
        <v>1702</v>
      </c>
      <c r="G839" s="55" t="s">
        <v>3271</v>
      </c>
      <c r="H839" s="55" t="s">
        <v>2891</v>
      </c>
      <c r="I839" s="56">
        <f>COUNTIF(G:G,G839)</f>
        <v>2</v>
      </c>
      <c r="J839" s="60" t="s">
        <v>3523</v>
      </c>
      <c r="K839" s="92"/>
      <c r="L839" s="92"/>
    </row>
    <row r="840" spans="1:12" ht="90" x14ac:dyDescent="0.25">
      <c r="A840" s="55" t="s">
        <v>1702</v>
      </c>
      <c r="B840" s="55" t="s">
        <v>1746</v>
      </c>
      <c r="C840" s="55" t="str">
        <f>VLOOKUP(B840,'3. DB25 Alle koder'!B:C,2,FALSE)</f>
        <v>Udskænkning af alkoholiske drikkevarer</v>
      </c>
      <c r="D840" s="56">
        <f>COUNTIF(B:B,B840)</f>
        <v>1</v>
      </c>
      <c r="E840" s="60" t="s">
        <v>3523</v>
      </c>
      <c r="F840" s="55" t="s">
        <v>1702</v>
      </c>
      <c r="G840" s="55" t="s">
        <v>3271</v>
      </c>
      <c r="H840" s="55" t="s">
        <v>2891</v>
      </c>
      <c r="I840" s="56">
        <f>COUNTIF(G:G,G840)</f>
        <v>2</v>
      </c>
      <c r="J840" s="60" t="s">
        <v>3523</v>
      </c>
      <c r="K840" s="92" t="s">
        <v>4058</v>
      </c>
      <c r="L840" s="92"/>
    </row>
    <row r="841" spans="1:12" ht="60" x14ac:dyDescent="0.25">
      <c r="A841" s="55" t="s">
        <v>1702</v>
      </c>
      <c r="B841" s="55" t="s">
        <v>1750</v>
      </c>
      <c r="C841" s="55" t="str">
        <f>VLOOKUP(B841,'3. DB25 Alle koder'!B:C,2,FALSE)</f>
        <v>Formidlingsaktiviteter i forbindelse med restaurationsaktiviteter</v>
      </c>
      <c r="D841" s="56">
        <f>COUNTIF(B:B,B841)</f>
        <v>1</v>
      </c>
      <c r="E841" s="64" t="s">
        <v>3703</v>
      </c>
      <c r="F841" s="55" t="s">
        <v>1945</v>
      </c>
      <c r="G841" s="55" t="s">
        <v>2112</v>
      </c>
      <c r="H841" s="55" t="s">
        <v>2110</v>
      </c>
      <c r="I841" s="56">
        <f>COUNTIF(G:G,G841)</f>
        <v>6</v>
      </c>
      <c r="J841" s="64" t="s">
        <v>3703</v>
      </c>
      <c r="K841" s="92"/>
      <c r="L841" s="92"/>
    </row>
    <row r="842" spans="1:12" x14ac:dyDescent="0.25">
      <c r="A842" s="55" t="s">
        <v>1751</v>
      </c>
      <c r="B842" s="55" t="s">
        <v>1756</v>
      </c>
      <c r="C842" s="55" t="str">
        <f>VLOOKUP(B842,'3. DB25 Alle koder'!B:C,2,FALSE)</f>
        <v>Udgivelse af bøger</v>
      </c>
      <c r="D842" s="56">
        <f>COUNTIF(B:B,B842)</f>
        <v>1</v>
      </c>
      <c r="E842" s="60" t="s">
        <v>3523</v>
      </c>
      <c r="F842" s="55" t="s">
        <v>1751</v>
      </c>
      <c r="G842" s="55" t="s">
        <v>1756</v>
      </c>
      <c r="H842" s="55" t="s">
        <v>1755</v>
      </c>
      <c r="I842" s="56">
        <f>COUNTIF(G:G,G842)</f>
        <v>1</v>
      </c>
      <c r="J842" s="60" t="s">
        <v>3523</v>
      </c>
      <c r="K842" s="92"/>
      <c r="L842" s="92"/>
    </row>
    <row r="843" spans="1:12" x14ac:dyDescent="0.25">
      <c r="A843" s="55" t="s">
        <v>1751</v>
      </c>
      <c r="B843" s="55" t="s">
        <v>1759</v>
      </c>
      <c r="C843" s="55" t="str">
        <f>VLOOKUP(B843,'3. DB25 Alle koder'!B:C,2,FALSE)</f>
        <v>Udgivelse af aviser og dagblade</v>
      </c>
      <c r="D843" s="56">
        <f>COUNTIF(B:B,B843)</f>
        <v>1</v>
      </c>
      <c r="E843" s="57" t="s">
        <v>3523</v>
      </c>
      <c r="F843" s="55" t="s">
        <v>1751</v>
      </c>
      <c r="G843" s="55" t="s">
        <v>1762</v>
      </c>
      <c r="H843" s="55" t="s">
        <v>1758</v>
      </c>
      <c r="I843" s="56">
        <f>COUNTIF(G:G,G843)</f>
        <v>1</v>
      </c>
      <c r="J843" s="57" t="s">
        <v>3523</v>
      </c>
      <c r="K843" s="92"/>
      <c r="L843" s="92"/>
    </row>
    <row r="844" spans="1:12" ht="60" x14ac:dyDescent="0.25">
      <c r="A844" s="55" t="s">
        <v>1751</v>
      </c>
      <c r="B844" s="55" t="s">
        <v>1762</v>
      </c>
      <c r="C844" s="55" t="str">
        <f>VLOOKUP(B844,'3. DB25 Alle koder'!B:C,2,FALSE)</f>
        <v>Udgivelse af ugeblade og magasiner</v>
      </c>
      <c r="D844" s="56">
        <f>COUNTIF(B:B,B844)</f>
        <v>2</v>
      </c>
      <c r="E844" s="60" t="s">
        <v>3523</v>
      </c>
      <c r="F844" s="55" t="s">
        <v>1751</v>
      </c>
      <c r="G844" s="55" t="s">
        <v>3470</v>
      </c>
      <c r="H844" s="55" t="s">
        <v>1761</v>
      </c>
      <c r="I844" s="56">
        <f>COUNTIF(G:G,G844)</f>
        <v>1</v>
      </c>
      <c r="J844" s="60" t="s">
        <v>3523</v>
      </c>
      <c r="K844" s="92" t="s">
        <v>4057</v>
      </c>
      <c r="L844" s="92"/>
    </row>
    <row r="845" spans="1:12" x14ac:dyDescent="0.25">
      <c r="A845" s="55" t="s">
        <v>1751</v>
      </c>
      <c r="B845" s="55" t="s">
        <v>1762</v>
      </c>
      <c r="C845" s="55" t="str">
        <f>VLOOKUP(B845,'3. DB25 Alle koder'!B:C,2,FALSE)</f>
        <v>Udgivelse af ugeblade og magasiner</v>
      </c>
      <c r="D845" s="56">
        <f>COUNTIF(B:B,B845)</f>
        <v>2</v>
      </c>
      <c r="E845" s="60" t="s">
        <v>3523</v>
      </c>
      <c r="F845" s="55" t="s">
        <v>1751</v>
      </c>
      <c r="G845" s="55" t="s">
        <v>3471</v>
      </c>
      <c r="H845" s="55" t="s">
        <v>2895</v>
      </c>
      <c r="I845" s="56">
        <f>COUNTIF(G:G,G845)</f>
        <v>1</v>
      </c>
      <c r="J845" s="60" t="s">
        <v>3523</v>
      </c>
      <c r="K845" s="92"/>
      <c r="L845" s="92"/>
    </row>
    <row r="846" spans="1:12" ht="60" x14ac:dyDescent="0.25">
      <c r="A846" s="55" t="s">
        <v>1751</v>
      </c>
      <c r="B846" s="55" t="s">
        <v>1764</v>
      </c>
      <c r="C846" s="55" t="str">
        <f>VLOOKUP(B846,'3. DB25 Alle koder'!B:C,2,FALSE)</f>
        <v>Andre udgiveraktiviteter, undtagen udgivelse af software</v>
      </c>
      <c r="D846" s="56">
        <f>COUNTIF(B:B,B846)</f>
        <v>2</v>
      </c>
      <c r="E846" s="60" t="s">
        <v>3523</v>
      </c>
      <c r="F846" s="55" t="s">
        <v>1751</v>
      </c>
      <c r="G846" s="55" t="s">
        <v>1759</v>
      </c>
      <c r="H846" s="55" t="s">
        <v>2893</v>
      </c>
      <c r="I846" s="56">
        <f>COUNTIF(G:G,G846)</f>
        <v>1</v>
      </c>
      <c r="J846" s="60" t="s">
        <v>3523</v>
      </c>
      <c r="K846" s="92" t="s">
        <v>4057</v>
      </c>
      <c r="L846" s="92"/>
    </row>
    <row r="847" spans="1:12" ht="315" x14ac:dyDescent="0.25">
      <c r="A847" s="55" t="s">
        <v>1751</v>
      </c>
      <c r="B847" s="55" t="s">
        <v>1764</v>
      </c>
      <c r="C847" s="55" t="str">
        <f>VLOOKUP(B847,'3. DB25 Alle koder'!B:C,2,FALSE)</f>
        <v>Andre udgiveraktiviteter, undtagen udgivelse af software</v>
      </c>
      <c r="D847" s="56">
        <f>COUNTIF(B:B,B847)</f>
        <v>2</v>
      </c>
      <c r="E847" s="64" t="s">
        <v>3667</v>
      </c>
      <c r="F847" s="55" t="s">
        <v>1751</v>
      </c>
      <c r="G847" s="55" t="s">
        <v>1764</v>
      </c>
      <c r="H847" s="55" t="s">
        <v>2896</v>
      </c>
      <c r="I847" s="56">
        <f>COUNTIF(G:G,G847)</f>
        <v>2</v>
      </c>
      <c r="J847" s="64" t="s">
        <v>3667</v>
      </c>
      <c r="K847" s="92"/>
      <c r="L847" s="92"/>
    </row>
    <row r="848" spans="1:12" x14ac:dyDescent="0.25">
      <c r="A848" s="55" t="s">
        <v>1751</v>
      </c>
      <c r="B848" s="55" t="s">
        <v>1769</v>
      </c>
      <c r="C848" s="55" t="str">
        <f>VLOOKUP(B848,'3. DB25 Alle koder'!B:C,2,FALSE)</f>
        <v>Udgivelse af videospil</v>
      </c>
      <c r="D848" s="56">
        <f>COUNTIF(B:B,B848)</f>
        <v>1</v>
      </c>
      <c r="E848" s="60"/>
      <c r="F848" s="55" t="s">
        <v>1751</v>
      </c>
      <c r="G848" s="55" t="s">
        <v>1769</v>
      </c>
      <c r="H848" s="55" t="s">
        <v>2897</v>
      </c>
      <c r="I848" s="56">
        <f>COUNTIF(G:G,G848)</f>
        <v>1</v>
      </c>
      <c r="J848" s="60"/>
      <c r="K848" s="92"/>
      <c r="L848" s="92"/>
    </row>
    <row r="849" spans="1:12" x14ac:dyDescent="0.25">
      <c r="A849" s="55" t="s">
        <v>1751</v>
      </c>
      <c r="B849" s="55" t="s">
        <v>1772</v>
      </c>
      <c r="C849" s="55" t="str">
        <f>VLOOKUP(B849,'3. DB25 Alle koder'!B:C,2,FALSE)</f>
        <v>Anden udgivelse af software</v>
      </c>
      <c r="D849" s="56">
        <f>COUNTIF(B:B,B849)</f>
        <v>1</v>
      </c>
      <c r="E849" s="60"/>
      <c r="F849" s="55" t="s">
        <v>1751</v>
      </c>
      <c r="G849" s="55" t="s">
        <v>1772</v>
      </c>
      <c r="H849" s="55" t="s">
        <v>1771</v>
      </c>
      <c r="I849" s="56">
        <f>COUNTIF(G:G,G849)</f>
        <v>1</v>
      </c>
      <c r="J849" s="60"/>
      <c r="K849" s="92"/>
      <c r="L849" s="92"/>
    </row>
    <row r="850" spans="1:12" ht="30" x14ac:dyDescent="0.25">
      <c r="A850" s="55" t="s">
        <v>1751</v>
      </c>
      <c r="B850" s="55" t="s">
        <v>1777</v>
      </c>
      <c r="C850" s="55" t="str">
        <f>VLOOKUP(B850,'3. DB25 Alle koder'!B:C,2,FALSE)</f>
        <v>Produktion af film, videoer og TV-programmer</v>
      </c>
      <c r="D850" s="56">
        <f>COUNTIF(B:B,B850)</f>
        <v>2</v>
      </c>
      <c r="E850" s="65" t="s">
        <v>3669</v>
      </c>
      <c r="F850" s="55" t="s">
        <v>1751</v>
      </c>
      <c r="G850" s="55" t="s">
        <v>3409</v>
      </c>
      <c r="H850" s="55" t="s">
        <v>2898</v>
      </c>
      <c r="I850" s="56">
        <f>COUNTIF(G:G,G850)</f>
        <v>2</v>
      </c>
      <c r="J850" s="65" t="s">
        <v>3669</v>
      </c>
      <c r="K850" s="92"/>
      <c r="L850" s="92"/>
    </row>
    <row r="851" spans="1:12" x14ac:dyDescent="0.25">
      <c r="A851" s="55" t="s">
        <v>1751</v>
      </c>
      <c r="B851" s="55" t="s">
        <v>1777</v>
      </c>
      <c r="C851" s="55" t="str">
        <f>VLOOKUP(B851,'3. DB25 Alle koder'!B:C,2,FALSE)</f>
        <v>Produktion af film, videoer og TV-programmer</v>
      </c>
      <c r="D851" s="56">
        <f>COUNTIF(B:B,B851)</f>
        <v>2</v>
      </c>
      <c r="E851" s="60"/>
      <c r="F851" s="55" t="s">
        <v>1751</v>
      </c>
      <c r="G851" s="55" t="s">
        <v>3410</v>
      </c>
      <c r="H851" s="55" t="s">
        <v>2899</v>
      </c>
      <c r="I851" s="56">
        <f>COUNTIF(G:G,G851)</f>
        <v>2</v>
      </c>
      <c r="J851" s="60"/>
      <c r="K851" s="92"/>
      <c r="L851" s="92"/>
    </row>
    <row r="852" spans="1:12" ht="30" x14ac:dyDescent="0.25">
      <c r="A852" s="55" t="s">
        <v>1751</v>
      </c>
      <c r="B852" s="55" t="s">
        <v>1779</v>
      </c>
      <c r="C852" s="55" t="str">
        <f>VLOOKUP(B852,'3. DB25 Alle koder'!B:C,2,FALSE)</f>
        <v>Aktiviteter efter produktion af film, videoer og TV-programmer</v>
      </c>
      <c r="D852" s="56">
        <f>COUNTIF(B:B,B852)</f>
        <v>1</v>
      </c>
      <c r="E852" s="60" t="s">
        <v>3523</v>
      </c>
      <c r="F852" s="55" t="s">
        <v>1751</v>
      </c>
      <c r="G852" s="55" t="s">
        <v>1779</v>
      </c>
      <c r="H852" s="55" t="s">
        <v>2900</v>
      </c>
      <c r="I852" s="56">
        <f>COUNTIF(G:G,G852)</f>
        <v>1</v>
      </c>
      <c r="J852" s="60" t="s">
        <v>3523</v>
      </c>
      <c r="K852" s="92"/>
      <c r="L852" s="92"/>
    </row>
    <row r="853" spans="1:12" x14ac:dyDescent="0.25">
      <c r="A853" s="55" t="s">
        <v>1751</v>
      </c>
      <c r="B853" s="55" t="s">
        <v>1781</v>
      </c>
      <c r="C853" s="55" t="str">
        <f>VLOOKUP(B853,'3. DB25 Alle koder'!B:C,2,FALSE)</f>
        <v>Distribution af film og videoer</v>
      </c>
      <c r="D853" s="56">
        <f>COUNTIF(B:B,B853)</f>
        <v>1</v>
      </c>
      <c r="E853" s="60" t="s">
        <v>3523</v>
      </c>
      <c r="F853" s="55" t="s">
        <v>1751</v>
      </c>
      <c r="G853" s="55" t="s">
        <v>1781</v>
      </c>
      <c r="H853" s="55" t="s">
        <v>2901</v>
      </c>
      <c r="I853" s="56">
        <f>COUNTIF(G:G,G853)</f>
        <v>2</v>
      </c>
      <c r="J853" s="60" t="s">
        <v>3523</v>
      </c>
      <c r="K853" s="92"/>
      <c r="L853" s="92"/>
    </row>
    <row r="854" spans="1:12" x14ac:dyDescent="0.25">
      <c r="A854" s="55" t="s">
        <v>1751</v>
      </c>
      <c r="B854" s="55" t="s">
        <v>1784</v>
      </c>
      <c r="C854" s="55" t="str">
        <f>VLOOKUP(B854,'3. DB25 Alle koder'!B:C,2,FALSE)</f>
        <v>Fremvisning af film og andre billedmedier</v>
      </c>
      <c r="D854" s="56">
        <f>COUNTIF(B:B,B854)</f>
        <v>1</v>
      </c>
      <c r="E854" s="60" t="s">
        <v>3523</v>
      </c>
      <c r="F854" s="55" t="s">
        <v>1751</v>
      </c>
      <c r="G854" s="55" t="s">
        <v>1784</v>
      </c>
      <c r="H854" s="55" t="s">
        <v>2902</v>
      </c>
      <c r="I854" s="56">
        <f>COUNTIF(G:G,G854)</f>
        <v>1</v>
      </c>
      <c r="J854" s="60" t="s">
        <v>3523</v>
      </c>
      <c r="K854" s="92"/>
      <c r="L854" s="92"/>
    </row>
    <row r="855" spans="1:12" x14ac:dyDescent="0.25">
      <c r="A855" s="55" t="s">
        <v>1751</v>
      </c>
      <c r="B855" s="55" t="s">
        <v>1788</v>
      </c>
      <c r="C855" s="55" t="str">
        <f>VLOOKUP(B855,'3. DB25 Alle koder'!B:C,2,FALSE)</f>
        <v>Indspilning af lydoptagelser og udgivelse af musik</v>
      </c>
      <c r="D855" s="56">
        <f>COUNTIF(B:B,B855)</f>
        <v>1</v>
      </c>
      <c r="E855" s="60" t="s">
        <v>3523</v>
      </c>
      <c r="F855" s="55" t="s">
        <v>1751</v>
      </c>
      <c r="G855" s="55" t="s">
        <v>1788</v>
      </c>
      <c r="H855" s="55" t="s">
        <v>1786</v>
      </c>
      <c r="I855" s="56">
        <f>COUNTIF(G:G,G855)</f>
        <v>2</v>
      </c>
      <c r="J855" s="60" t="s">
        <v>3523</v>
      </c>
      <c r="K855" s="92"/>
      <c r="L855" s="92"/>
    </row>
    <row r="856" spans="1:12" x14ac:dyDescent="0.25">
      <c r="A856" s="55" t="s">
        <v>1751</v>
      </c>
      <c r="B856" s="55" t="s">
        <v>1791</v>
      </c>
      <c r="C856" s="55" t="str">
        <f>VLOOKUP(B856,'3. DB25 Alle koder'!B:C,2,FALSE)</f>
        <v>Radioaktiviteter og distribution af lydoptagelser</v>
      </c>
      <c r="D856" s="56">
        <f>COUNTIF(B:B,B856)</f>
        <v>2</v>
      </c>
      <c r="E856" s="74" t="s">
        <v>3649</v>
      </c>
      <c r="F856" s="55" t="s">
        <v>1244</v>
      </c>
      <c r="G856" s="55" t="s">
        <v>3404</v>
      </c>
      <c r="H856" s="82" t="s">
        <v>2852</v>
      </c>
      <c r="I856" s="56">
        <f>COUNTIF(G:G,G856)</f>
        <v>6</v>
      </c>
      <c r="J856" s="74" t="s">
        <v>3523</v>
      </c>
      <c r="K856" s="92"/>
      <c r="L856" s="92"/>
    </row>
    <row r="857" spans="1:12" x14ac:dyDescent="0.25">
      <c r="A857" s="55" t="s">
        <v>1751</v>
      </c>
      <c r="B857" s="55" t="s">
        <v>1791</v>
      </c>
      <c r="C857" s="55" t="str">
        <f>VLOOKUP(B857,'3. DB25 Alle koder'!B:C,2,FALSE)</f>
        <v>Radioaktiviteter og distribution af lydoptagelser</v>
      </c>
      <c r="D857" s="56">
        <f>COUNTIF(B:B,B857)</f>
        <v>2</v>
      </c>
      <c r="E857" s="57" t="s">
        <v>3523</v>
      </c>
      <c r="F857" s="55" t="s">
        <v>1751</v>
      </c>
      <c r="G857" s="55" t="s">
        <v>1791</v>
      </c>
      <c r="H857" s="55" t="s">
        <v>2904</v>
      </c>
      <c r="I857" s="56">
        <f>COUNTIF(G:G,G857)</f>
        <v>1</v>
      </c>
      <c r="J857" s="57" t="s">
        <v>3523</v>
      </c>
      <c r="K857" s="92"/>
      <c r="L857" s="92"/>
    </row>
    <row r="858" spans="1:12" ht="30" x14ac:dyDescent="0.25">
      <c r="A858" s="55" t="s">
        <v>1751</v>
      </c>
      <c r="B858" s="55" t="s">
        <v>1795</v>
      </c>
      <c r="C858" s="55" t="str">
        <f>VLOOKUP(B858,'3. DB25 Alle koder'!B:C,2,FALSE)</f>
        <v>Programskabelse, udgivelse og distribution af billedoptagelser</v>
      </c>
      <c r="D858" s="56">
        <f>COUNTIF(B:B,B858)</f>
        <v>5</v>
      </c>
      <c r="E858" s="74" t="s">
        <v>3650</v>
      </c>
      <c r="F858" s="55" t="s">
        <v>1244</v>
      </c>
      <c r="G858" s="71" t="s">
        <v>3404</v>
      </c>
      <c r="H858" s="84" t="s">
        <v>2852</v>
      </c>
      <c r="I858" s="56">
        <f>COUNTIF(G:G,G858)</f>
        <v>6</v>
      </c>
      <c r="J858" s="74" t="s">
        <v>3523</v>
      </c>
      <c r="K858" s="92"/>
      <c r="L858" s="92"/>
    </row>
    <row r="859" spans="1:12" ht="75" x14ac:dyDescent="0.25">
      <c r="A859" s="55" t="s">
        <v>1751</v>
      </c>
      <c r="B859" s="55" t="s">
        <v>1795</v>
      </c>
      <c r="C859" s="55" t="str">
        <f>VLOOKUP(B859,'3. DB25 Alle koder'!B:C,2,FALSE)</f>
        <v>Programskabelse, udgivelse og distribution af billedoptagelser</v>
      </c>
      <c r="D859" s="56">
        <f>COUNTIF(B:B,B859)</f>
        <v>5</v>
      </c>
      <c r="E859" s="64" t="s">
        <v>3670</v>
      </c>
      <c r="F859" s="55" t="s">
        <v>1751</v>
      </c>
      <c r="G859" s="55" t="s">
        <v>3409</v>
      </c>
      <c r="H859" s="55" t="s">
        <v>2898</v>
      </c>
      <c r="I859" s="56">
        <f>COUNTIF(G:G,G859)</f>
        <v>2</v>
      </c>
      <c r="J859" s="64" t="s">
        <v>3670</v>
      </c>
      <c r="K859" s="92"/>
      <c r="L859" s="92"/>
    </row>
    <row r="860" spans="1:12" ht="75" x14ac:dyDescent="0.25">
      <c r="A860" s="55" t="s">
        <v>1751</v>
      </c>
      <c r="B860" s="55" t="s">
        <v>1795</v>
      </c>
      <c r="C860" s="55" t="str">
        <f>VLOOKUP(B860,'3. DB25 Alle koder'!B:C,2,FALSE)</f>
        <v>Programskabelse, udgivelse og distribution af billedoptagelser</v>
      </c>
      <c r="D860" s="56">
        <f>COUNTIF(B:B,B860)</f>
        <v>5</v>
      </c>
      <c r="E860" s="64" t="s">
        <v>3670</v>
      </c>
      <c r="F860" s="55" t="s">
        <v>1751</v>
      </c>
      <c r="G860" s="55" t="s">
        <v>3410</v>
      </c>
      <c r="H860" s="55" t="s">
        <v>2899</v>
      </c>
      <c r="I860" s="56">
        <f>COUNTIF(G:G,G860)</f>
        <v>2</v>
      </c>
      <c r="J860" s="64" t="s">
        <v>3670</v>
      </c>
      <c r="K860" s="92"/>
      <c r="L860" s="92"/>
    </row>
    <row r="861" spans="1:12" ht="30" x14ac:dyDescent="0.25">
      <c r="A861" s="55" t="s">
        <v>1751</v>
      </c>
      <c r="B861" s="55" t="s">
        <v>1795</v>
      </c>
      <c r="C861" s="55" t="str">
        <f>VLOOKUP(B861,'3. DB25 Alle koder'!B:C,2,FALSE)</f>
        <v>Programskabelse, udgivelse og distribution af billedoptagelser</v>
      </c>
      <c r="D861" s="56">
        <f>COUNTIF(B:B,B861)</f>
        <v>5</v>
      </c>
      <c r="E861" s="60" t="s">
        <v>3523</v>
      </c>
      <c r="F861" s="55" t="s">
        <v>1751</v>
      </c>
      <c r="G861" s="55" t="s">
        <v>1795</v>
      </c>
      <c r="H861" s="55" t="s">
        <v>2905</v>
      </c>
      <c r="I861" s="56">
        <f>COUNTIF(G:G,G861)</f>
        <v>1</v>
      </c>
      <c r="J861" s="60" t="s">
        <v>3523</v>
      </c>
      <c r="K861" s="92"/>
      <c r="L861" s="92"/>
    </row>
    <row r="862" spans="1:12" ht="30" x14ac:dyDescent="0.25">
      <c r="A862" s="55" t="s">
        <v>1751</v>
      </c>
      <c r="B862" s="55" t="s">
        <v>1795</v>
      </c>
      <c r="C862" s="55" t="str">
        <f>VLOOKUP(B862,'3. DB25 Alle koder'!B:C,2,FALSE)</f>
        <v>Programskabelse, udgivelse og distribution af billedoptagelser</v>
      </c>
      <c r="D862" s="56">
        <f>COUNTIF(B:B,B862)</f>
        <v>5</v>
      </c>
      <c r="E862" s="64" t="s">
        <v>3783</v>
      </c>
      <c r="F862" s="55" t="s">
        <v>1751</v>
      </c>
      <c r="G862" s="55" t="s">
        <v>3411</v>
      </c>
      <c r="H862" s="55" t="s">
        <v>2922</v>
      </c>
      <c r="I862" s="56">
        <f>COUNTIF(G:G,G862)</f>
        <v>3</v>
      </c>
      <c r="J862" s="64" t="s">
        <v>3783</v>
      </c>
      <c r="K862" s="92"/>
      <c r="L862" s="92"/>
    </row>
    <row r="863" spans="1:12" x14ac:dyDescent="0.25">
      <c r="A863" s="55" t="s">
        <v>1751</v>
      </c>
      <c r="B863" s="55" t="s">
        <v>1798</v>
      </c>
      <c r="C863" s="55" t="str">
        <f>VLOOKUP(B863,'3. DB25 Alle koder'!B:C,2,FALSE)</f>
        <v>Nyhedsbureauers aktiviteter</v>
      </c>
      <c r="D863" s="56">
        <f>COUNTIF(B:B,B863)</f>
        <v>1</v>
      </c>
      <c r="E863" s="60" t="s">
        <v>3523</v>
      </c>
      <c r="F863" s="55" t="s">
        <v>1751</v>
      </c>
      <c r="G863" s="55" t="s">
        <v>1833</v>
      </c>
      <c r="H863" s="55" t="s">
        <v>2926</v>
      </c>
      <c r="I863" s="56">
        <f>COUNTIF(G:G,G863)</f>
        <v>1</v>
      </c>
      <c r="J863" s="60" t="s">
        <v>3523</v>
      </c>
      <c r="K863" s="92"/>
      <c r="L863" s="92"/>
    </row>
    <row r="864" spans="1:12" ht="45" x14ac:dyDescent="0.25">
      <c r="A864" s="55" t="s">
        <v>1751</v>
      </c>
      <c r="B864" s="55" t="s">
        <v>1801</v>
      </c>
      <c r="C864" s="55" t="str">
        <f>VLOOKUP(B864,'3. DB25 Alle koder'!B:C,2,FALSE)</f>
        <v>Anden distribution af medieindhold</v>
      </c>
      <c r="D864" s="56">
        <f>COUNTIF(B:B,B864)</f>
        <v>4</v>
      </c>
      <c r="E864" s="81" t="s">
        <v>3651</v>
      </c>
      <c r="F864" s="55" t="s">
        <v>1244</v>
      </c>
      <c r="G864" s="71" t="s">
        <v>3404</v>
      </c>
      <c r="H864" s="84" t="s">
        <v>2852</v>
      </c>
      <c r="I864" s="56">
        <f>COUNTIF(G:G,G864)</f>
        <v>6</v>
      </c>
      <c r="J864" s="81" t="s">
        <v>3523</v>
      </c>
      <c r="K864" s="92"/>
      <c r="L864" s="92"/>
    </row>
    <row r="865" spans="1:12" x14ac:dyDescent="0.25">
      <c r="A865" s="55" t="s">
        <v>1751</v>
      </c>
      <c r="B865" s="55" t="s">
        <v>1801</v>
      </c>
      <c r="C865" s="55" t="str">
        <f>VLOOKUP(B865,'3. DB25 Alle koder'!B:C,2,FALSE)</f>
        <v>Anden distribution af medieindhold</v>
      </c>
      <c r="D865" s="56">
        <f>COUNTIF(B:B,B865)</f>
        <v>4</v>
      </c>
      <c r="E865" s="64" t="s">
        <v>3668</v>
      </c>
      <c r="F865" s="55" t="s">
        <v>1751</v>
      </c>
      <c r="G865" s="55" t="s">
        <v>1764</v>
      </c>
      <c r="H865" s="55" t="s">
        <v>2896</v>
      </c>
      <c r="I865" s="56">
        <f>COUNTIF(G:G,G865)</f>
        <v>2</v>
      </c>
      <c r="J865" s="64" t="s">
        <v>3668</v>
      </c>
      <c r="K865" s="92"/>
      <c r="L865" s="92"/>
    </row>
    <row r="866" spans="1:12" ht="210" x14ac:dyDescent="0.25">
      <c r="A866" s="55" t="s">
        <v>1751</v>
      </c>
      <c r="B866" s="55" t="s">
        <v>1801</v>
      </c>
      <c r="C866" s="55" t="str">
        <f>VLOOKUP(B866,'3. DB25 Alle koder'!B:C,2,FALSE)</f>
        <v>Anden distribution af medieindhold</v>
      </c>
      <c r="D866" s="56">
        <f>COUNTIF(B:B,B866)</f>
        <v>4</v>
      </c>
      <c r="E866" s="64" t="s">
        <v>3674</v>
      </c>
      <c r="F866" s="55" t="s">
        <v>1751</v>
      </c>
      <c r="G866" s="55" t="s">
        <v>3411</v>
      </c>
      <c r="H866" s="55" t="s">
        <v>2922</v>
      </c>
      <c r="I866" s="56">
        <f>COUNTIF(G:G,G866)</f>
        <v>3</v>
      </c>
      <c r="J866" s="64" t="s">
        <v>3674</v>
      </c>
      <c r="K866" s="92"/>
      <c r="L866" s="92"/>
    </row>
    <row r="867" spans="1:12" ht="150" x14ac:dyDescent="0.25">
      <c r="A867" s="55" t="s">
        <v>1751</v>
      </c>
      <c r="B867" s="55" t="s">
        <v>1801</v>
      </c>
      <c r="C867" s="55" t="str">
        <f>VLOOKUP(B867,'3. DB25 Alle koder'!B:C,2,FALSE)</f>
        <v>Anden distribution af medieindhold</v>
      </c>
      <c r="D867" s="56">
        <f>COUNTIF(B:B,B867)</f>
        <v>4</v>
      </c>
      <c r="E867" s="64" t="s">
        <v>3675</v>
      </c>
      <c r="F867" s="55" t="s">
        <v>1751</v>
      </c>
      <c r="G867" s="55" t="s">
        <v>3412</v>
      </c>
      <c r="H867" s="55" t="s">
        <v>2924</v>
      </c>
      <c r="I867" s="56">
        <f>COUNTIF(G:G,G867)</f>
        <v>2</v>
      </c>
      <c r="J867" s="64" t="s">
        <v>3675</v>
      </c>
      <c r="K867" s="92" t="s">
        <v>4059</v>
      </c>
      <c r="L867" s="92"/>
    </row>
    <row r="868" spans="1:12" ht="30" x14ac:dyDescent="0.25">
      <c r="A868" s="55" t="s">
        <v>1802</v>
      </c>
      <c r="B868" s="55" t="s">
        <v>1807</v>
      </c>
      <c r="C868" s="55" t="str">
        <f>VLOOKUP(B868,'3. DB25 Alle koder'!B:C,2,FALSE)</f>
        <v>Levering af fastnetbaseret, trådløs og satellitbaseret telekommunikation</v>
      </c>
      <c r="D868" s="56">
        <f>COUNTIF(B:B,B868)</f>
        <v>3</v>
      </c>
      <c r="E868" s="60" t="s">
        <v>3523</v>
      </c>
      <c r="F868" s="55" t="s">
        <v>1751</v>
      </c>
      <c r="G868" s="55" t="s">
        <v>1807</v>
      </c>
      <c r="H868" s="55" t="s">
        <v>2906</v>
      </c>
      <c r="I868" s="56">
        <f>COUNTIF(G:G,G868)</f>
        <v>1</v>
      </c>
      <c r="J868" s="60" t="s">
        <v>3523</v>
      </c>
      <c r="K868" s="92"/>
      <c r="L868" s="92"/>
    </row>
    <row r="869" spans="1:12" ht="30" x14ac:dyDescent="0.25">
      <c r="A869" s="55" t="s">
        <v>1802</v>
      </c>
      <c r="B869" s="55" t="s">
        <v>1807</v>
      </c>
      <c r="C869" s="55" t="str">
        <f>VLOOKUP(B869,'3. DB25 Alle koder'!B:C,2,FALSE)</f>
        <v>Levering af fastnetbaseret, trådløs og satellitbaseret telekommunikation</v>
      </c>
      <c r="D869" s="56">
        <f>COUNTIF(B:B,B869)</f>
        <v>3</v>
      </c>
      <c r="E869" s="60" t="s">
        <v>3523</v>
      </c>
      <c r="F869" s="55" t="s">
        <v>1751</v>
      </c>
      <c r="G869" s="55" t="s">
        <v>1810</v>
      </c>
      <c r="H869" s="55" t="s">
        <v>2907</v>
      </c>
      <c r="I869" s="56">
        <f>COUNTIF(G:G,G869)</f>
        <v>2</v>
      </c>
      <c r="J869" s="60" t="s">
        <v>3523</v>
      </c>
      <c r="K869" s="92"/>
      <c r="L869" s="92"/>
    </row>
    <row r="870" spans="1:12" ht="30" x14ac:dyDescent="0.25">
      <c r="A870" s="55" t="s">
        <v>1802</v>
      </c>
      <c r="B870" s="55" t="s">
        <v>1807</v>
      </c>
      <c r="C870" s="55" t="str">
        <f>VLOOKUP(B870,'3. DB25 Alle koder'!B:C,2,FALSE)</f>
        <v>Levering af fastnetbaseret, trådløs og satellitbaseret telekommunikation</v>
      </c>
      <c r="D870" s="56">
        <f>COUNTIF(B:B,B870)</f>
        <v>3</v>
      </c>
      <c r="E870" s="60"/>
      <c r="F870" s="55" t="s">
        <v>1751</v>
      </c>
      <c r="G870" s="55" t="s">
        <v>3472</v>
      </c>
      <c r="H870" s="55" t="s">
        <v>2909</v>
      </c>
      <c r="I870" s="56">
        <f>COUNTIF(G:G,G870)</f>
        <v>1</v>
      </c>
      <c r="J870" s="60"/>
      <c r="K870" s="92"/>
      <c r="L870" s="92"/>
    </row>
    <row r="871" spans="1:12" ht="165" x14ac:dyDescent="0.25">
      <c r="A871" s="55" t="s">
        <v>1802</v>
      </c>
      <c r="B871" s="55" t="s">
        <v>1810</v>
      </c>
      <c r="C871" s="55" t="str">
        <f>VLOOKUP(B871,'3. DB25 Alle koder'!B:C,2,FALSE)</f>
        <v>Videresalg af telekommunikation og formidlingsaktiviteter inden for telekommunikation</v>
      </c>
      <c r="D871" s="56">
        <f>COUNTIF(B:B,B871)</f>
        <v>2</v>
      </c>
      <c r="E871" s="64" t="s">
        <v>3672</v>
      </c>
      <c r="F871" s="55" t="s">
        <v>1751</v>
      </c>
      <c r="G871" s="55" t="s">
        <v>1814</v>
      </c>
      <c r="H871" s="55" t="s">
        <v>2911</v>
      </c>
      <c r="I871" s="56">
        <f>COUNTIF(G:G,G871)</f>
        <v>2</v>
      </c>
      <c r="J871" s="64" t="s">
        <v>3672</v>
      </c>
      <c r="K871" s="92"/>
      <c r="L871" s="92"/>
    </row>
    <row r="872" spans="1:12" ht="30" x14ac:dyDescent="0.25">
      <c r="A872" s="55" t="s">
        <v>1802</v>
      </c>
      <c r="B872" s="55" t="s">
        <v>1810</v>
      </c>
      <c r="C872" s="55" t="str">
        <f>VLOOKUP(B872,'3. DB25 Alle koder'!B:C,2,FALSE)</f>
        <v>Videresalg af telekommunikation og formidlingsaktiviteter inden for telekommunikation</v>
      </c>
      <c r="D872" s="56">
        <f>COUNTIF(B:B,B872)</f>
        <v>2</v>
      </c>
      <c r="E872" s="60" t="s">
        <v>3624</v>
      </c>
      <c r="F872" s="55" t="s">
        <v>1945</v>
      </c>
      <c r="G872" s="55" t="s">
        <v>2163</v>
      </c>
      <c r="H872" s="55" t="s">
        <v>3021</v>
      </c>
      <c r="I872" s="56">
        <f>COUNTIF(G:G,G872)</f>
        <v>26</v>
      </c>
      <c r="J872" s="60" t="s">
        <v>3523</v>
      </c>
      <c r="K872" s="92"/>
      <c r="L872" s="92"/>
    </row>
    <row r="873" spans="1:12" ht="45" x14ac:dyDescent="0.25">
      <c r="A873" s="55" t="s">
        <v>1802</v>
      </c>
      <c r="B873" s="55" t="s">
        <v>1814</v>
      </c>
      <c r="C873" s="55" t="str">
        <f>VLOOKUP(B873,'3. DB25 Alle koder'!B:C,2,FALSE)</f>
        <v>Andre telekommunikationsaktiviteter</v>
      </c>
      <c r="D873" s="56">
        <f>COUNTIF(B:B,B873)</f>
        <v>2</v>
      </c>
      <c r="E873" s="64" t="s">
        <v>3671</v>
      </c>
      <c r="F873" s="55" t="s">
        <v>1751</v>
      </c>
      <c r="G873" s="55" t="s">
        <v>1810</v>
      </c>
      <c r="H873" s="55" t="s">
        <v>2907</v>
      </c>
      <c r="I873" s="56">
        <f>COUNTIF(G:G,G873)</f>
        <v>2</v>
      </c>
      <c r="J873" s="64" t="s">
        <v>3671</v>
      </c>
      <c r="K873" s="92"/>
      <c r="L873" s="92"/>
    </row>
    <row r="874" spans="1:12" ht="409.5" x14ac:dyDescent="0.25">
      <c r="A874" s="55" t="s">
        <v>1802</v>
      </c>
      <c r="B874" s="55" t="s">
        <v>1814</v>
      </c>
      <c r="C874" s="55" t="str">
        <f>VLOOKUP(B874,'3. DB25 Alle koder'!B:C,2,FALSE)</f>
        <v>Andre telekommunikationsaktiviteter</v>
      </c>
      <c r="D874" s="56">
        <f>COUNTIF(B:B,B874)</f>
        <v>2</v>
      </c>
      <c r="E874" s="64" t="s">
        <v>3673</v>
      </c>
      <c r="F874" s="55" t="s">
        <v>1751</v>
      </c>
      <c r="G874" s="55" t="s">
        <v>1814</v>
      </c>
      <c r="H874" s="55" t="s">
        <v>2911</v>
      </c>
      <c r="I874" s="56">
        <f>COUNTIF(G:G,G874)</f>
        <v>2</v>
      </c>
      <c r="J874" s="64" t="s">
        <v>3673</v>
      </c>
      <c r="K874" s="92"/>
      <c r="L874" s="92"/>
    </row>
    <row r="875" spans="1:12" x14ac:dyDescent="0.25">
      <c r="A875" s="55" t="s">
        <v>1802</v>
      </c>
      <c r="B875" s="55" t="s">
        <v>1819</v>
      </c>
      <c r="C875" s="55" t="str">
        <f>VLOOKUP(B875,'3. DB25 Alle koder'!B:C,2,FALSE)</f>
        <v>Computerprogrammering</v>
      </c>
      <c r="D875" s="56">
        <f>COUNTIF(B:B,B875)</f>
        <v>1</v>
      </c>
      <c r="E875" s="60" t="s">
        <v>3523</v>
      </c>
      <c r="F875" s="55" t="s">
        <v>1751</v>
      </c>
      <c r="G875" s="55" t="s">
        <v>3275</v>
      </c>
      <c r="H875" s="55" t="s">
        <v>1817</v>
      </c>
      <c r="I875" s="56">
        <f>COUNTIF(G:G,G875)</f>
        <v>1</v>
      </c>
      <c r="J875" s="60" t="s">
        <v>3523</v>
      </c>
      <c r="K875" s="92"/>
      <c r="L875" s="92"/>
    </row>
    <row r="876" spans="1:12" ht="30" x14ac:dyDescent="0.25">
      <c r="A876" s="55" t="s">
        <v>1802</v>
      </c>
      <c r="B876" s="55" t="s">
        <v>1822</v>
      </c>
      <c r="C876" s="55" t="str">
        <f>VLOOKUP(B876,'3. DB25 Alle koder'!B:C,2,FALSE)</f>
        <v>Computerkonsulentbistand og forvaltning af computerfaciliteter</v>
      </c>
      <c r="D876" s="56">
        <f>COUNTIF(B:B,B876)</f>
        <v>2</v>
      </c>
      <c r="E876" s="60" t="s">
        <v>3523</v>
      </c>
      <c r="F876" s="55" t="s">
        <v>1751</v>
      </c>
      <c r="G876" s="55" t="s">
        <v>3473</v>
      </c>
      <c r="H876" s="55" t="s">
        <v>2915</v>
      </c>
      <c r="I876" s="56">
        <f>COUNTIF(G:G,G876)</f>
        <v>1</v>
      </c>
      <c r="J876" s="60" t="s">
        <v>3523</v>
      </c>
      <c r="K876" s="92"/>
      <c r="L876" s="92"/>
    </row>
    <row r="877" spans="1:12" ht="30" x14ac:dyDescent="0.25">
      <c r="A877" s="55" t="s">
        <v>1802</v>
      </c>
      <c r="B877" s="55" t="s">
        <v>1822</v>
      </c>
      <c r="C877" s="55" t="str">
        <f>VLOOKUP(B877,'3. DB25 Alle koder'!B:C,2,FALSE)</f>
        <v>Computerkonsulentbistand og forvaltning af computerfaciliteter</v>
      </c>
      <c r="D877" s="56">
        <f>COUNTIF(B:B,B877)</f>
        <v>2</v>
      </c>
      <c r="E877" s="60" t="s">
        <v>3523</v>
      </c>
      <c r="F877" s="55" t="s">
        <v>1751</v>
      </c>
      <c r="G877" s="55" t="s">
        <v>3474</v>
      </c>
      <c r="H877" s="55" t="s">
        <v>2917</v>
      </c>
      <c r="I877" s="56">
        <f>COUNTIF(G:G,G877)</f>
        <v>1</v>
      </c>
      <c r="J877" s="60" t="s">
        <v>3523</v>
      </c>
      <c r="K877" s="92"/>
      <c r="L877" s="92"/>
    </row>
    <row r="878" spans="1:12" x14ac:dyDescent="0.25">
      <c r="A878" s="55" t="s">
        <v>1802</v>
      </c>
      <c r="B878" s="55" t="s">
        <v>1826</v>
      </c>
      <c r="C878" s="55" t="str">
        <f>VLOOKUP(B878,'3. DB25 Alle koder'!B:C,2,FALSE)</f>
        <v>Andre IT- og computerserviceaktiviteter</v>
      </c>
      <c r="D878" s="56">
        <f>COUNTIF(B:B,B878)</f>
        <v>1</v>
      </c>
      <c r="E878" s="60" t="s">
        <v>3523</v>
      </c>
      <c r="F878" s="55" t="s">
        <v>1751</v>
      </c>
      <c r="G878" s="55" t="s">
        <v>3277</v>
      </c>
      <c r="H878" s="55" t="s">
        <v>1824</v>
      </c>
      <c r="I878" s="56">
        <f>COUNTIF(G:G,G878)</f>
        <v>1</v>
      </c>
      <c r="J878" s="60" t="s">
        <v>3523</v>
      </c>
      <c r="K878" s="92"/>
      <c r="L878" s="92"/>
    </row>
    <row r="879" spans="1:12" ht="45" x14ac:dyDescent="0.25">
      <c r="A879" s="55" t="s">
        <v>1802</v>
      </c>
      <c r="B879" s="55" t="s">
        <v>1829</v>
      </c>
      <c r="C879" s="55" t="str">
        <f>VLOOKUP(B879,'3. DB25 Alle koder'!B:C,2,FALSE)</f>
        <v>IT-infrastruktur, databehandling, hosting og relaterede aktiviteter</v>
      </c>
      <c r="D879" s="56">
        <f>COUNTIF(B:B,B879)</f>
        <v>2</v>
      </c>
      <c r="E879" s="112" t="s">
        <v>4195</v>
      </c>
      <c r="F879" s="55" t="s">
        <v>1583</v>
      </c>
      <c r="G879" s="55" t="s">
        <v>1659</v>
      </c>
      <c r="H879" s="55" t="s">
        <v>1657</v>
      </c>
      <c r="I879" s="56">
        <f>COUNTIF(G:G,G879)</f>
        <v>3</v>
      </c>
      <c r="J879" s="112" t="s">
        <v>4195</v>
      </c>
      <c r="K879" s="92"/>
      <c r="L879" s="92" t="s">
        <v>4176</v>
      </c>
    </row>
    <row r="880" spans="1:12" ht="409.5" x14ac:dyDescent="0.25">
      <c r="A880" s="55" t="s">
        <v>1802</v>
      </c>
      <c r="B880" s="55" t="s">
        <v>1829</v>
      </c>
      <c r="C880" s="55" t="str">
        <f>VLOOKUP(B880,'3. DB25 Alle koder'!B:C,2,FALSE)</f>
        <v>IT-infrastruktur, databehandling, hosting og relaterede aktiviteter</v>
      </c>
      <c r="D880" s="56">
        <f>COUNTIF(B:B,B880)</f>
        <v>2</v>
      </c>
      <c r="E880" s="109" t="s">
        <v>4171</v>
      </c>
      <c r="F880" s="55" t="s">
        <v>1751</v>
      </c>
      <c r="G880" s="55" t="s">
        <v>3411</v>
      </c>
      <c r="H880" s="55" t="s">
        <v>2922</v>
      </c>
      <c r="I880" s="56">
        <f>COUNTIF(G:G,G880)</f>
        <v>3</v>
      </c>
      <c r="J880" s="109" t="s">
        <v>4171</v>
      </c>
      <c r="K880" s="92"/>
      <c r="L880" s="92"/>
    </row>
    <row r="881" spans="1:12" ht="255" x14ac:dyDescent="0.25">
      <c r="A881" s="55" t="s">
        <v>1802</v>
      </c>
      <c r="B881" s="55" t="s">
        <v>1833</v>
      </c>
      <c r="C881" s="55" t="str">
        <f>VLOOKUP(B881,'3. DB25 Alle koder'!B:C,2,FALSE)</f>
        <v>Drift af portaler til internettet</v>
      </c>
      <c r="D881" s="56">
        <f>COUNTIF(B:B,B881)</f>
        <v>1</v>
      </c>
      <c r="E881" s="64" t="s">
        <v>3676</v>
      </c>
      <c r="F881" s="55" t="s">
        <v>1751</v>
      </c>
      <c r="G881" s="55" t="s">
        <v>3412</v>
      </c>
      <c r="H881" s="55" t="s">
        <v>2924</v>
      </c>
      <c r="I881" s="56">
        <f>COUNTIF(G:G,G881)</f>
        <v>2</v>
      </c>
      <c r="J881" s="64" t="s">
        <v>3676</v>
      </c>
      <c r="K881" s="92"/>
      <c r="L881" s="92"/>
    </row>
    <row r="882" spans="1:12" x14ac:dyDescent="0.25">
      <c r="A882" s="55" t="s">
        <v>1802</v>
      </c>
      <c r="B882" s="55" t="s">
        <v>1835</v>
      </c>
      <c r="C882" s="55" t="str">
        <f>VLOOKUP(B882,'3. DB25 Alle koder'!B:C,2,FALSE)</f>
        <v>Andre informationsaktiviteter</v>
      </c>
      <c r="D882" s="56">
        <f>COUNTIF(B:B,B882)</f>
        <v>1</v>
      </c>
      <c r="E882" s="60" t="s">
        <v>3523</v>
      </c>
      <c r="F882" s="55" t="s">
        <v>1751</v>
      </c>
      <c r="G882" s="55" t="s">
        <v>3278</v>
      </c>
      <c r="H882" s="55" t="s">
        <v>2928</v>
      </c>
      <c r="I882" s="56">
        <f>COUNTIF(G:G,G882)</f>
        <v>1</v>
      </c>
      <c r="J882" s="60" t="s">
        <v>3523</v>
      </c>
      <c r="K882" s="92"/>
      <c r="L882" s="92"/>
    </row>
    <row r="883" spans="1:12" x14ac:dyDescent="0.25">
      <c r="A883" s="55" t="s">
        <v>1836</v>
      </c>
      <c r="B883" s="55" t="s">
        <v>1840</v>
      </c>
      <c r="C883" s="55" t="str">
        <f>VLOOKUP(B883,'3. DB25 Alle koder'!B:C,2,FALSE)</f>
        <v>Centralbankers aktiviteter</v>
      </c>
      <c r="D883" s="56">
        <f>COUNTIF(B:B,B883)</f>
        <v>1</v>
      </c>
      <c r="E883" s="60" t="s">
        <v>3523</v>
      </c>
      <c r="F883" s="55" t="s">
        <v>1802</v>
      </c>
      <c r="G883" s="55" t="s">
        <v>1840</v>
      </c>
      <c r="H883" s="55" t="s">
        <v>2930</v>
      </c>
      <c r="I883" s="56">
        <f>COUNTIF(G:G,G883)</f>
        <v>1</v>
      </c>
      <c r="J883" s="60" t="s">
        <v>3523</v>
      </c>
      <c r="K883" s="92"/>
      <c r="L883" s="92"/>
    </row>
    <row r="884" spans="1:12" x14ac:dyDescent="0.25">
      <c r="A884" s="55" t="s">
        <v>1836</v>
      </c>
      <c r="B884" s="55" t="s">
        <v>1843</v>
      </c>
      <c r="C884" s="55" t="str">
        <f>VLOOKUP(B884,'3. DB25 Alle koder'!B:C,2,FALSE)</f>
        <v>Andre pengeinstitutters aktiviteter</v>
      </c>
      <c r="D884" s="56">
        <f>COUNTIF(B:B,B884)</f>
        <v>1</v>
      </c>
      <c r="E884" s="60" t="s">
        <v>3523</v>
      </c>
      <c r="F884" s="55" t="s">
        <v>1802</v>
      </c>
      <c r="G884" s="55" t="s">
        <v>1843</v>
      </c>
      <c r="H884" s="55" t="s">
        <v>2931</v>
      </c>
      <c r="I884" s="56">
        <f>COUNTIF(G:G,G884)</f>
        <v>1</v>
      </c>
      <c r="J884" s="60" t="s">
        <v>3523</v>
      </c>
      <c r="K884" s="92"/>
      <c r="L884" s="92"/>
    </row>
    <row r="885" spans="1:12" x14ac:dyDescent="0.25">
      <c r="A885" s="55" t="s">
        <v>1836</v>
      </c>
      <c r="B885" s="55" t="s">
        <v>1847</v>
      </c>
      <c r="C885" s="55" t="str">
        <f>VLOOKUP(B885,'3. DB25 Alle koder'!B:C,2,FALSE)</f>
        <v>Finansielle holdingselskaber</v>
      </c>
      <c r="D885" s="56">
        <f>COUNTIF(B:B,B885)</f>
        <v>1</v>
      </c>
      <c r="E885" s="60" t="s">
        <v>3523</v>
      </c>
      <c r="F885" s="55" t="s">
        <v>1802</v>
      </c>
      <c r="G885" s="55" t="s">
        <v>3279</v>
      </c>
      <c r="H885" s="55" t="s">
        <v>1848</v>
      </c>
      <c r="I885" s="56">
        <f>COUNTIF(G:G,G885)</f>
        <v>2</v>
      </c>
      <c r="J885" s="60" t="s">
        <v>3523</v>
      </c>
      <c r="K885" s="92"/>
      <c r="L885" s="92"/>
    </row>
    <row r="886" spans="1:12" x14ac:dyDescent="0.25">
      <c r="A886" s="55" t="s">
        <v>1836</v>
      </c>
      <c r="B886" s="55" t="s">
        <v>1849</v>
      </c>
      <c r="C886" s="55" t="str">
        <f>VLOOKUP(B886,'3. DB25 Alle koder'!B:C,2,FALSE)</f>
        <v>Ikke-finansielle holdingselskaber</v>
      </c>
      <c r="D886" s="56">
        <f>COUNTIF(B:B,B886)</f>
        <v>1</v>
      </c>
      <c r="E886" s="63" t="s">
        <v>3523</v>
      </c>
      <c r="F886" s="55" t="s">
        <v>1802</v>
      </c>
      <c r="G886" s="55" t="s">
        <v>3280</v>
      </c>
      <c r="H886" s="55" t="s">
        <v>1850</v>
      </c>
      <c r="I886" s="56">
        <f>COUNTIF(G:G,G886)</f>
        <v>2</v>
      </c>
      <c r="J886" s="63" t="s">
        <v>3523</v>
      </c>
      <c r="K886" s="92"/>
      <c r="L886" s="92"/>
    </row>
    <row r="887" spans="1:12" x14ac:dyDescent="0.25">
      <c r="A887" s="55" t="s">
        <v>1836</v>
      </c>
      <c r="B887" s="55" t="s">
        <v>1851</v>
      </c>
      <c r="C887" s="55" t="str">
        <f>VLOOKUP(B887,'3. DB25 Alle koder'!B:C,2,FALSE)</f>
        <v>Gennemløbsholdingselskaber</v>
      </c>
      <c r="D887" s="56">
        <f>COUNTIF(B:B,B887)</f>
        <v>1</v>
      </c>
      <c r="E887" s="63" t="s">
        <v>3523</v>
      </c>
      <c r="F887" s="55" t="s">
        <v>1802</v>
      </c>
      <c r="G887" s="55" t="s">
        <v>3281</v>
      </c>
      <c r="H887" s="55" t="s">
        <v>1852</v>
      </c>
      <c r="I887" s="56">
        <f>COUNTIF(G:G,G887)</f>
        <v>2</v>
      </c>
      <c r="J887" s="63" t="s">
        <v>3523</v>
      </c>
      <c r="K887" s="92"/>
      <c r="L887" s="92"/>
    </row>
    <row r="888" spans="1:12" x14ac:dyDescent="0.25">
      <c r="A888" s="55" t="s">
        <v>1836</v>
      </c>
      <c r="B888" s="55" t="s">
        <v>1854</v>
      </c>
      <c r="C888" s="55" t="str">
        <f>VLOOKUP(B888,'3. DB25 Alle koder'!B:C,2,FALSE)</f>
        <v>Finansielle conduiters aktiviteter</v>
      </c>
      <c r="D888" s="56">
        <f>COUNTIF(B:B,B888)</f>
        <v>4</v>
      </c>
      <c r="E888" s="63" t="s">
        <v>3523</v>
      </c>
      <c r="F888" s="55" t="s">
        <v>1802</v>
      </c>
      <c r="G888" s="55" t="s">
        <v>3279</v>
      </c>
      <c r="H888" s="55" t="s">
        <v>1848</v>
      </c>
      <c r="I888" s="56">
        <f>COUNTIF(G:G,G888)</f>
        <v>2</v>
      </c>
      <c r="J888" s="63" t="s">
        <v>3523</v>
      </c>
      <c r="K888" s="92"/>
      <c r="L888" s="92"/>
    </row>
    <row r="889" spans="1:12" x14ac:dyDescent="0.25">
      <c r="A889" s="55" t="s">
        <v>1836</v>
      </c>
      <c r="B889" s="55" t="s">
        <v>1854</v>
      </c>
      <c r="C889" s="55" t="str">
        <f>VLOOKUP(B889,'3. DB25 Alle koder'!B:C,2,FALSE)</f>
        <v>Finansielle conduiters aktiviteter</v>
      </c>
      <c r="D889" s="56">
        <f>COUNTIF(B:B,B889)</f>
        <v>4</v>
      </c>
      <c r="E889" s="63" t="s">
        <v>3523</v>
      </c>
      <c r="F889" s="55" t="s">
        <v>1802</v>
      </c>
      <c r="G889" s="55" t="s">
        <v>3280</v>
      </c>
      <c r="H889" s="55" t="s">
        <v>1850</v>
      </c>
      <c r="I889" s="56">
        <f>COUNTIF(G:G,G889)</f>
        <v>2</v>
      </c>
      <c r="J889" s="63" t="s">
        <v>3523</v>
      </c>
      <c r="K889" s="92"/>
      <c r="L889" s="92"/>
    </row>
    <row r="890" spans="1:12" x14ac:dyDescent="0.25">
      <c r="A890" s="55" t="s">
        <v>1836</v>
      </c>
      <c r="B890" s="55" t="s">
        <v>1854</v>
      </c>
      <c r="C890" s="55" t="str">
        <f>VLOOKUP(B890,'3. DB25 Alle koder'!B:C,2,FALSE)</f>
        <v>Finansielle conduiters aktiviteter</v>
      </c>
      <c r="D890" s="56">
        <f>COUNTIF(B:B,B890)</f>
        <v>4</v>
      </c>
      <c r="E890" s="63" t="s">
        <v>3523</v>
      </c>
      <c r="F890" s="55" t="s">
        <v>1802</v>
      </c>
      <c r="G890" s="55" t="s">
        <v>3281</v>
      </c>
      <c r="H890" s="55" t="s">
        <v>1852</v>
      </c>
      <c r="I890" s="56">
        <f>COUNTIF(G:G,G890)</f>
        <v>2</v>
      </c>
      <c r="J890" s="63" t="s">
        <v>3523</v>
      </c>
      <c r="K890" s="92"/>
      <c r="L890" s="92"/>
    </row>
    <row r="891" spans="1:12" ht="60" x14ac:dyDescent="0.25">
      <c r="A891" s="55" t="s">
        <v>1836</v>
      </c>
      <c r="B891" s="55" t="s">
        <v>1854</v>
      </c>
      <c r="C891" s="55" t="str">
        <f>VLOOKUP(B891,'3. DB25 Alle koder'!B:C,2,FALSE)</f>
        <v>Finansielle conduiters aktiviteter</v>
      </c>
      <c r="D891" s="56">
        <f>COUNTIF(B:B,B891)</f>
        <v>4</v>
      </c>
      <c r="E891" s="65" t="s">
        <v>3679</v>
      </c>
      <c r="F891" s="55" t="s">
        <v>1802</v>
      </c>
      <c r="G891" s="55" t="s">
        <v>3415</v>
      </c>
      <c r="H891" s="55" t="s">
        <v>2943</v>
      </c>
      <c r="I891" s="56">
        <f>COUNTIF(G:G,G891)</f>
        <v>6</v>
      </c>
      <c r="J891" s="65" t="s">
        <v>3679</v>
      </c>
      <c r="K891" s="92"/>
      <c r="L891" s="92"/>
    </row>
    <row r="892" spans="1:12" x14ac:dyDescent="0.25">
      <c r="A892" s="55" t="s">
        <v>1836</v>
      </c>
      <c r="B892" s="81" t="s">
        <v>1857</v>
      </c>
      <c r="C892" s="55" t="str">
        <f>VLOOKUP(B892,'3. DB25 Alle koder'!B:C,2,FALSE)</f>
        <v>Pengemarkedsfondes aktiviteter</v>
      </c>
      <c r="D892" s="56">
        <f>COUNTIF(B:B,B892)</f>
        <v>1</v>
      </c>
      <c r="E892" s="63" t="s">
        <v>3523</v>
      </c>
      <c r="F892" s="55" t="s">
        <v>1802</v>
      </c>
      <c r="G892" s="55" t="s">
        <v>3284</v>
      </c>
      <c r="H892" s="55" t="s">
        <v>2936</v>
      </c>
      <c r="I892" s="56">
        <f>COUNTIF(G:G,G892)</f>
        <v>1</v>
      </c>
      <c r="J892" s="63" t="s">
        <v>3523</v>
      </c>
      <c r="K892" s="92"/>
      <c r="L892" s="92"/>
    </row>
    <row r="893" spans="1:12" x14ac:dyDescent="0.25">
      <c r="A893" s="55" t="s">
        <v>1836</v>
      </c>
      <c r="B893" s="81" t="s">
        <v>1858</v>
      </c>
      <c r="C893" s="55" t="str">
        <f>VLOOKUP(B893,'3. DB25 Alle koder'!B:C,2,FALSE)</f>
        <v>Andre investeringsfondes aktiviteter</v>
      </c>
      <c r="D893" s="56">
        <f>COUNTIF(B:B,B893)</f>
        <v>1</v>
      </c>
      <c r="E893" s="63" t="s">
        <v>3523</v>
      </c>
      <c r="F893" s="55" t="s">
        <v>1802</v>
      </c>
      <c r="G893" s="55" t="s">
        <v>3283</v>
      </c>
      <c r="H893" s="55" t="s">
        <v>2935</v>
      </c>
      <c r="I893" s="56">
        <f>COUNTIF(G:G,G893)</f>
        <v>1</v>
      </c>
      <c r="J893" s="63" t="s">
        <v>3523</v>
      </c>
      <c r="K893" s="92"/>
      <c r="L893" s="92"/>
    </row>
    <row r="894" spans="1:12" ht="60" x14ac:dyDescent="0.25">
      <c r="A894" s="55" t="s">
        <v>1836</v>
      </c>
      <c r="B894" s="55" t="s">
        <v>1860</v>
      </c>
      <c r="C894" s="55" t="str">
        <f>VLOOKUP(B894,'3. DB25 Alle koder'!B:C,2,FALSE)</f>
        <v>Trusters aktiviteter</v>
      </c>
      <c r="D894" s="56">
        <f>COUNTIF(B:B,B894)</f>
        <v>2</v>
      </c>
      <c r="E894" s="63" t="s">
        <v>3677</v>
      </c>
      <c r="F894" s="55" t="s">
        <v>1802</v>
      </c>
      <c r="G894" s="55" t="s">
        <v>3413</v>
      </c>
      <c r="H894" s="55" t="s">
        <v>2938</v>
      </c>
      <c r="I894" s="56">
        <f>COUNTIF(G:G,G894)</f>
        <v>2</v>
      </c>
      <c r="J894" s="63" t="s">
        <v>3523</v>
      </c>
      <c r="K894" s="92"/>
      <c r="L894" s="92"/>
    </row>
    <row r="895" spans="1:12" ht="45" x14ac:dyDescent="0.25">
      <c r="A895" s="55" t="s">
        <v>1836</v>
      </c>
      <c r="B895" s="55" t="s">
        <v>1860</v>
      </c>
      <c r="C895" s="55" t="str">
        <f>VLOOKUP(B895,'3. DB25 Alle koder'!B:C,2,FALSE)</f>
        <v>Trusters aktiviteter</v>
      </c>
      <c r="D895" s="56">
        <f>COUNTIF(B:B,B895)</f>
        <v>2</v>
      </c>
      <c r="E895" s="65" t="s">
        <v>3680</v>
      </c>
      <c r="F895" s="55" t="s">
        <v>1802</v>
      </c>
      <c r="G895" s="55" t="s">
        <v>3415</v>
      </c>
      <c r="H895" s="55" t="s">
        <v>2943</v>
      </c>
      <c r="I895" s="56">
        <f>COUNTIF(G:G,G895)</f>
        <v>6</v>
      </c>
      <c r="J895" s="65" t="s">
        <v>3680</v>
      </c>
      <c r="K895" s="92"/>
      <c r="L895" s="92"/>
    </row>
    <row r="896" spans="1:12" x14ac:dyDescent="0.25">
      <c r="A896" s="55" t="s">
        <v>1836</v>
      </c>
      <c r="B896" s="55" t="s">
        <v>1865</v>
      </c>
      <c r="C896" s="55" t="str">
        <f>VLOOKUP(B896,'3. DB25 Alle koder'!B:C,2,FALSE)</f>
        <v>Finansiel leasing</v>
      </c>
      <c r="D896" s="56">
        <f>COUNTIF(B:B,B896)</f>
        <v>1</v>
      </c>
      <c r="E896" s="60" t="s">
        <v>3523</v>
      </c>
      <c r="F896" s="55" t="s">
        <v>1802</v>
      </c>
      <c r="G896" s="55" t="s">
        <v>1865</v>
      </c>
      <c r="H896" s="55" t="s">
        <v>1864</v>
      </c>
      <c r="I896" s="56">
        <f>COUNTIF(G:G,G896)</f>
        <v>1</v>
      </c>
      <c r="J896" s="60" t="s">
        <v>3523</v>
      </c>
      <c r="K896" s="92"/>
      <c r="L896" s="92"/>
    </row>
    <row r="897" spans="1:12" x14ac:dyDescent="0.25">
      <c r="A897" s="55" t="s">
        <v>1836</v>
      </c>
      <c r="B897" s="55" t="s">
        <v>1868</v>
      </c>
      <c r="C897" s="55" t="str">
        <f>VLOOKUP(B897,'3. DB25 Alle koder'!B:C,2,FALSE)</f>
        <v>Realkreditinstitutters aktiviteter</v>
      </c>
      <c r="D897" s="56">
        <f>COUNTIF(B:B,B897)</f>
        <v>1</v>
      </c>
      <c r="E897" s="63" t="s">
        <v>3523</v>
      </c>
      <c r="F897" s="55" t="s">
        <v>1802</v>
      </c>
      <c r="G897" s="55" t="s">
        <v>1868</v>
      </c>
      <c r="H897" s="55" t="s">
        <v>2939</v>
      </c>
      <c r="I897" s="56">
        <f>COUNTIF(G:G,G897)</f>
        <v>1</v>
      </c>
      <c r="J897" s="63" t="s">
        <v>3523</v>
      </c>
      <c r="K897" s="92"/>
      <c r="L897" s="92"/>
    </row>
    <row r="898" spans="1:12" x14ac:dyDescent="0.25">
      <c r="A898" s="55" t="s">
        <v>1836</v>
      </c>
      <c r="B898" s="55" t="s">
        <v>1869</v>
      </c>
      <c r="C898" s="55" t="str">
        <f>VLOOKUP(B898,'3. DB25 Alle koder'!B:C,2,FALSE)</f>
        <v>Andre kreditinstitutters aktiviteter</v>
      </c>
      <c r="D898" s="56">
        <f>COUNTIF(B:B,B898)</f>
        <v>2</v>
      </c>
      <c r="E898" s="60" t="s">
        <v>3523</v>
      </c>
      <c r="F898" s="55" t="s">
        <v>1802</v>
      </c>
      <c r="G898" s="55" t="s">
        <v>1869</v>
      </c>
      <c r="H898" s="55" t="s">
        <v>2940</v>
      </c>
      <c r="I898" s="56">
        <f>COUNTIF(G:G,G898)</f>
        <v>1</v>
      </c>
      <c r="J898" s="60" t="s">
        <v>3523</v>
      </c>
      <c r="K898" s="92"/>
      <c r="L898" s="92"/>
    </row>
    <row r="899" spans="1:12" ht="45" x14ac:dyDescent="0.25">
      <c r="A899" s="55" t="s">
        <v>1836</v>
      </c>
      <c r="B899" s="55" t="s">
        <v>1869</v>
      </c>
      <c r="C899" s="55" t="str">
        <f>VLOOKUP(B899,'3. DB25 Alle koder'!B:C,2,FALSE)</f>
        <v>Andre kreditinstitutters aktiviteter</v>
      </c>
      <c r="D899" s="56">
        <f>COUNTIF(B:B,B899)</f>
        <v>2</v>
      </c>
      <c r="E899" s="64" t="s">
        <v>3681</v>
      </c>
      <c r="F899" s="55" t="s">
        <v>1802</v>
      </c>
      <c r="G899" s="55" t="s">
        <v>3415</v>
      </c>
      <c r="H899" s="55" t="s">
        <v>2943</v>
      </c>
      <c r="I899" s="56">
        <f>COUNTIF(G:G,G899)</f>
        <v>6</v>
      </c>
      <c r="J899" s="64" t="s">
        <v>3681</v>
      </c>
      <c r="K899" s="92"/>
      <c r="L899" s="92"/>
    </row>
    <row r="900" spans="1:12" x14ac:dyDescent="0.25">
      <c r="A900" s="55" t="s">
        <v>1836</v>
      </c>
      <c r="B900" s="55" t="s">
        <v>1870</v>
      </c>
      <c r="C900" s="55" t="str">
        <f>VLOOKUP(B900,'3. DB25 Alle koder'!B:C,2,FALSE)</f>
        <v>Andre kreditselskabers aktiviteter</v>
      </c>
      <c r="D900" s="56">
        <f>COUNTIF(B:B,B900)</f>
        <v>3</v>
      </c>
      <c r="E900" s="60" t="s">
        <v>3523</v>
      </c>
      <c r="F900" s="55" t="s">
        <v>1802</v>
      </c>
      <c r="G900" s="55" t="s">
        <v>1870</v>
      </c>
      <c r="H900" s="55" t="s">
        <v>2941</v>
      </c>
      <c r="I900" s="56">
        <f>COUNTIF(G:G,G900)</f>
        <v>1</v>
      </c>
      <c r="J900" s="60" t="s">
        <v>3523</v>
      </c>
      <c r="K900" s="92"/>
      <c r="L900" s="92"/>
    </row>
    <row r="901" spans="1:12" x14ac:dyDescent="0.25">
      <c r="A901" s="55" t="s">
        <v>1836</v>
      </c>
      <c r="B901" s="55" t="s">
        <v>1870</v>
      </c>
      <c r="C901" s="55" t="str">
        <f>VLOOKUP(B901,'3. DB25 Alle koder'!B:C,2,FALSE)</f>
        <v>Andre kreditselskabers aktiviteter</v>
      </c>
      <c r="D901" s="56">
        <f>COUNTIF(B:B,B901)</f>
        <v>3</v>
      </c>
      <c r="E901" s="60" t="s">
        <v>3523</v>
      </c>
      <c r="F901" s="55" t="s">
        <v>1802</v>
      </c>
      <c r="G901" s="55" t="s">
        <v>3414</v>
      </c>
      <c r="H901" s="55" t="s">
        <v>2942</v>
      </c>
      <c r="I901" s="56">
        <f>COUNTIF(G:G,G901)</f>
        <v>2</v>
      </c>
      <c r="J901" s="60" t="s">
        <v>3523</v>
      </c>
      <c r="K901" s="92"/>
      <c r="L901" s="92"/>
    </row>
    <row r="902" spans="1:12" ht="45" x14ac:dyDescent="0.25">
      <c r="A902" s="55" t="s">
        <v>1836</v>
      </c>
      <c r="B902" s="55" t="s">
        <v>1870</v>
      </c>
      <c r="C902" s="55" t="str">
        <f>VLOOKUP(B902,'3. DB25 Alle koder'!B:C,2,FALSE)</f>
        <v>Andre kreditselskabers aktiviteter</v>
      </c>
      <c r="D902" s="56">
        <f>COUNTIF(B:B,B902)</f>
        <v>3</v>
      </c>
      <c r="E902" s="64" t="s">
        <v>3681</v>
      </c>
      <c r="F902" s="55" t="s">
        <v>1802</v>
      </c>
      <c r="G902" s="55" t="s">
        <v>3415</v>
      </c>
      <c r="H902" s="55" t="s">
        <v>2943</v>
      </c>
      <c r="I902" s="56">
        <f>COUNTIF(G:G,G902)</f>
        <v>6</v>
      </c>
      <c r="J902" s="64" t="s">
        <v>3681</v>
      </c>
      <c r="K902" s="92"/>
      <c r="L902" s="92"/>
    </row>
    <row r="903" spans="1:12" x14ac:dyDescent="0.25">
      <c r="A903" s="55" t="s">
        <v>1836</v>
      </c>
      <c r="B903" s="55" t="s">
        <v>1872</v>
      </c>
      <c r="C903" s="55" t="str">
        <f>VLOOKUP(B903,'3. DB25 Alle koder'!B:C,2,FALSE)</f>
        <v>Investering for egen regning</v>
      </c>
      <c r="D903" s="56">
        <f>COUNTIF(B:B,B903)</f>
        <v>2</v>
      </c>
      <c r="E903" s="60" t="s">
        <v>3523</v>
      </c>
      <c r="F903" s="55" t="s">
        <v>1802</v>
      </c>
      <c r="G903" s="55" t="s">
        <v>3475</v>
      </c>
      <c r="H903" s="55" t="s">
        <v>2937</v>
      </c>
      <c r="I903" s="56">
        <f>COUNTIF(G:G,G903)</f>
        <v>1</v>
      </c>
      <c r="J903" s="60" t="s">
        <v>3523</v>
      </c>
      <c r="K903" s="92"/>
      <c r="L903" s="92"/>
    </row>
    <row r="904" spans="1:12" ht="45" x14ac:dyDescent="0.25">
      <c r="A904" s="55" t="s">
        <v>1836</v>
      </c>
      <c r="B904" s="55" t="s">
        <v>1872</v>
      </c>
      <c r="C904" s="55" t="str">
        <f>VLOOKUP(B904,'3. DB25 Alle koder'!B:C,2,FALSE)</f>
        <v>Investering for egen regning</v>
      </c>
      <c r="D904" s="56">
        <f>COUNTIF(B:B,B904)</f>
        <v>2</v>
      </c>
      <c r="E904" s="89" t="s">
        <v>4060</v>
      </c>
      <c r="F904" s="55" t="s">
        <v>1802</v>
      </c>
      <c r="G904" s="55" t="s">
        <v>3415</v>
      </c>
      <c r="H904" s="55" t="s">
        <v>2943</v>
      </c>
      <c r="I904" s="56">
        <f>COUNTIF(G:G,G904)</f>
        <v>6</v>
      </c>
      <c r="J904" s="89" t="s">
        <v>4060</v>
      </c>
      <c r="K904" s="92"/>
      <c r="L904" s="92"/>
    </row>
    <row r="905" spans="1:12" ht="45" x14ac:dyDescent="0.25">
      <c r="A905" s="55" t="s">
        <v>1836</v>
      </c>
      <c r="B905" s="55" t="s">
        <v>1873</v>
      </c>
      <c r="C905" s="55" t="str">
        <f>VLOOKUP(B905,'3. DB25 Alle koder'!B:C,2,FALSE)</f>
        <v>Anden finansiel formidling i.a.n.</v>
      </c>
      <c r="D905" s="56">
        <f>COUNTIF(B:B,B905)</f>
        <v>3</v>
      </c>
      <c r="E905" s="90" t="s">
        <v>4061</v>
      </c>
      <c r="F905" s="55" t="s">
        <v>1802</v>
      </c>
      <c r="G905" s="55" t="s">
        <v>3413</v>
      </c>
      <c r="H905" s="55" t="s">
        <v>2938</v>
      </c>
      <c r="I905" s="56">
        <f>COUNTIF(G:G,G905)</f>
        <v>2</v>
      </c>
      <c r="J905" s="90" t="s">
        <v>4061</v>
      </c>
      <c r="K905" s="92"/>
      <c r="L905" s="92"/>
    </row>
    <row r="906" spans="1:12" x14ac:dyDescent="0.25">
      <c r="A906" s="55" t="s">
        <v>1836</v>
      </c>
      <c r="B906" s="55" t="s">
        <v>1873</v>
      </c>
      <c r="C906" s="55" t="str">
        <f>VLOOKUP(B906,'3. DB25 Alle koder'!B:C,2,FALSE)</f>
        <v>Anden finansiel formidling i.a.n.</v>
      </c>
      <c r="D906" s="56">
        <f>COUNTIF(B:B,B906)</f>
        <v>3</v>
      </c>
      <c r="E906" s="63" t="s">
        <v>3523</v>
      </c>
      <c r="F906" s="55" t="s">
        <v>1802</v>
      </c>
      <c r="G906" s="55" t="s">
        <v>3414</v>
      </c>
      <c r="H906" s="55" t="s">
        <v>2942</v>
      </c>
      <c r="I906" s="56">
        <f>COUNTIF(G:G,G906)</f>
        <v>2</v>
      </c>
      <c r="J906" s="63" t="s">
        <v>3523</v>
      </c>
      <c r="K906" s="92"/>
      <c r="L906" s="92"/>
    </row>
    <row r="907" spans="1:12" ht="30" x14ac:dyDescent="0.25">
      <c r="A907" s="55" t="s">
        <v>1836</v>
      </c>
      <c r="B907" s="55" t="s">
        <v>1873</v>
      </c>
      <c r="C907" s="55" t="str">
        <f>VLOOKUP(B907,'3. DB25 Alle koder'!B:C,2,FALSE)</f>
        <v>Anden finansiel formidling i.a.n.</v>
      </c>
      <c r="D907" s="56">
        <f>COUNTIF(B:B,B907)</f>
        <v>3</v>
      </c>
      <c r="E907" s="58"/>
      <c r="F907" s="55" t="s">
        <v>1802</v>
      </c>
      <c r="G907" s="55" t="s">
        <v>3415</v>
      </c>
      <c r="H907" s="55" t="s">
        <v>2943</v>
      </c>
      <c r="I907" s="56">
        <f>COUNTIF(G:G,G907)</f>
        <v>6</v>
      </c>
      <c r="J907" s="58"/>
      <c r="K907" s="92"/>
      <c r="L907" s="92"/>
    </row>
    <row r="908" spans="1:12" x14ac:dyDescent="0.25">
      <c r="A908" s="55" t="s">
        <v>1836</v>
      </c>
      <c r="B908" s="55" t="s">
        <v>1879</v>
      </c>
      <c r="C908" s="55" t="str">
        <f>VLOOKUP(B908,'3. DB25 Alle koder'!B:C,2,FALSE)</f>
        <v>Livsforsikring</v>
      </c>
      <c r="D908" s="56">
        <f>COUNTIF(B:B,B908)</f>
        <v>1</v>
      </c>
      <c r="E908" s="60"/>
      <c r="F908" s="55" t="s">
        <v>1802</v>
      </c>
      <c r="G908" s="55" t="s">
        <v>1879</v>
      </c>
      <c r="H908" s="55" t="s">
        <v>1878</v>
      </c>
      <c r="I908" s="56">
        <f>COUNTIF(G:G,G908)</f>
        <v>1</v>
      </c>
      <c r="J908" s="60"/>
      <c r="K908" s="92"/>
      <c r="L908" s="92"/>
    </row>
    <row r="909" spans="1:12" x14ac:dyDescent="0.25">
      <c r="A909" s="55" t="s">
        <v>1836</v>
      </c>
      <c r="B909" s="55" t="s">
        <v>1882</v>
      </c>
      <c r="C909" s="55" t="str">
        <f>VLOOKUP(B909,'3. DB25 Alle koder'!B:C,2,FALSE)</f>
        <v>Anden forsikring</v>
      </c>
      <c r="D909" s="56">
        <f>COUNTIF(B:B,B909)</f>
        <v>1</v>
      </c>
      <c r="E909" s="63"/>
      <c r="F909" s="55" t="s">
        <v>1802</v>
      </c>
      <c r="G909" s="55" t="s">
        <v>1882</v>
      </c>
      <c r="H909" s="55" t="s">
        <v>1881</v>
      </c>
      <c r="I909" s="56">
        <f>COUNTIF(G:G,G909)</f>
        <v>1</v>
      </c>
      <c r="J909" s="63"/>
      <c r="K909" s="92"/>
      <c r="L909" s="92"/>
    </row>
    <row r="910" spans="1:12" x14ac:dyDescent="0.25">
      <c r="A910" s="55" t="s">
        <v>1836</v>
      </c>
      <c r="B910" s="55" t="s">
        <v>1886</v>
      </c>
      <c r="C910" s="55" t="str">
        <f>VLOOKUP(B910,'3. DB25 Alle koder'!B:C,2,FALSE)</f>
        <v>Genforsikring</v>
      </c>
      <c r="D910" s="56">
        <f>COUNTIF(B:B,B910)</f>
        <v>1</v>
      </c>
      <c r="E910" s="63"/>
      <c r="F910" s="55" t="s">
        <v>1802</v>
      </c>
      <c r="G910" s="55" t="s">
        <v>1886</v>
      </c>
      <c r="H910" s="55" t="s">
        <v>1884</v>
      </c>
      <c r="I910" s="56">
        <f>COUNTIF(G:G,G910)</f>
        <v>1</v>
      </c>
      <c r="J910" s="63"/>
      <c r="K910" s="92"/>
      <c r="L910" s="92"/>
    </row>
    <row r="911" spans="1:12" x14ac:dyDescent="0.25">
      <c r="A911" s="55" t="s">
        <v>1836</v>
      </c>
      <c r="B911" s="55" t="s">
        <v>1890</v>
      </c>
      <c r="C911" s="55" t="str">
        <f>VLOOKUP(B911,'3. DB25 Alle koder'!B:C,2,FALSE)</f>
        <v>Pensionskassers aktiviteter</v>
      </c>
      <c r="D911" s="56">
        <f>COUNTIF(B:B,B911)</f>
        <v>1</v>
      </c>
      <c r="E911" s="60"/>
      <c r="F911" s="55" t="s">
        <v>1802</v>
      </c>
      <c r="G911" s="55" t="s">
        <v>1890</v>
      </c>
      <c r="H911" s="55" t="s">
        <v>2945</v>
      </c>
      <c r="I911" s="56">
        <f>COUNTIF(G:G,G911)</f>
        <v>1</v>
      </c>
      <c r="J911" s="60"/>
      <c r="K911" s="92"/>
      <c r="L911" s="92"/>
    </row>
    <row r="912" spans="1:12" x14ac:dyDescent="0.25">
      <c r="A912" s="55" t="s">
        <v>1836</v>
      </c>
      <c r="B912" s="55" t="s">
        <v>1891</v>
      </c>
      <c r="C912" s="55" t="str">
        <f>VLOOKUP(B912,'3. DB25 Alle koder'!B:C,2,FALSE)</f>
        <v>Anden pensionsforsikring</v>
      </c>
      <c r="D912" s="56">
        <f>COUNTIF(B:B,B912)</f>
        <v>1</v>
      </c>
      <c r="E912" s="60"/>
      <c r="F912" s="55" t="s">
        <v>1802</v>
      </c>
      <c r="G912" s="55" t="s">
        <v>1891</v>
      </c>
      <c r="H912" s="55" t="s">
        <v>2946</v>
      </c>
      <c r="I912" s="56">
        <f>COUNTIF(G:G,G912)</f>
        <v>1</v>
      </c>
      <c r="J912" s="60"/>
      <c r="K912" s="92"/>
      <c r="L912" s="92"/>
    </row>
    <row r="913" spans="1:12" x14ac:dyDescent="0.25">
      <c r="A913" s="55" t="s">
        <v>1836</v>
      </c>
      <c r="B913" s="55" t="s">
        <v>1896</v>
      </c>
      <c r="C913" s="55" t="str">
        <f>VLOOKUP(B913,'3. DB25 Alle koder'!B:C,2,FALSE)</f>
        <v>Forvaltning af kapitalmarkeder</v>
      </c>
      <c r="D913" s="56">
        <f>COUNTIF(B:B,B913)</f>
        <v>1</v>
      </c>
      <c r="E913" s="60"/>
      <c r="F913" s="55" t="s">
        <v>1802</v>
      </c>
      <c r="G913" s="55" t="s">
        <v>1896</v>
      </c>
      <c r="H913" s="55" t="s">
        <v>1895</v>
      </c>
      <c r="I913" s="56">
        <f>COUNTIF(G:G,G913)</f>
        <v>1</v>
      </c>
      <c r="J913" s="60"/>
      <c r="K913" s="92"/>
      <c r="L913" s="92"/>
    </row>
    <row r="914" spans="1:12" x14ac:dyDescent="0.25">
      <c r="A914" s="55" t="s">
        <v>1836</v>
      </c>
      <c r="B914" s="55" t="s">
        <v>1899</v>
      </c>
      <c r="C914" s="55" t="str">
        <f>VLOOKUP(B914,'3. DB25 Alle koder'!B:C,2,FALSE)</f>
        <v>Værdipapir- og varemægling</v>
      </c>
      <c r="D914" s="56">
        <f>COUNTIF(B:B,B914)</f>
        <v>1</v>
      </c>
      <c r="E914" s="60"/>
      <c r="F914" s="55" t="s">
        <v>1802</v>
      </c>
      <c r="G914" s="55" t="s">
        <v>1899</v>
      </c>
      <c r="H914" s="55" t="s">
        <v>1898</v>
      </c>
      <c r="I914" s="56">
        <f>COUNTIF(G:G,G914)</f>
        <v>1</v>
      </c>
      <c r="J914" s="60"/>
      <c r="K914" s="92"/>
      <c r="L914" s="92"/>
    </row>
    <row r="915" spans="1:12" ht="30" x14ac:dyDescent="0.25">
      <c r="A915" s="55" t="s">
        <v>1836</v>
      </c>
      <c r="B915" s="55" t="s">
        <v>1901</v>
      </c>
      <c r="C915" s="55" t="str">
        <f>VLOOKUP(B915,'3. DB25 Alle koder'!B:C,2,FALSE)</f>
        <v>Andre aktiviteter i forbindelse med finansielle tjenesteydelser, undtagen forsikring og pensionsforsikring</v>
      </c>
      <c r="D915" s="56">
        <f>COUNTIF(B:B,B915)</f>
        <v>1</v>
      </c>
      <c r="E915" s="58"/>
      <c r="F915" s="55" t="s">
        <v>1802</v>
      </c>
      <c r="G915" s="55" t="s">
        <v>1901</v>
      </c>
      <c r="H915" s="55" t="s">
        <v>2949</v>
      </c>
      <c r="I915" s="56">
        <f>COUNTIF(G:G,G915)</f>
        <v>2</v>
      </c>
      <c r="J915" s="58"/>
      <c r="K915" s="92"/>
      <c r="L915" s="92"/>
    </row>
    <row r="916" spans="1:12" x14ac:dyDescent="0.25">
      <c r="A916" s="55" t="s">
        <v>1836</v>
      </c>
      <c r="B916" s="55" t="s">
        <v>1905</v>
      </c>
      <c r="C916" s="55" t="str">
        <f>VLOOKUP(B916,'3. DB25 Alle koder'!B:C,2,FALSE)</f>
        <v>Risiko- og skadesvurdering</v>
      </c>
      <c r="D916" s="56">
        <f>COUNTIF(B:B,B916)</f>
        <v>1</v>
      </c>
      <c r="E916" s="60"/>
      <c r="F916" s="55" t="s">
        <v>1802</v>
      </c>
      <c r="G916" s="55" t="s">
        <v>1905</v>
      </c>
      <c r="H916" s="55" t="s">
        <v>1904</v>
      </c>
      <c r="I916" s="56">
        <f>COUNTIF(G:G,G916)</f>
        <v>1</v>
      </c>
      <c r="J916" s="60"/>
      <c r="K916" s="92"/>
      <c r="L916" s="92"/>
    </row>
    <row r="917" spans="1:12" x14ac:dyDescent="0.25">
      <c r="A917" s="55" t="s">
        <v>1836</v>
      </c>
      <c r="B917" s="55" t="s">
        <v>1908</v>
      </c>
      <c r="C917" s="55" t="str">
        <f>VLOOKUP(B917,'3. DB25 Alle koder'!B:C,2,FALSE)</f>
        <v>Forsikringsagenters og forsikringsmægleres aktiviteter</v>
      </c>
      <c r="D917" s="56">
        <f>COUNTIF(B:B,B917)</f>
        <v>1</v>
      </c>
      <c r="E917" s="60" t="s">
        <v>3523</v>
      </c>
      <c r="F917" s="55" t="s">
        <v>1802</v>
      </c>
      <c r="G917" s="55" t="s">
        <v>1908</v>
      </c>
      <c r="H917" s="55" t="s">
        <v>1907</v>
      </c>
      <c r="I917" s="56">
        <f>COUNTIF(G:G,G917)</f>
        <v>1</v>
      </c>
      <c r="J917" s="60" t="s">
        <v>3523</v>
      </c>
      <c r="K917" s="92"/>
      <c r="L917" s="92"/>
    </row>
    <row r="918" spans="1:12" ht="30" x14ac:dyDescent="0.25">
      <c r="A918" s="55" t="s">
        <v>1836</v>
      </c>
      <c r="B918" s="55" t="s">
        <v>1910</v>
      </c>
      <c r="C918" s="55" t="str">
        <f>VLOOKUP(B918,'3. DB25 Alle koder'!B:C,2,FALSE)</f>
        <v>Aktiviteter i forbindelse med forsikring og pensionsforsikring i.a.n.</v>
      </c>
      <c r="D918" s="56">
        <f>COUNTIF(B:B,B918)</f>
        <v>1</v>
      </c>
      <c r="E918" s="60" t="s">
        <v>3523</v>
      </c>
      <c r="F918" s="55" t="s">
        <v>1802</v>
      </c>
      <c r="G918" s="55" t="s">
        <v>1910</v>
      </c>
      <c r="H918" s="55" t="s">
        <v>2951</v>
      </c>
      <c r="I918" s="56">
        <f>COUNTIF(G:G,G918)</f>
        <v>1</v>
      </c>
      <c r="J918" s="60" t="s">
        <v>3523</v>
      </c>
      <c r="K918" s="92"/>
      <c r="L918" s="92"/>
    </row>
    <row r="919" spans="1:12" ht="45" x14ac:dyDescent="0.25">
      <c r="A919" s="55" t="s">
        <v>1836</v>
      </c>
      <c r="B919" s="55" t="s">
        <v>1914</v>
      </c>
      <c r="C919" s="55" t="str">
        <f>VLOOKUP(B919,'3. DB25 Alle koder'!B:C,2,FALSE)</f>
        <v>Formueforvaltning</v>
      </c>
      <c r="D919" s="56">
        <f>COUNTIF(B:B,B919)</f>
        <v>2</v>
      </c>
      <c r="E919" s="64" t="s">
        <v>3682</v>
      </c>
      <c r="F919" s="55" t="s">
        <v>1802</v>
      </c>
      <c r="G919" s="55" t="s">
        <v>1901</v>
      </c>
      <c r="H919" s="55" t="s">
        <v>2949</v>
      </c>
      <c r="I919" s="56">
        <f>COUNTIF(G:G,G919)</f>
        <v>2</v>
      </c>
      <c r="J919" s="64" t="s">
        <v>3682</v>
      </c>
      <c r="K919" s="92"/>
      <c r="L919" s="92"/>
    </row>
    <row r="920" spans="1:12" x14ac:dyDescent="0.25">
      <c r="A920" s="55" t="s">
        <v>1836</v>
      </c>
      <c r="B920" s="55" t="s">
        <v>1914</v>
      </c>
      <c r="C920" s="55" t="str">
        <f>VLOOKUP(B920,'3. DB25 Alle koder'!B:C,2,FALSE)</f>
        <v>Formueforvaltning</v>
      </c>
      <c r="D920" s="56">
        <f>COUNTIF(B:B,B920)</f>
        <v>2</v>
      </c>
      <c r="E920" s="60" t="s">
        <v>3523</v>
      </c>
      <c r="F920" s="55" t="s">
        <v>1802</v>
      </c>
      <c r="G920" s="55" t="s">
        <v>1914</v>
      </c>
      <c r="H920" s="55" t="s">
        <v>1912</v>
      </c>
      <c r="I920" s="56">
        <f>COUNTIF(G:G,G920)</f>
        <v>1</v>
      </c>
      <c r="J920" s="60" t="s">
        <v>3523</v>
      </c>
      <c r="K920" s="92"/>
      <c r="L920" s="92"/>
    </row>
    <row r="921" spans="1:12" x14ac:dyDescent="0.25">
      <c r="A921" s="55" t="s">
        <v>1915</v>
      </c>
      <c r="B921" s="55" t="s">
        <v>1919</v>
      </c>
      <c r="C921" s="55" t="str">
        <f>VLOOKUP(B921,'3. DB25 Alle koder'!B:C,2,FALSE)</f>
        <v>Køb og salg af egen fast ejendom</v>
      </c>
      <c r="D921" s="56">
        <f>COUNTIF(B:B,B921)</f>
        <v>1</v>
      </c>
      <c r="E921" s="60" t="s">
        <v>3523</v>
      </c>
      <c r="F921" s="55" t="s">
        <v>1836</v>
      </c>
      <c r="G921" s="55" t="s">
        <v>3286</v>
      </c>
      <c r="H921" s="55" t="s">
        <v>1918</v>
      </c>
      <c r="I921" s="56">
        <f>COUNTIF(G:G,G921)</f>
        <v>1</v>
      </c>
      <c r="J921" s="60" t="s">
        <v>3523</v>
      </c>
      <c r="K921" s="92"/>
      <c r="L921" s="92"/>
    </row>
    <row r="922" spans="1:12" x14ac:dyDescent="0.25">
      <c r="A922" s="55" t="s">
        <v>1915</v>
      </c>
      <c r="B922" s="55" t="s">
        <v>1922</v>
      </c>
      <c r="C922" s="55" t="str">
        <f>VLOOKUP(B922,'3. DB25 Alle koder'!B:C,2,FALSE)</f>
        <v>Gennemførelse af byggeprojekter</v>
      </c>
      <c r="D922" s="56">
        <f>COUNTIF(B:B,B922)</f>
        <v>2</v>
      </c>
      <c r="E922" s="60" t="s">
        <v>3523</v>
      </c>
      <c r="F922" s="55" t="s">
        <v>1151</v>
      </c>
      <c r="G922" s="55" t="s">
        <v>3287</v>
      </c>
      <c r="H922" s="55" t="s">
        <v>1921</v>
      </c>
      <c r="I922" s="56">
        <f>COUNTIF(G:G,G922)</f>
        <v>1</v>
      </c>
      <c r="J922" s="60" t="s">
        <v>3523</v>
      </c>
      <c r="K922" s="92"/>
      <c r="L922" s="92"/>
    </row>
    <row r="923" spans="1:12" ht="60" x14ac:dyDescent="0.25">
      <c r="A923" s="55" t="s">
        <v>1915</v>
      </c>
      <c r="B923" s="55" t="s">
        <v>1922</v>
      </c>
      <c r="C923" s="55" t="str">
        <f>VLOOKUP(B923,'3. DB25 Alle koder'!B:C,2,FALSE)</f>
        <v>Gennemførelse af byggeprojekter</v>
      </c>
      <c r="D923" s="56">
        <f>COUNTIF(B:B,B923)</f>
        <v>2</v>
      </c>
      <c r="E923" s="69" t="s">
        <v>4062</v>
      </c>
      <c r="F923" s="55" t="s">
        <v>1151</v>
      </c>
      <c r="G923" s="55" t="s">
        <v>1182</v>
      </c>
      <c r="H923" s="55" t="s">
        <v>2711</v>
      </c>
      <c r="I923" s="56">
        <f>COUNTIF(G:G,G923)</f>
        <v>2</v>
      </c>
      <c r="J923" s="69" t="s">
        <v>4062</v>
      </c>
      <c r="K923" s="92"/>
      <c r="L923" s="92"/>
    </row>
    <row r="924" spans="1:12" x14ac:dyDescent="0.25">
      <c r="A924" s="55" t="s">
        <v>1915</v>
      </c>
      <c r="B924" s="55" t="s">
        <v>1926</v>
      </c>
      <c r="C924" s="55" t="str">
        <f>VLOOKUP(B924,'3. DB25 Alle koder'!B:C,2,FALSE)</f>
        <v>Udlejning af almennyttige boliger</v>
      </c>
      <c r="D924" s="56">
        <f>COUNTIF(B:B,B924)</f>
        <v>1</v>
      </c>
      <c r="E924" s="60" t="s">
        <v>3523</v>
      </c>
      <c r="F924" s="55" t="s">
        <v>1836</v>
      </c>
      <c r="G924" s="55" t="s">
        <v>1926</v>
      </c>
      <c r="H924" s="55" t="s">
        <v>2954</v>
      </c>
      <c r="I924" s="56">
        <f>COUNTIF(G:G,G924)</f>
        <v>1</v>
      </c>
      <c r="J924" s="60" t="s">
        <v>3523</v>
      </c>
      <c r="K924" s="92"/>
      <c r="L924" s="92"/>
    </row>
    <row r="925" spans="1:12" x14ac:dyDescent="0.25">
      <c r="A925" s="55" t="s">
        <v>1915</v>
      </c>
      <c r="B925" s="55" t="s">
        <v>1928</v>
      </c>
      <c r="C925" s="55" t="str">
        <f>VLOOKUP(B925,'3. DB25 Alle koder'!B:C,2,FALSE)</f>
        <v>Udlejning af private andelsboliger</v>
      </c>
      <c r="D925" s="56">
        <f>COUNTIF(B:B,B925)</f>
        <v>1</v>
      </c>
      <c r="E925" s="60" t="s">
        <v>3523</v>
      </c>
      <c r="F925" s="55" t="s">
        <v>1836</v>
      </c>
      <c r="G925" s="55" t="s">
        <v>1928</v>
      </c>
      <c r="H925" s="55" t="s">
        <v>2955</v>
      </c>
      <c r="I925" s="56">
        <f>COUNTIF(G:G,G925)</f>
        <v>1</v>
      </c>
      <c r="J925" s="60" t="s">
        <v>3523</v>
      </c>
      <c r="K925" s="92"/>
      <c r="L925" s="92"/>
    </row>
    <row r="926" spans="1:12" x14ac:dyDescent="0.25">
      <c r="A926" s="55" t="s">
        <v>1915</v>
      </c>
      <c r="B926" s="55" t="s">
        <v>1930</v>
      </c>
      <c r="C926" s="55" t="str">
        <f>VLOOKUP(B926,'3. DB25 Alle koder'!B:C,2,FALSE)</f>
        <v>Anden udlejning af boliger</v>
      </c>
      <c r="D926" s="56">
        <f>COUNTIF(B:B,B926)</f>
        <v>1</v>
      </c>
      <c r="E926" s="60"/>
      <c r="F926" s="55" t="s">
        <v>1836</v>
      </c>
      <c r="G926" s="55" t="s">
        <v>1930</v>
      </c>
      <c r="H926" s="55" t="s">
        <v>1931</v>
      </c>
      <c r="I926" s="56">
        <f>COUNTIF(G:G,G926)</f>
        <v>2</v>
      </c>
      <c r="J926" s="60"/>
      <c r="K926" s="92"/>
      <c r="L926" s="92"/>
    </row>
    <row r="927" spans="1:12" x14ac:dyDescent="0.25">
      <c r="A927" s="55" t="s">
        <v>1915</v>
      </c>
      <c r="B927" s="55" t="s">
        <v>1932</v>
      </c>
      <c r="C927" s="55" t="str">
        <f>VLOOKUP(B927,'3. DB25 Alle koder'!B:C,2,FALSE)</f>
        <v>Udlejning af erhvervsejendomme</v>
      </c>
      <c r="D927" s="56">
        <f>COUNTIF(B:B,B927)</f>
        <v>1</v>
      </c>
      <c r="E927" s="60"/>
      <c r="F927" s="55" t="s">
        <v>1836</v>
      </c>
      <c r="G927" s="55" t="s">
        <v>1932</v>
      </c>
      <c r="H927" s="55" t="s">
        <v>1933</v>
      </c>
      <c r="I927" s="56">
        <f>COUNTIF(G:G,G927)</f>
        <v>1</v>
      </c>
      <c r="J927" s="60"/>
      <c r="K927" s="92"/>
      <c r="L927" s="92"/>
    </row>
    <row r="928" spans="1:12" ht="60" x14ac:dyDescent="0.25">
      <c r="A928" s="55" t="s">
        <v>1915</v>
      </c>
      <c r="B928" s="55" t="s">
        <v>1937</v>
      </c>
      <c r="C928" s="55" t="str">
        <f>VLOOKUP(B928,'3. DB25 Alle koder'!B:C,2,FALSE)</f>
        <v>Ejendomsmægleres aktiviteter</v>
      </c>
      <c r="D928" s="56">
        <f>COUNTIF(B:B,B928)</f>
        <v>1</v>
      </c>
      <c r="E928" s="64" t="s">
        <v>3684</v>
      </c>
      <c r="F928" s="55" t="s">
        <v>1836</v>
      </c>
      <c r="G928" s="55" t="s">
        <v>1937</v>
      </c>
      <c r="H928" s="55" t="s">
        <v>2957</v>
      </c>
      <c r="I928" s="56">
        <f>COUNTIF(G:G,G928)</f>
        <v>2</v>
      </c>
      <c r="J928" s="64" t="s">
        <v>3684</v>
      </c>
      <c r="K928" s="92"/>
      <c r="L928" s="92"/>
    </row>
    <row r="929" spans="1:12" ht="45" x14ac:dyDescent="0.25">
      <c r="A929" s="55" t="s">
        <v>1915</v>
      </c>
      <c r="B929" s="55" t="s">
        <v>1938</v>
      </c>
      <c r="C929" s="55" t="str">
        <f>VLOOKUP(B929,'3. DB25 Alle koder'!B:C,2,FALSE)</f>
        <v>Boliganvisning</v>
      </c>
      <c r="D929" s="56">
        <f>COUNTIF(B:B,B929)</f>
        <v>1</v>
      </c>
      <c r="E929" s="64" t="s">
        <v>3687</v>
      </c>
      <c r="F929" s="55" t="s">
        <v>1836</v>
      </c>
      <c r="G929" s="55" t="s">
        <v>1938</v>
      </c>
      <c r="H929" s="55" t="s">
        <v>2958</v>
      </c>
      <c r="I929" s="56">
        <f>COUNTIF(G:G,G929)</f>
        <v>2</v>
      </c>
      <c r="J929" s="64" t="s">
        <v>3687</v>
      </c>
      <c r="K929" s="92"/>
      <c r="L929" s="92"/>
    </row>
    <row r="930" spans="1:12" ht="135" x14ac:dyDescent="0.25">
      <c r="A930" s="55" t="s">
        <v>1915</v>
      </c>
      <c r="B930" s="55" t="s">
        <v>1941</v>
      </c>
      <c r="C930" s="55" t="str">
        <f>VLOOKUP(B930,'3. DB25 Alle koder'!B:C,2,FALSE)</f>
        <v>Administration af fast ejendom på kontraktbasis</v>
      </c>
      <c r="D930" s="56">
        <f>COUNTIF(B:B,B930)</f>
        <v>2</v>
      </c>
      <c r="E930" s="64" t="s">
        <v>3685</v>
      </c>
      <c r="F930" s="55" t="s">
        <v>1836</v>
      </c>
      <c r="G930" s="55" t="s">
        <v>1937</v>
      </c>
      <c r="H930" s="55" t="s">
        <v>2957</v>
      </c>
      <c r="I930" s="56">
        <f>COUNTIF(G:G,G930)</f>
        <v>2</v>
      </c>
      <c r="J930" s="64" t="s">
        <v>3685</v>
      </c>
      <c r="K930" s="92"/>
      <c r="L930" s="92"/>
    </row>
    <row r="931" spans="1:12" x14ac:dyDescent="0.25">
      <c r="A931" s="55" t="s">
        <v>1915</v>
      </c>
      <c r="B931" s="55" t="s">
        <v>1941</v>
      </c>
      <c r="C931" s="55" t="str">
        <f>VLOOKUP(B931,'3. DB25 Alle koder'!B:C,2,FALSE)</f>
        <v>Administration af fast ejendom på kontraktbasis</v>
      </c>
      <c r="D931" s="56">
        <f>COUNTIF(B:B,B931)</f>
        <v>2</v>
      </c>
      <c r="E931" s="60" t="s">
        <v>3523</v>
      </c>
      <c r="F931" s="55" t="s">
        <v>1836</v>
      </c>
      <c r="G931" s="55" t="s">
        <v>1941</v>
      </c>
      <c r="H931" s="55" t="s">
        <v>1942</v>
      </c>
      <c r="I931" s="56">
        <f>COUNTIF(G:G,G931)</f>
        <v>1</v>
      </c>
      <c r="J931" s="60" t="s">
        <v>3523</v>
      </c>
      <c r="K931" s="92"/>
      <c r="L931" s="92"/>
    </row>
    <row r="932" spans="1:12" x14ac:dyDescent="0.25">
      <c r="A932" s="55" t="s">
        <v>1915</v>
      </c>
      <c r="B932" s="55" t="s">
        <v>1943</v>
      </c>
      <c r="C932" s="55" t="str">
        <f>VLOOKUP(B932,'3. DB25 Alle koder'!B:C,2,FALSE)</f>
        <v>Drift af ejerforeninger</v>
      </c>
      <c r="D932" s="56">
        <f>COUNTIF(B:B,B932)</f>
        <v>1</v>
      </c>
      <c r="E932" s="57" t="s">
        <v>3523</v>
      </c>
      <c r="F932" s="55" t="s">
        <v>1836</v>
      </c>
      <c r="G932" s="55" t="s">
        <v>1943</v>
      </c>
      <c r="H932" s="55" t="s">
        <v>2960</v>
      </c>
      <c r="I932" s="56">
        <f>COUNTIF(G:G,G932)</f>
        <v>1</v>
      </c>
      <c r="J932" s="57" t="s">
        <v>3523</v>
      </c>
      <c r="K932" s="92"/>
      <c r="L932" s="92"/>
    </row>
    <row r="933" spans="1:12" x14ac:dyDescent="0.25">
      <c r="A933" s="55" t="s">
        <v>1945</v>
      </c>
      <c r="B933" s="55" t="s">
        <v>1948</v>
      </c>
      <c r="C933" s="55" t="str">
        <f>VLOOKUP(B933,'3. DB25 Alle koder'!B:C,2,FALSE)</f>
        <v>Juridiske aktiviteter</v>
      </c>
      <c r="D933" s="56">
        <f>COUNTIF(B:B,B933)</f>
        <v>1</v>
      </c>
      <c r="E933" s="57" t="s">
        <v>3523</v>
      </c>
      <c r="F933" s="55" t="s">
        <v>1915</v>
      </c>
      <c r="G933" s="55" t="s">
        <v>1948</v>
      </c>
      <c r="H933" s="55" t="s">
        <v>2962</v>
      </c>
      <c r="I933" s="56">
        <f>COUNTIF(G:G,G933)</f>
        <v>1</v>
      </c>
      <c r="J933" s="57" t="s">
        <v>3523</v>
      </c>
      <c r="K933" s="92"/>
      <c r="L933" s="92"/>
    </row>
    <row r="934" spans="1:12" x14ac:dyDescent="0.25">
      <c r="A934" s="55" t="s">
        <v>1945</v>
      </c>
      <c r="B934" s="55" t="s">
        <v>1952</v>
      </c>
      <c r="C934" s="55" t="str">
        <f>VLOOKUP(B934,'3. DB25 Alle koder'!B:C,2,FALSE)</f>
        <v>Bogføring og revision; skatterådgivning</v>
      </c>
      <c r="D934" s="56">
        <f>COUNTIF(B:B,B934)</f>
        <v>1</v>
      </c>
      <c r="E934" s="60" t="s">
        <v>3523</v>
      </c>
      <c r="F934" s="55" t="s">
        <v>1915</v>
      </c>
      <c r="G934" s="55" t="s">
        <v>1952</v>
      </c>
      <c r="H934" s="55" t="s">
        <v>1950</v>
      </c>
      <c r="I934" s="56">
        <f>COUNTIF(G:G,G934)</f>
        <v>1</v>
      </c>
      <c r="J934" s="60" t="s">
        <v>3523</v>
      </c>
      <c r="K934" s="92"/>
      <c r="L934" s="92"/>
    </row>
    <row r="935" spans="1:12" x14ac:dyDescent="0.25">
      <c r="A935" s="55" t="s">
        <v>1945</v>
      </c>
      <c r="B935" s="55" t="s">
        <v>1956</v>
      </c>
      <c r="C935" s="55" t="str">
        <f>VLOOKUP(B935,'3. DB25 Alle koder'!B:C,2,FALSE)</f>
        <v>Ikke-finansielle hovedsæders aktiviteter</v>
      </c>
      <c r="D935" s="56">
        <f>COUNTIF(B:B,B935)</f>
        <v>1</v>
      </c>
      <c r="E935" s="63" t="s">
        <v>3523</v>
      </c>
      <c r="F935" s="55" t="s">
        <v>1915</v>
      </c>
      <c r="G935" s="55" t="s">
        <v>1956</v>
      </c>
      <c r="H935" s="55" t="s">
        <v>1957</v>
      </c>
      <c r="I935" s="56">
        <f>COUNTIF(G:G,G935)</f>
        <v>1</v>
      </c>
      <c r="J935" s="63" t="s">
        <v>3523</v>
      </c>
      <c r="K935" s="92"/>
      <c r="L935" s="92"/>
    </row>
    <row r="936" spans="1:12" x14ac:dyDescent="0.25">
      <c r="A936" s="55" t="s">
        <v>1945</v>
      </c>
      <c r="B936" s="55" t="s">
        <v>1958</v>
      </c>
      <c r="C936" s="55" t="str">
        <f>VLOOKUP(B936,'3. DB25 Alle koder'!B:C,2,FALSE)</f>
        <v>Finansielle hovedsæders aktiviteter</v>
      </c>
      <c r="D936" s="56">
        <f>COUNTIF(B:B,B936)</f>
        <v>1</v>
      </c>
      <c r="E936" s="57" t="s">
        <v>3523</v>
      </c>
      <c r="F936" s="55" t="s">
        <v>1915</v>
      </c>
      <c r="G936" s="55" t="s">
        <v>1958</v>
      </c>
      <c r="H936" s="55" t="s">
        <v>1959</v>
      </c>
      <c r="I936" s="56">
        <f>COUNTIF(G:G,G936)</f>
        <v>1</v>
      </c>
      <c r="J936" s="57" t="s">
        <v>3523</v>
      </c>
      <c r="K936" s="92"/>
      <c r="L936" s="92"/>
    </row>
    <row r="937" spans="1:12" x14ac:dyDescent="0.25">
      <c r="A937" s="55" t="s">
        <v>1945</v>
      </c>
      <c r="B937" s="55" t="s">
        <v>1963</v>
      </c>
      <c r="C937" s="55" t="str">
        <f>VLOOKUP(B937,'3. DB25 Alle koder'!B:C,2,FALSE)</f>
        <v>Virksomhedsrådgivning og anden ledelsesrådgivning</v>
      </c>
      <c r="D937" s="56">
        <f>COUNTIF(B:B,B937)</f>
        <v>1</v>
      </c>
      <c r="E937" s="57" t="s">
        <v>3523</v>
      </c>
      <c r="F937" s="55" t="s">
        <v>1915</v>
      </c>
      <c r="G937" s="55" t="s">
        <v>3288</v>
      </c>
      <c r="H937" s="55" t="s">
        <v>1961</v>
      </c>
      <c r="I937" s="56">
        <f>COUNTIF(G:G,G937)</f>
        <v>1</v>
      </c>
      <c r="J937" s="57" t="s">
        <v>3523</v>
      </c>
      <c r="K937" s="92"/>
      <c r="L937" s="92"/>
    </row>
    <row r="938" spans="1:12" x14ac:dyDescent="0.25">
      <c r="A938" s="55" t="s">
        <v>1945</v>
      </c>
      <c r="B938" s="55" t="s">
        <v>1969</v>
      </c>
      <c r="C938" s="55" t="str">
        <f>VLOOKUP(B938,'3. DB25 Alle koder'!B:C,2,FALSE)</f>
        <v>Arkitektaktiviteter</v>
      </c>
      <c r="D938" s="56">
        <f>COUNTIF(B:B,B938)</f>
        <v>1</v>
      </c>
      <c r="E938" s="57" t="s">
        <v>3523</v>
      </c>
      <c r="F938" s="55" t="s">
        <v>1915</v>
      </c>
      <c r="G938" s="55" t="s">
        <v>1969</v>
      </c>
      <c r="H938" s="55" t="s">
        <v>1968</v>
      </c>
      <c r="I938" s="56">
        <f>COUNTIF(G:G,G938)</f>
        <v>1</v>
      </c>
      <c r="J938" s="57" t="s">
        <v>3523</v>
      </c>
      <c r="K938" s="92"/>
      <c r="L938" s="92"/>
    </row>
    <row r="939" spans="1:12" ht="30" x14ac:dyDescent="0.25">
      <c r="A939" s="55" t="s">
        <v>1945</v>
      </c>
      <c r="B939" s="55" t="s">
        <v>1972</v>
      </c>
      <c r="C939" s="55" t="str">
        <f>VLOOKUP(B939,'3. DB25 Alle koder'!B:C,2,FALSE)</f>
        <v>Rådgivende ingeniøraktiviteter inden for byggeri og anlægsarbejder</v>
      </c>
      <c r="D939" s="56">
        <f>COUNTIF(B:B,B939)</f>
        <v>1</v>
      </c>
      <c r="E939" s="60" t="s">
        <v>3523</v>
      </c>
      <c r="F939" s="55" t="s">
        <v>1915</v>
      </c>
      <c r="G939" s="55" t="s">
        <v>1972</v>
      </c>
      <c r="H939" s="55" t="s">
        <v>1973</v>
      </c>
      <c r="I939" s="56">
        <f>COUNTIF(G:G,G939)</f>
        <v>1</v>
      </c>
      <c r="J939" s="60" t="s">
        <v>3523</v>
      </c>
      <c r="K939" s="92"/>
      <c r="L939" s="92"/>
    </row>
    <row r="940" spans="1:12" ht="30" x14ac:dyDescent="0.25">
      <c r="A940" s="55" t="s">
        <v>1945</v>
      </c>
      <c r="B940" s="55" t="s">
        <v>1974</v>
      </c>
      <c r="C940" s="55" t="str">
        <f>VLOOKUP(B940,'3. DB25 Alle koder'!B:C,2,FALSE)</f>
        <v>Rådgivende ingeniøraktiviteter inden for produktions- og maskinteknik</v>
      </c>
      <c r="D940" s="56">
        <f>COUNTIF(B:B,B940)</f>
        <v>1</v>
      </c>
      <c r="E940" s="60" t="s">
        <v>3523</v>
      </c>
      <c r="F940" s="55" t="s">
        <v>1915</v>
      </c>
      <c r="G940" s="55" t="s">
        <v>1974</v>
      </c>
      <c r="H940" s="55" t="s">
        <v>1975</v>
      </c>
      <c r="I940" s="56">
        <f>COUNTIF(G:G,G940)</f>
        <v>1</v>
      </c>
      <c r="J940" s="60" t="s">
        <v>3523</v>
      </c>
      <c r="K940" s="92"/>
      <c r="L940" s="92"/>
    </row>
    <row r="941" spans="1:12" ht="30" x14ac:dyDescent="0.25">
      <c r="A941" s="55" t="s">
        <v>1945</v>
      </c>
      <c r="B941" s="55" t="s">
        <v>1976</v>
      </c>
      <c r="C941" s="55" t="str">
        <f>VLOOKUP(B941,'3. DB25 Alle koder'!B:C,2,FALSE)</f>
        <v>Rådgivende ingeniøraktiviteter inden for færdige fabriksanlæg</v>
      </c>
      <c r="D941" s="56">
        <f>COUNTIF(B:B,B941)</f>
        <v>1</v>
      </c>
      <c r="E941" s="60" t="s">
        <v>3523</v>
      </c>
      <c r="F941" s="55" t="s">
        <v>1915</v>
      </c>
      <c r="G941" s="55" t="s">
        <v>1976</v>
      </c>
      <c r="H941" s="55" t="s">
        <v>1977</v>
      </c>
      <c r="I941" s="56">
        <f>COUNTIF(G:G,G941)</f>
        <v>1</v>
      </c>
      <c r="J941" s="60" t="s">
        <v>3523</v>
      </c>
      <c r="K941" s="92"/>
      <c r="L941" s="92"/>
    </row>
    <row r="942" spans="1:12" ht="30" x14ac:dyDescent="0.25">
      <c r="A942" s="55" t="s">
        <v>1945</v>
      </c>
      <c r="B942" s="55" t="s">
        <v>1978</v>
      </c>
      <c r="C942" s="55" t="str">
        <f>VLOOKUP(B942,'3. DB25 Alle koder'!B:C,2,FALSE)</f>
        <v>Geologiske undersøgelser og prospektering, landinspektører mv.</v>
      </c>
      <c r="D942" s="56">
        <f>COUNTIF(B:B,B942)</f>
        <v>1</v>
      </c>
      <c r="E942" s="60" t="s">
        <v>3523</v>
      </c>
      <c r="F942" s="55" t="s">
        <v>1915</v>
      </c>
      <c r="G942" s="55" t="s">
        <v>1978</v>
      </c>
      <c r="H942" s="55" t="s">
        <v>1979</v>
      </c>
      <c r="I942" s="56">
        <f>COUNTIF(G:G,G942)</f>
        <v>1</v>
      </c>
      <c r="J942" s="60" t="s">
        <v>3523</v>
      </c>
      <c r="K942" s="92"/>
      <c r="L942" s="92"/>
    </row>
    <row r="943" spans="1:12" x14ac:dyDescent="0.25">
      <c r="A943" s="55" t="s">
        <v>1945</v>
      </c>
      <c r="B943" s="55" t="s">
        <v>1980</v>
      </c>
      <c r="C943" s="55" t="str">
        <f>VLOOKUP(B943,'3. DB25 Alle koder'!B:C,2,FALSE)</f>
        <v>Anden teknisk rådgivning</v>
      </c>
      <c r="D943" s="56">
        <f>COUNTIF(B:B,B943)</f>
        <v>1</v>
      </c>
      <c r="E943" s="63" t="s">
        <v>3523</v>
      </c>
      <c r="F943" s="55" t="s">
        <v>1915</v>
      </c>
      <c r="G943" s="55" t="s">
        <v>1980</v>
      </c>
      <c r="H943" s="55" t="s">
        <v>1981</v>
      </c>
      <c r="I943" s="56">
        <f>COUNTIF(G:G,G943)</f>
        <v>1</v>
      </c>
      <c r="J943" s="63" t="s">
        <v>3523</v>
      </c>
      <c r="K943" s="92"/>
      <c r="L943" s="92"/>
    </row>
    <row r="944" spans="1:12" x14ac:dyDescent="0.25">
      <c r="A944" s="55" t="s">
        <v>1945</v>
      </c>
      <c r="B944" s="55" t="s">
        <v>1985</v>
      </c>
      <c r="C944" s="55" t="str">
        <f>VLOOKUP(B944,'3. DB25 Alle koder'!B:C,2,FALSE)</f>
        <v>Kontrol af levnedsmidler</v>
      </c>
      <c r="D944" s="56">
        <f>COUNTIF(B:B,B944)</f>
        <v>1</v>
      </c>
      <c r="E944" s="63" t="s">
        <v>3523</v>
      </c>
      <c r="F944" s="55" t="s">
        <v>1915</v>
      </c>
      <c r="G944" s="55" t="s">
        <v>1985</v>
      </c>
      <c r="H944" s="55" t="s">
        <v>1986</v>
      </c>
      <c r="I944" s="56">
        <f>COUNTIF(G:G,G944)</f>
        <v>1</v>
      </c>
      <c r="J944" s="63" t="s">
        <v>3523</v>
      </c>
      <c r="K944" s="92"/>
      <c r="L944" s="92"/>
    </row>
    <row r="945" spans="1:12" x14ac:dyDescent="0.25">
      <c r="A945" s="55" t="s">
        <v>1945</v>
      </c>
      <c r="B945" s="55" t="s">
        <v>1987</v>
      </c>
      <c r="C945" s="55" t="str">
        <f>VLOOKUP(B945,'3. DB25 Alle koder'!B:C,2,FALSE)</f>
        <v>Teknisk afprøvning og kontrol</v>
      </c>
      <c r="D945" s="56">
        <f>COUNTIF(B:B,B945)</f>
        <v>1</v>
      </c>
      <c r="E945" s="63" t="s">
        <v>3523</v>
      </c>
      <c r="F945" s="55" t="s">
        <v>1915</v>
      </c>
      <c r="G945" s="55" t="s">
        <v>1987</v>
      </c>
      <c r="H945" s="55" t="s">
        <v>1988</v>
      </c>
      <c r="I945" s="56">
        <f>COUNTIF(G:G,G945)</f>
        <v>1</v>
      </c>
      <c r="J945" s="63" t="s">
        <v>3523</v>
      </c>
      <c r="K945" s="92"/>
      <c r="L945" s="92"/>
    </row>
    <row r="946" spans="1:12" x14ac:dyDescent="0.25">
      <c r="A946" s="55" t="s">
        <v>1945</v>
      </c>
      <c r="B946" s="55" t="s">
        <v>1989</v>
      </c>
      <c r="C946" s="55" t="str">
        <f>VLOOKUP(B946,'3. DB25 Alle koder'!B:C,2,FALSE)</f>
        <v>Anden måling og teknisk analyse</v>
      </c>
      <c r="D946" s="56">
        <f>COUNTIF(B:B,B946)</f>
        <v>1</v>
      </c>
      <c r="E946" s="60" t="s">
        <v>3523</v>
      </c>
      <c r="F946" s="55" t="s">
        <v>1915</v>
      </c>
      <c r="G946" s="55" t="s">
        <v>1989</v>
      </c>
      <c r="H946" s="55" t="s">
        <v>1990</v>
      </c>
      <c r="I946" s="56">
        <f>COUNTIF(G:G,G946)</f>
        <v>1</v>
      </c>
      <c r="J946" s="60" t="s">
        <v>3523</v>
      </c>
      <c r="K946" s="92"/>
      <c r="L946" s="92"/>
    </row>
    <row r="947" spans="1:12" ht="30" x14ac:dyDescent="0.25">
      <c r="A947" s="55" t="s">
        <v>1945</v>
      </c>
      <c r="B947" s="55" t="s">
        <v>1995</v>
      </c>
      <c r="C947" s="55" t="str">
        <f>VLOOKUP(B947,'3. DB25 Alle koder'!B:C,2,FALSE)</f>
        <v>Forskning og eksperimentel udvikling inden for naturvidenskab og teknik</v>
      </c>
      <c r="D947" s="56">
        <f>COUNTIF(B:B,B947)</f>
        <v>2</v>
      </c>
      <c r="E947" s="63" t="s">
        <v>3523</v>
      </c>
      <c r="F947" s="55" t="s">
        <v>1915</v>
      </c>
      <c r="G947" s="55" t="s">
        <v>3476</v>
      </c>
      <c r="H947" s="55" t="s">
        <v>2969</v>
      </c>
      <c r="I947" s="56">
        <f>COUNTIF(G:G,G947)</f>
        <v>1</v>
      </c>
      <c r="J947" s="63" t="s">
        <v>3523</v>
      </c>
      <c r="K947" s="92"/>
      <c r="L947" s="92"/>
    </row>
    <row r="948" spans="1:12" ht="30" x14ac:dyDescent="0.25">
      <c r="A948" s="55" t="s">
        <v>1945</v>
      </c>
      <c r="B948" s="55" t="s">
        <v>1995</v>
      </c>
      <c r="C948" s="55" t="str">
        <f>VLOOKUP(B948,'3. DB25 Alle koder'!B:C,2,FALSE)</f>
        <v>Forskning og eksperimentel udvikling inden for naturvidenskab og teknik</v>
      </c>
      <c r="D948" s="56">
        <f>COUNTIF(B:B,B948)</f>
        <v>2</v>
      </c>
      <c r="E948" s="60" t="s">
        <v>3523</v>
      </c>
      <c r="F948" s="55" t="s">
        <v>1915</v>
      </c>
      <c r="G948" s="55" t="s">
        <v>3477</v>
      </c>
      <c r="H948" s="55" t="s">
        <v>2971</v>
      </c>
      <c r="I948" s="56">
        <f>COUNTIF(G:G,G948)</f>
        <v>1</v>
      </c>
      <c r="J948" s="60" t="s">
        <v>3523</v>
      </c>
      <c r="K948" s="92"/>
      <c r="L948" s="92"/>
    </row>
    <row r="949" spans="1:12" ht="30" x14ac:dyDescent="0.25">
      <c r="A949" s="55" t="s">
        <v>1945</v>
      </c>
      <c r="B949" s="55" t="s">
        <v>1999</v>
      </c>
      <c r="C949" s="55" t="str">
        <f>VLOOKUP(B949,'3. DB25 Alle koder'!B:C,2,FALSE)</f>
        <v>Forskning og eksperimentel udvikling inden for samfundsvidenskab og humanistiske videnskaber</v>
      </c>
      <c r="D949" s="56">
        <f>COUNTIF(B:B,B949)</f>
        <v>1</v>
      </c>
      <c r="E949" s="60" t="s">
        <v>3523</v>
      </c>
      <c r="F949" s="55" t="s">
        <v>1915</v>
      </c>
      <c r="G949" s="55" t="s">
        <v>1999</v>
      </c>
      <c r="H949" s="55" t="s">
        <v>1997</v>
      </c>
      <c r="I949" s="56">
        <f>COUNTIF(G:G,G949)</f>
        <v>1</v>
      </c>
      <c r="J949" s="60" t="s">
        <v>3523</v>
      </c>
      <c r="K949" s="92"/>
      <c r="L949" s="92"/>
    </row>
    <row r="950" spans="1:12" x14ac:dyDescent="0.25">
      <c r="A950" s="55" t="s">
        <v>1945</v>
      </c>
      <c r="B950" s="55" t="s">
        <v>2002</v>
      </c>
      <c r="C950" s="55" t="str">
        <f>VLOOKUP(B950,'3. DB25 Alle koder'!B:C,2,FALSE)</f>
        <v>Planlægning og design af reklamekampagner</v>
      </c>
      <c r="D950" s="56">
        <f>COUNTIF(B:B,B950)</f>
        <v>1</v>
      </c>
      <c r="E950" s="60" t="s">
        <v>3523</v>
      </c>
      <c r="F950" s="55" t="s">
        <v>1915</v>
      </c>
      <c r="G950" s="55" t="s">
        <v>2002</v>
      </c>
      <c r="H950" s="55" t="s">
        <v>2974</v>
      </c>
      <c r="I950" s="56">
        <f>COUNTIF(G:G,G950)</f>
        <v>1</v>
      </c>
      <c r="J950" s="60" t="s">
        <v>3523</v>
      </c>
      <c r="K950" s="92"/>
      <c r="L950" s="92"/>
    </row>
    <row r="951" spans="1:12" x14ac:dyDescent="0.25">
      <c r="A951" s="55" t="s">
        <v>1945</v>
      </c>
      <c r="B951" s="55" t="s">
        <v>2003</v>
      </c>
      <c r="C951" s="55" t="str">
        <f>VLOOKUP(B951,'3. DB25 Alle koder'!B:C,2,FALSE)</f>
        <v>Andre reklameaktiviteter</v>
      </c>
      <c r="D951" s="56">
        <f>COUNTIF(B:B,B951)</f>
        <v>1</v>
      </c>
      <c r="E951" s="60" t="s">
        <v>3523</v>
      </c>
      <c r="F951" s="55" t="s">
        <v>1915</v>
      </c>
      <c r="G951" s="55" t="s">
        <v>2003</v>
      </c>
      <c r="H951" s="55" t="s">
        <v>2004</v>
      </c>
      <c r="I951" s="56">
        <f>COUNTIF(G:G,G951)</f>
        <v>1</v>
      </c>
      <c r="J951" s="60" t="s">
        <v>3523</v>
      </c>
      <c r="K951" s="92"/>
      <c r="L951" s="92"/>
    </row>
    <row r="952" spans="1:12" x14ac:dyDescent="0.25">
      <c r="A952" s="55" t="s">
        <v>1945</v>
      </c>
      <c r="B952" s="55" t="s">
        <v>2007</v>
      </c>
      <c r="C952" s="55" t="str">
        <f>VLOOKUP(B952,'3. DB25 Alle koder'!B:C,2,FALSE)</f>
        <v>Indrykning af reklamer i medier</v>
      </c>
      <c r="D952" s="56">
        <f>COUNTIF(B:B,B952)</f>
        <v>1</v>
      </c>
      <c r="E952" s="60" t="s">
        <v>3523</v>
      </c>
      <c r="F952" s="55" t="s">
        <v>1915</v>
      </c>
      <c r="G952" s="55" t="s">
        <v>2007</v>
      </c>
      <c r="H952" s="55" t="s">
        <v>2975</v>
      </c>
      <c r="I952" s="56">
        <f>COUNTIF(G:G,G952)</f>
        <v>1</v>
      </c>
      <c r="J952" s="60" t="s">
        <v>3523</v>
      </c>
      <c r="K952" s="92"/>
      <c r="L952" s="92"/>
    </row>
    <row r="953" spans="1:12" x14ac:dyDescent="0.25">
      <c r="A953" s="55" t="s">
        <v>1945</v>
      </c>
      <c r="B953" s="55" t="s">
        <v>2011</v>
      </c>
      <c r="C953" s="55" t="str">
        <f>VLOOKUP(B953,'3. DB25 Alle koder'!B:C,2,FALSE)</f>
        <v>Markedsanalyse og offentlig meningsmåling</v>
      </c>
      <c r="D953" s="56">
        <f>COUNTIF(B:B,B953)</f>
        <v>1</v>
      </c>
      <c r="E953" s="60" t="s">
        <v>3523</v>
      </c>
      <c r="F953" s="55" t="s">
        <v>1915</v>
      </c>
      <c r="G953" s="55" t="s">
        <v>2011</v>
      </c>
      <c r="H953" s="55" t="s">
        <v>2009</v>
      </c>
      <c r="I953" s="56">
        <f>COUNTIF(G:G,G953)</f>
        <v>1</v>
      </c>
      <c r="J953" s="60" t="s">
        <v>3523</v>
      </c>
      <c r="K953" s="92"/>
      <c r="L953" s="92"/>
    </row>
    <row r="954" spans="1:12" x14ac:dyDescent="0.25">
      <c r="A954" s="55" t="s">
        <v>1945</v>
      </c>
      <c r="B954" s="55" t="s">
        <v>2015</v>
      </c>
      <c r="C954" s="55" t="str">
        <f>VLOOKUP(B954,'3. DB25 Alle koder'!B:C,2,FALSE)</f>
        <v>Public relations og kommunikation</v>
      </c>
      <c r="D954" s="56">
        <f>COUNTIF(B:B,B954)</f>
        <v>1</v>
      </c>
      <c r="E954" s="57" t="s">
        <v>3523</v>
      </c>
      <c r="F954" s="55" t="s">
        <v>1915</v>
      </c>
      <c r="G954" s="55" t="s">
        <v>3290</v>
      </c>
      <c r="H954" s="55" t="s">
        <v>2013</v>
      </c>
      <c r="I954" s="56">
        <f>COUNTIF(G:G,G954)</f>
        <v>1</v>
      </c>
      <c r="J954" s="57" t="s">
        <v>3523</v>
      </c>
      <c r="K954" s="92"/>
      <c r="L954" s="92"/>
    </row>
    <row r="955" spans="1:12" ht="409.5" x14ac:dyDescent="0.25">
      <c r="A955" s="55" t="s">
        <v>1945</v>
      </c>
      <c r="B955" s="55" t="s">
        <v>2021</v>
      </c>
      <c r="C955" s="55" t="str">
        <f>VLOOKUP(B955,'3. DB25 Alle koder'!B:C,2,FALSE)</f>
        <v>Industrielt design og modedesign</v>
      </c>
      <c r="D955" s="56">
        <f>COUNTIF(B:B,B955)</f>
        <v>1</v>
      </c>
      <c r="E955" s="64" t="s">
        <v>3688</v>
      </c>
      <c r="F955" s="55" t="s">
        <v>1915</v>
      </c>
      <c r="G955" s="55" t="s">
        <v>3291</v>
      </c>
      <c r="H955" s="55" t="s">
        <v>2978</v>
      </c>
      <c r="I955" s="56">
        <f>COUNTIF(G:G,G955)</f>
        <v>2</v>
      </c>
      <c r="J955" s="64" t="s">
        <v>3688</v>
      </c>
      <c r="K955" s="92"/>
      <c r="L955" s="92"/>
    </row>
    <row r="956" spans="1:12" ht="409.5" x14ac:dyDescent="0.25">
      <c r="A956" s="55" t="s">
        <v>1945</v>
      </c>
      <c r="B956" s="55" t="s">
        <v>2024</v>
      </c>
      <c r="C956" s="55" t="str">
        <f>VLOOKUP(B956,'3. DB25 Alle koder'!B:C,2,FALSE)</f>
        <v>Grafisk design og visuel kommunikation</v>
      </c>
      <c r="D956" s="56">
        <f>COUNTIF(B:B,B956)</f>
        <v>1</v>
      </c>
      <c r="E956" s="64" t="s">
        <v>3690</v>
      </c>
      <c r="F956" s="55" t="s">
        <v>1915</v>
      </c>
      <c r="G956" s="55" t="s">
        <v>3292</v>
      </c>
      <c r="H956" s="55" t="s">
        <v>2979</v>
      </c>
      <c r="I956" s="56">
        <f>COUNTIF(G:G,G956)</f>
        <v>2</v>
      </c>
      <c r="J956" s="64" t="s">
        <v>3690</v>
      </c>
      <c r="K956" s="92"/>
      <c r="L956" s="92"/>
    </row>
    <row r="957" spans="1:12" ht="195" x14ac:dyDescent="0.25">
      <c r="A957" s="55" t="s">
        <v>1945</v>
      </c>
      <c r="B957" s="55" t="s">
        <v>2027</v>
      </c>
      <c r="C957" s="55" t="str">
        <f>VLOOKUP(B957,'3. DB25 Alle koder'!B:C,2,FALSE)</f>
        <v>Indretningsaktiviteter</v>
      </c>
      <c r="D957" s="56">
        <f>COUNTIF(B:B,B957)</f>
        <v>1</v>
      </c>
      <c r="E957" s="64" t="s">
        <v>3691</v>
      </c>
      <c r="F957" s="55" t="s">
        <v>1915</v>
      </c>
      <c r="G957" s="55" t="s">
        <v>3293</v>
      </c>
      <c r="H957" s="55" t="s">
        <v>2980</v>
      </c>
      <c r="I957" s="56">
        <f>COUNTIF(G:G,G957)</f>
        <v>2</v>
      </c>
      <c r="J957" s="64" t="s">
        <v>3691</v>
      </c>
      <c r="K957" s="92"/>
      <c r="L957" s="92"/>
    </row>
    <row r="958" spans="1:12" ht="30" x14ac:dyDescent="0.25">
      <c r="A958" s="55" t="s">
        <v>1945</v>
      </c>
      <c r="B958" s="55" t="s">
        <v>2030</v>
      </c>
      <c r="C958" s="55" t="str">
        <f>VLOOKUP(B958,'3. DB25 Alle koder'!B:C,2,FALSE)</f>
        <v>Andet specialiseret designarbejde</v>
      </c>
      <c r="D958" s="56">
        <f>COUNTIF(B:B,B958)</f>
        <v>3</v>
      </c>
      <c r="E958" s="60" t="s">
        <v>3689</v>
      </c>
      <c r="F958" s="55" t="s">
        <v>1915</v>
      </c>
      <c r="G958" s="55" t="s">
        <v>3291</v>
      </c>
      <c r="H958" s="55" t="s">
        <v>2978</v>
      </c>
      <c r="I958" s="56">
        <f>COUNTIF(G:G,G958)</f>
        <v>2</v>
      </c>
      <c r="J958" s="60" t="s">
        <v>3689</v>
      </c>
      <c r="K958" s="92"/>
      <c r="L958" s="92"/>
    </row>
    <row r="959" spans="1:12" ht="30" x14ac:dyDescent="0.25">
      <c r="A959" s="55" t="s">
        <v>1945</v>
      </c>
      <c r="B959" s="55" t="s">
        <v>2030</v>
      </c>
      <c r="C959" s="55" t="str">
        <f>VLOOKUP(B959,'3. DB25 Alle koder'!B:C,2,FALSE)</f>
        <v>Andet specialiseret designarbejde</v>
      </c>
      <c r="D959" s="56">
        <f>COUNTIF(B:B,B959)</f>
        <v>3</v>
      </c>
      <c r="E959" s="60" t="s">
        <v>3689</v>
      </c>
      <c r="F959" s="55" t="s">
        <v>1915</v>
      </c>
      <c r="G959" s="55" t="s">
        <v>3292</v>
      </c>
      <c r="H959" s="55" t="s">
        <v>2979</v>
      </c>
      <c r="I959" s="56">
        <f>COUNTIF(G:G,G959)</f>
        <v>2</v>
      </c>
      <c r="J959" s="60" t="s">
        <v>3689</v>
      </c>
      <c r="K959" s="92"/>
      <c r="L959" s="92"/>
    </row>
    <row r="960" spans="1:12" ht="30" x14ac:dyDescent="0.25">
      <c r="A960" s="55" t="s">
        <v>1945</v>
      </c>
      <c r="B960" s="55" t="s">
        <v>2030</v>
      </c>
      <c r="C960" s="55" t="str">
        <f>VLOOKUP(B960,'3. DB25 Alle koder'!B:C,2,FALSE)</f>
        <v>Andet specialiseret designarbejde</v>
      </c>
      <c r="D960" s="56">
        <f>COUNTIF(B:B,B960)</f>
        <v>3</v>
      </c>
      <c r="E960" s="60" t="s">
        <v>3689</v>
      </c>
      <c r="F960" s="55" t="s">
        <v>1915</v>
      </c>
      <c r="G960" s="55" t="s">
        <v>3293</v>
      </c>
      <c r="H960" s="55" t="s">
        <v>2980</v>
      </c>
      <c r="I960" s="56">
        <f>COUNTIF(G:G,G960)</f>
        <v>2</v>
      </c>
      <c r="J960" s="60" t="s">
        <v>3689</v>
      </c>
      <c r="K960" s="92"/>
      <c r="L960" s="92"/>
    </row>
    <row r="961" spans="1:12" x14ac:dyDescent="0.25">
      <c r="A961" s="55" t="s">
        <v>1945</v>
      </c>
      <c r="B961" s="55" t="s">
        <v>2034</v>
      </c>
      <c r="C961" s="55" t="str">
        <f>VLOOKUP(B961,'3. DB25 Alle koder'!B:C,2,FALSE)</f>
        <v>Fotografiske aktiviteter</v>
      </c>
      <c r="D961" s="56">
        <f>COUNTIF(B:B,B961)</f>
        <v>1</v>
      </c>
      <c r="E961" s="58"/>
      <c r="F961" s="55" t="s">
        <v>1915</v>
      </c>
      <c r="G961" s="55" t="s">
        <v>2034</v>
      </c>
      <c r="H961" s="55" t="s">
        <v>2032</v>
      </c>
      <c r="I961" s="56">
        <f>COUNTIF(G:G,G961)</f>
        <v>2</v>
      </c>
      <c r="J961" s="58"/>
      <c r="K961" s="92"/>
      <c r="L961" s="92"/>
    </row>
    <row r="962" spans="1:12" x14ac:dyDescent="0.25">
      <c r="A962" s="55" t="s">
        <v>1945</v>
      </c>
      <c r="B962" s="55" t="s">
        <v>2038</v>
      </c>
      <c r="C962" s="55" t="str">
        <f>VLOOKUP(B962,'3. DB25 Alle koder'!B:C,2,FALSE)</f>
        <v>Oversættelse og tolkning</v>
      </c>
      <c r="D962" s="56">
        <f>COUNTIF(B:B,B962)</f>
        <v>1</v>
      </c>
      <c r="E962" s="60"/>
      <c r="F962" s="55" t="s">
        <v>1915</v>
      </c>
      <c r="G962" s="55" t="s">
        <v>2038</v>
      </c>
      <c r="H962" s="55" t="s">
        <v>2036</v>
      </c>
      <c r="I962" s="56">
        <f>COUNTIF(G:G,G962)</f>
        <v>1</v>
      </c>
      <c r="J962" s="60"/>
      <c r="K962" s="92"/>
      <c r="L962" s="92"/>
    </row>
    <row r="963" spans="1:12" ht="45" x14ac:dyDescent="0.25">
      <c r="A963" s="55" t="s">
        <v>1945</v>
      </c>
      <c r="B963" s="55" t="s">
        <v>2041</v>
      </c>
      <c r="C963" s="55" t="str">
        <f>VLOOKUP(B963,'3. DB25 Alle koder'!B:C,2,FALSE)</f>
        <v>Patentbureauers aktiviteter og tjenesteydelser i forbindelse med markedsføring</v>
      </c>
      <c r="D963" s="56">
        <f>COUNTIF(B:B,B963)</f>
        <v>4</v>
      </c>
      <c r="E963" s="63" t="s">
        <v>4086</v>
      </c>
      <c r="F963" s="55" t="s">
        <v>1751</v>
      </c>
      <c r="G963" s="55" t="s">
        <v>1781</v>
      </c>
      <c r="H963" s="55" t="s">
        <v>2901</v>
      </c>
      <c r="I963" s="56">
        <f>COUNTIF(G:G,G963)</f>
        <v>2</v>
      </c>
      <c r="J963" s="63" t="s">
        <v>4086</v>
      </c>
      <c r="K963" s="92"/>
      <c r="L963" s="92"/>
    </row>
    <row r="964" spans="1:12" ht="30" x14ac:dyDescent="0.25">
      <c r="A964" s="55" t="s">
        <v>1945</v>
      </c>
      <c r="B964" s="55" t="s">
        <v>2041</v>
      </c>
      <c r="C964" s="55" t="str">
        <f>VLOOKUP(B964,'3. DB25 Alle koder'!B:C,2,FALSE)</f>
        <v>Patentbureauers aktiviteter og tjenesteydelser i forbindelse med markedsføring</v>
      </c>
      <c r="D964" s="56">
        <f>COUNTIF(B:B,B964)</f>
        <v>4</v>
      </c>
      <c r="E964" s="63"/>
      <c r="F964" s="55" t="s">
        <v>1751</v>
      </c>
      <c r="G964" s="55" t="s">
        <v>1788</v>
      </c>
      <c r="H964" s="55" t="s">
        <v>1786</v>
      </c>
      <c r="I964" s="56">
        <f>COUNTIF(G:G,G964)</f>
        <v>2</v>
      </c>
      <c r="J964" s="63"/>
      <c r="K964" s="92"/>
      <c r="L964" s="92"/>
    </row>
    <row r="965" spans="1:12" ht="345" x14ac:dyDescent="0.25">
      <c r="A965" s="55" t="s">
        <v>1945</v>
      </c>
      <c r="B965" s="55" t="s">
        <v>2041</v>
      </c>
      <c r="C965" s="55" t="str">
        <f>VLOOKUP(B965,'3. DB25 Alle koder'!B:C,2,FALSE)</f>
        <v>Patentbureauers aktiviteter og tjenesteydelser i forbindelse med markedsføring</v>
      </c>
      <c r="D965" s="56">
        <f>COUNTIF(B:B,B965)</f>
        <v>4</v>
      </c>
      <c r="E965" s="64" t="s">
        <v>3785</v>
      </c>
      <c r="F965" s="55" t="s">
        <v>1915</v>
      </c>
      <c r="G965" s="55" t="s">
        <v>3295</v>
      </c>
      <c r="H965" s="55" t="s">
        <v>2045</v>
      </c>
      <c r="I965" s="56">
        <f>COUNTIF(G:G,G965)</f>
        <v>3</v>
      </c>
      <c r="J965" s="64" t="s">
        <v>3785</v>
      </c>
      <c r="K965" s="92"/>
      <c r="L965" s="92"/>
    </row>
    <row r="966" spans="1:12" ht="30" x14ac:dyDescent="0.25">
      <c r="A966" s="55" t="s">
        <v>1945</v>
      </c>
      <c r="B966" s="55" t="s">
        <v>2041</v>
      </c>
      <c r="C966" s="55" t="str">
        <f>VLOOKUP(B966,'3. DB25 Alle koder'!B:C,2,FALSE)</f>
        <v>Patentbureauers aktiviteter og tjenesteydelser i forbindelse med markedsføring</v>
      </c>
      <c r="D966" s="56">
        <f>COUNTIF(B:B,B966)</f>
        <v>4</v>
      </c>
      <c r="E966" s="57"/>
      <c r="F966" s="55" t="s">
        <v>2244</v>
      </c>
      <c r="G966" s="55" t="s">
        <v>3317</v>
      </c>
      <c r="H966" s="55" t="s">
        <v>3094</v>
      </c>
      <c r="I966" s="56">
        <f>COUNTIF(G:G,G966)</f>
        <v>3</v>
      </c>
      <c r="J966" s="57"/>
      <c r="K966" s="92"/>
      <c r="L966" s="92"/>
    </row>
    <row r="967" spans="1:12" ht="30" x14ac:dyDescent="0.25">
      <c r="A967" s="55" t="s">
        <v>1945</v>
      </c>
      <c r="B967" s="55" t="s">
        <v>2043</v>
      </c>
      <c r="C967" s="55" t="str">
        <f>VLOOKUP(B967,'3. DB25 Alle koder'!B:C,2,FALSE)</f>
        <v>Landbrugskonsulenters aktiviteter</v>
      </c>
      <c r="D967" s="56">
        <f>COUNTIF(B:B,B967)</f>
        <v>1</v>
      </c>
      <c r="E967" s="64" t="s">
        <v>3693</v>
      </c>
      <c r="F967" s="55" t="s">
        <v>1915</v>
      </c>
      <c r="G967" s="55" t="s">
        <v>3296</v>
      </c>
      <c r="H967" s="55" t="s">
        <v>2982</v>
      </c>
      <c r="I967" s="56">
        <f>COUNTIF(G:G,G967)</f>
        <v>1</v>
      </c>
      <c r="J967" s="64" t="s">
        <v>3693</v>
      </c>
      <c r="K967" s="92"/>
      <c r="L967" s="92"/>
    </row>
    <row r="968" spans="1:12" ht="30" x14ac:dyDescent="0.25">
      <c r="A968" s="55" t="s">
        <v>1945</v>
      </c>
      <c r="B968" s="55" t="s">
        <v>2044</v>
      </c>
      <c r="C968" s="55" t="str">
        <f>VLOOKUP(B968,'3. DB25 Alle koder'!B:C,2,FALSE)</f>
        <v>Andre liberale, videnskabelige og tekniske tjenesteydelser i.a.n.</v>
      </c>
      <c r="D968" s="56">
        <f>COUNTIF(B:B,B968)</f>
        <v>1</v>
      </c>
      <c r="E968" s="58"/>
      <c r="F968" s="55" t="s">
        <v>1915</v>
      </c>
      <c r="G968" s="55" t="s">
        <v>3295</v>
      </c>
      <c r="H968" s="55" t="s">
        <v>2045</v>
      </c>
      <c r="I968" s="56">
        <f>COUNTIF(G:G,G968)</f>
        <v>3</v>
      </c>
      <c r="J968" s="58"/>
      <c r="K968" s="92"/>
      <c r="L968" s="92"/>
    </row>
    <row r="969" spans="1:12" x14ac:dyDescent="0.25">
      <c r="A969" s="55" t="s">
        <v>1945</v>
      </c>
      <c r="B969" s="55" t="s">
        <v>2048</v>
      </c>
      <c r="C969" s="55" t="str">
        <f>VLOOKUP(B969,'3. DB25 Alle koder'!B:C,2,FALSE)</f>
        <v>Dyrlægeaktiviteter</v>
      </c>
      <c r="D969" s="56">
        <f>COUNTIF(B:B,B969)</f>
        <v>1</v>
      </c>
      <c r="E969" s="60" t="s">
        <v>3523</v>
      </c>
      <c r="F969" s="55" t="s">
        <v>1915</v>
      </c>
      <c r="G969" s="55" t="s">
        <v>2048</v>
      </c>
      <c r="H969" s="55" t="s">
        <v>2983</v>
      </c>
      <c r="I969" s="56">
        <f>COUNTIF(G:G,G969)</f>
        <v>1</v>
      </c>
      <c r="J969" s="60" t="s">
        <v>3523</v>
      </c>
      <c r="K969" s="92"/>
      <c r="L969" s="92"/>
    </row>
    <row r="970" spans="1:12" x14ac:dyDescent="0.25">
      <c r="A970" s="55" t="s">
        <v>2049</v>
      </c>
      <c r="B970" s="55" t="s">
        <v>2055</v>
      </c>
      <c r="C970" s="55" t="str">
        <f>VLOOKUP(B970,'3. DB25 Alle koder'!B:C,2,FALSE)</f>
        <v>Udlejning og leasing af biler og lette motorkøretøjer</v>
      </c>
      <c r="D970" s="56">
        <f>COUNTIF(B:B,B970)</f>
        <v>3</v>
      </c>
      <c r="E970" s="60" t="s">
        <v>3523</v>
      </c>
      <c r="F970" s="55" t="s">
        <v>1945</v>
      </c>
      <c r="G970" s="55" t="s">
        <v>2055</v>
      </c>
      <c r="H970" s="55" t="s">
        <v>2054</v>
      </c>
      <c r="I970" s="56">
        <f>COUNTIF(G:G,G970)</f>
        <v>1</v>
      </c>
      <c r="J970" s="60" t="s">
        <v>3523</v>
      </c>
      <c r="K970" s="92"/>
      <c r="L970" s="92"/>
    </row>
    <row r="971" spans="1:12" ht="105" x14ac:dyDescent="0.25">
      <c r="A971" s="55" t="s">
        <v>2049</v>
      </c>
      <c r="B971" s="55" t="s">
        <v>2055</v>
      </c>
      <c r="C971" s="55" t="str">
        <f>VLOOKUP(B971,'3. DB25 Alle koder'!B:C,2,FALSE)</f>
        <v>Udlejning og leasing af biler og lette motorkøretøjer</v>
      </c>
      <c r="D971" s="56">
        <f>COUNTIF(B:B,B971)</f>
        <v>3</v>
      </c>
      <c r="E971" s="64" t="s">
        <v>3695</v>
      </c>
      <c r="F971" s="55" t="s">
        <v>1945</v>
      </c>
      <c r="G971" s="55" t="s">
        <v>2058</v>
      </c>
      <c r="H971" s="55" t="s">
        <v>2057</v>
      </c>
      <c r="I971" s="56">
        <f>COUNTIF(G:G,G971)</f>
        <v>2</v>
      </c>
      <c r="J971" s="64" t="s">
        <v>3695</v>
      </c>
      <c r="K971" s="92"/>
      <c r="L971" s="92"/>
    </row>
    <row r="972" spans="1:12" ht="165" x14ac:dyDescent="0.25">
      <c r="A972" s="55" t="s">
        <v>2049</v>
      </c>
      <c r="B972" s="55" t="s">
        <v>2055</v>
      </c>
      <c r="C972" s="55" t="str">
        <f>VLOOKUP(B972,'3. DB25 Alle koder'!B:C,2,FALSE)</f>
        <v>Udlejning og leasing af biler og lette motorkøretøjer</v>
      </c>
      <c r="D972" s="56">
        <f>COUNTIF(B:B,B972)</f>
        <v>3</v>
      </c>
      <c r="E972" s="60" t="s">
        <v>3697</v>
      </c>
      <c r="F972" s="55" t="s">
        <v>1945</v>
      </c>
      <c r="G972" s="55" t="s">
        <v>3297</v>
      </c>
      <c r="H972" s="55" t="s">
        <v>2989</v>
      </c>
      <c r="I972" s="56">
        <f>COUNTIF(G:G,G972)</f>
        <v>4</v>
      </c>
      <c r="J972" s="60" t="s">
        <v>3697</v>
      </c>
      <c r="K972" s="92"/>
      <c r="L972" s="92"/>
    </row>
    <row r="973" spans="1:12" ht="210" x14ac:dyDescent="0.25">
      <c r="A973" s="55" t="s">
        <v>2049</v>
      </c>
      <c r="B973" s="55" t="s">
        <v>2058</v>
      </c>
      <c r="C973" s="55" t="str">
        <f>VLOOKUP(B973,'3. DB25 Alle koder'!B:C,2,FALSE)</f>
        <v>Udlejning og leasing af lastbiler</v>
      </c>
      <c r="D973" s="56">
        <f>COUNTIF(B:B,B973)</f>
        <v>2</v>
      </c>
      <c r="E973" s="65" t="s">
        <v>3696</v>
      </c>
      <c r="F973" s="55" t="s">
        <v>1945</v>
      </c>
      <c r="G973" s="55" t="s">
        <v>2058</v>
      </c>
      <c r="H973" s="55" t="s">
        <v>2057</v>
      </c>
      <c r="I973" s="56">
        <f>COUNTIF(G:G,G973)</f>
        <v>2</v>
      </c>
      <c r="J973" s="65" t="s">
        <v>3696</v>
      </c>
      <c r="K973" s="92"/>
      <c r="L973" s="92"/>
    </row>
    <row r="974" spans="1:12" ht="150" x14ac:dyDescent="0.25">
      <c r="A974" s="55" t="s">
        <v>2049</v>
      </c>
      <c r="B974" s="55" t="s">
        <v>2058</v>
      </c>
      <c r="C974" s="55" t="str">
        <f>VLOOKUP(B974,'3. DB25 Alle koder'!B:C,2,FALSE)</f>
        <v>Udlejning og leasing af lastbiler</v>
      </c>
      <c r="D974" s="56">
        <f>COUNTIF(B:B,B974)</f>
        <v>2</v>
      </c>
      <c r="E974" s="60" t="s">
        <v>3698</v>
      </c>
      <c r="F974" s="55" t="s">
        <v>1945</v>
      </c>
      <c r="G974" s="55" t="s">
        <v>3297</v>
      </c>
      <c r="H974" s="55" t="s">
        <v>2989</v>
      </c>
      <c r="I974" s="56">
        <f>COUNTIF(G:G,G974)</f>
        <v>4</v>
      </c>
      <c r="J974" s="60" t="s">
        <v>3698</v>
      </c>
      <c r="K974" s="92"/>
      <c r="L974" s="92"/>
    </row>
    <row r="975" spans="1:12" x14ac:dyDescent="0.25">
      <c r="A975" s="55" t="s">
        <v>2049</v>
      </c>
      <c r="B975" s="55" t="s">
        <v>2063</v>
      </c>
      <c r="C975" s="55" t="str">
        <f>VLOOKUP(B975,'3. DB25 Alle koder'!B:C,2,FALSE)</f>
        <v>Udlejning og leasing af varer til fritid og sport</v>
      </c>
      <c r="D975" s="56">
        <f>COUNTIF(B:B,B975)</f>
        <v>1</v>
      </c>
      <c r="E975" s="60" t="s">
        <v>3523</v>
      </c>
      <c r="F975" s="55" t="s">
        <v>1945</v>
      </c>
      <c r="G975" s="55" t="s">
        <v>2063</v>
      </c>
      <c r="H975" s="55" t="s">
        <v>2062</v>
      </c>
      <c r="I975" s="56">
        <f>COUNTIF(G:G,G975)</f>
        <v>1</v>
      </c>
      <c r="J975" s="60" t="s">
        <v>3523</v>
      </c>
      <c r="K975" s="92"/>
      <c r="L975" s="92"/>
    </row>
    <row r="976" spans="1:12" ht="30" x14ac:dyDescent="0.25">
      <c r="A976" s="55" t="s">
        <v>2049</v>
      </c>
      <c r="B976" s="55" t="s">
        <v>2066</v>
      </c>
      <c r="C976" s="55" t="str">
        <f>VLOOKUP(B976,'3. DB25 Alle koder'!B:C,2,FALSE)</f>
        <v>Udlejning og leasing af andre varer til personlig brug og husholdningsbrug</v>
      </c>
      <c r="D976" s="56">
        <f>COUNTIF(B:B,B976)</f>
        <v>2</v>
      </c>
      <c r="E976" s="63" t="s">
        <v>3523</v>
      </c>
      <c r="F976" s="55" t="s">
        <v>1945</v>
      </c>
      <c r="G976" s="55" t="s">
        <v>2066</v>
      </c>
      <c r="H976" s="55" t="s">
        <v>2985</v>
      </c>
      <c r="I976" s="56">
        <f>COUNTIF(G:G,G976)</f>
        <v>1</v>
      </c>
      <c r="J976" s="63" t="s">
        <v>3523</v>
      </c>
      <c r="K976" s="92"/>
      <c r="L976" s="92"/>
    </row>
    <row r="977" spans="1:12" ht="30" x14ac:dyDescent="0.25">
      <c r="A977" s="55" t="s">
        <v>2049</v>
      </c>
      <c r="B977" s="55" t="s">
        <v>2066</v>
      </c>
      <c r="C977" s="55" t="str">
        <f>VLOOKUP(B977,'3. DB25 Alle koder'!B:C,2,FALSE)</f>
        <v>Udlejning og leasing af andre varer til personlig brug og husholdningsbrug</v>
      </c>
      <c r="D977" s="56">
        <f>COUNTIF(B:B,B977)</f>
        <v>2</v>
      </c>
      <c r="E977" s="60" t="s">
        <v>3523</v>
      </c>
      <c r="F977" s="55" t="s">
        <v>1945</v>
      </c>
      <c r="G977" s="55" t="s">
        <v>3478</v>
      </c>
      <c r="H977" s="55" t="s">
        <v>2987</v>
      </c>
      <c r="I977" s="56">
        <f>COUNTIF(G:G,G977)</f>
        <v>1</v>
      </c>
      <c r="J977" s="60" t="s">
        <v>3523</v>
      </c>
      <c r="K977" s="92"/>
      <c r="L977" s="92"/>
    </row>
    <row r="978" spans="1:12" x14ac:dyDescent="0.25">
      <c r="A978" s="55" t="s">
        <v>2049</v>
      </c>
      <c r="B978" s="55" t="s">
        <v>2071</v>
      </c>
      <c r="C978" s="55" t="str">
        <f>VLOOKUP(B978,'3. DB25 Alle koder'!B:C,2,FALSE)</f>
        <v>Udlejning og leasing af landbrugsmaskiner og -udstyr</v>
      </c>
      <c r="D978" s="56">
        <f>COUNTIF(B:B,B978)</f>
        <v>1</v>
      </c>
      <c r="E978" s="60" t="s">
        <v>3523</v>
      </c>
      <c r="F978" s="55" t="s">
        <v>1945</v>
      </c>
      <c r="G978" s="55" t="s">
        <v>2071</v>
      </c>
      <c r="H978" s="55" t="s">
        <v>2070</v>
      </c>
      <c r="I978" s="56">
        <f>COUNTIF(G:G,G978)</f>
        <v>1</v>
      </c>
      <c r="J978" s="60" t="s">
        <v>3523</v>
      </c>
      <c r="K978" s="92"/>
      <c r="L978" s="92"/>
    </row>
    <row r="979" spans="1:12" x14ac:dyDescent="0.25">
      <c r="A979" s="55" t="s">
        <v>2049</v>
      </c>
      <c r="B979" s="55" t="s">
        <v>2074</v>
      </c>
      <c r="C979" s="55" t="str">
        <f>VLOOKUP(B979,'3. DB25 Alle koder'!B:C,2,FALSE)</f>
        <v>Udlejning og leasing af entreprenørmateriel</v>
      </c>
      <c r="D979" s="56">
        <f>COUNTIF(B:B,B979)</f>
        <v>1</v>
      </c>
      <c r="E979" s="60" t="s">
        <v>3523</v>
      </c>
      <c r="F979" s="55" t="s">
        <v>1945</v>
      </c>
      <c r="G979" s="55" t="s">
        <v>2074</v>
      </c>
      <c r="H979" s="55" t="s">
        <v>2073</v>
      </c>
      <c r="I979" s="56">
        <f>COUNTIF(G:G,G979)</f>
        <v>1</v>
      </c>
      <c r="J979" s="60" t="s">
        <v>3523</v>
      </c>
      <c r="K979" s="92"/>
      <c r="L979" s="92"/>
    </row>
    <row r="980" spans="1:12" ht="30" x14ac:dyDescent="0.25">
      <c r="A980" s="55" t="s">
        <v>2049</v>
      </c>
      <c r="B980" s="55" t="s">
        <v>2077</v>
      </c>
      <c r="C980" s="55" t="str">
        <f>VLOOKUP(B980,'3. DB25 Alle koder'!B:C,2,FALSE)</f>
        <v>Udlejning og leasing af kontormaskiner og -udstyr og computere</v>
      </c>
      <c r="D980" s="56">
        <f>COUNTIF(B:B,B980)</f>
        <v>1</v>
      </c>
      <c r="E980" s="60" t="s">
        <v>3523</v>
      </c>
      <c r="F980" s="55" t="s">
        <v>1945</v>
      </c>
      <c r="G980" s="55" t="s">
        <v>2077</v>
      </c>
      <c r="H980" s="55" t="s">
        <v>2988</v>
      </c>
      <c r="I980" s="56">
        <f>COUNTIF(G:G,G980)</f>
        <v>1</v>
      </c>
      <c r="J980" s="60" t="s">
        <v>3523</v>
      </c>
      <c r="K980" s="92"/>
      <c r="L980" s="92"/>
    </row>
    <row r="981" spans="1:12" x14ac:dyDescent="0.25">
      <c r="A981" s="55" t="s">
        <v>2049</v>
      </c>
      <c r="B981" s="55" t="s">
        <v>2080</v>
      </c>
      <c r="C981" s="55" t="str">
        <f>VLOOKUP(B981,'3. DB25 Alle koder'!B:C,2,FALSE)</f>
        <v>Udlejning og leasing af skibe og både</v>
      </c>
      <c r="D981" s="56">
        <f>COUNTIF(B:B,B981)</f>
        <v>1</v>
      </c>
      <c r="E981" s="60" t="s">
        <v>3523</v>
      </c>
      <c r="F981" s="55" t="s">
        <v>1945</v>
      </c>
      <c r="G981" s="55" t="s">
        <v>2080</v>
      </c>
      <c r="H981" s="55" t="s">
        <v>2079</v>
      </c>
      <c r="I981" s="56">
        <f>COUNTIF(G:G,G981)</f>
        <v>1</v>
      </c>
      <c r="J981" s="60" t="s">
        <v>3523</v>
      </c>
      <c r="K981" s="92"/>
      <c r="L981" s="92"/>
    </row>
    <row r="982" spans="1:12" x14ac:dyDescent="0.25">
      <c r="A982" s="55" t="s">
        <v>2049</v>
      </c>
      <c r="B982" s="55" t="s">
        <v>2083</v>
      </c>
      <c r="C982" s="55" t="str">
        <f>VLOOKUP(B982,'3. DB25 Alle koder'!B:C,2,FALSE)</f>
        <v>Udlejning og leasing af luftfartøjer</v>
      </c>
      <c r="D982" s="56">
        <f>COUNTIF(B:B,B982)</f>
        <v>1</v>
      </c>
      <c r="E982" s="60" t="s">
        <v>3523</v>
      </c>
      <c r="F982" s="55" t="s">
        <v>1945</v>
      </c>
      <c r="G982" s="55" t="s">
        <v>2083</v>
      </c>
      <c r="H982" s="55" t="s">
        <v>2082</v>
      </c>
      <c r="I982" s="56">
        <f>COUNTIF(G:G,G982)</f>
        <v>1</v>
      </c>
      <c r="J982" s="60" t="s">
        <v>3523</v>
      </c>
      <c r="K982" s="92"/>
      <c r="L982" s="92"/>
    </row>
    <row r="983" spans="1:12" ht="30" x14ac:dyDescent="0.25">
      <c r="A983" s="55" t="s">
        <v>2049</v>
      </c>
      <c r="B983" s="55" t="s">
        <v>2085</v>
      </c>
      <c r="C983" s="55" t="str">
        <f>VLOOKUP(B983,'3. DB25 Alle koder'!B:C,2,FALSE)</f>
        <v>Udlejning og leasing af andet materiel, udstyr og andre materielle aktiver til events</v>
      </c>
      <c r="D983" s="56">
        <f>COUNTIF(B:B,B983)</f>
        <v>1</v>
      </c>
      <c r="E983" s="60"/>
      <c r="F983" s="55" t="s">
        <v>1945</v>
      </c>
      <c r="G983" s="55" t="s">
        <v>3297</v>
      </c>
      <c r="H983" s="55" t="s">
        <v>2989</v>
      </c>
      <c r="I983" s="56">
        <f>COUNTIF(G:G,G983)</f>
        <v>4</v>
      </c>
      <c r="J983" s="60"/>
      <c r="K983" s="92"/>
      <c r="L983" s="92"/>
    </row>
    <row r="984" spans="1:12" ht="30" x14ac:dyDescent="0.25">
      <c r="A984" s="55" t="s">
        <v>2049</v>
      </c>
      <c r="B984" s="55" t="s">
        <v>2087</v>
      </c>
      <c r="C984" s="55" t="str">
        <f>VLOOKUP(B984,'3. DB25 Alle koder'!B:C,2,FALSE)</f>
        <v>Udlejning og leasing af andet materiel, udstyr og andre materielle aktiver, bortset fra til events</v>
      </c>
      <c r="D984" s="56">
        <f>COUNTIF(B:B,B984)</f>
        <v>1</v>
      </c>
      <c r="E984" s="58"/>
      <c r="F984" s="55" t="s">
        <v>1945</v>
      </c>
      <c r="G984" s="55" t="s">
        <v>3297</v>
      </c>
      <c r="H984" s="55" t="s">
        <v>2989</v>
      </c>
      <c r="I984" s="56">
        <f>COUNTIF(G:G,G984)</f>
        <v>4</v>
      </c>
      <c r="J984" s="58"/>
      <c r="K984" s="92"/>
      <c r="L984" s="92"/>
    </row>
    <row r="985" spans="1:12" ht="30" x14ac:dyDescent="0.25">
      <c r="A985" s="55" t="s">
        <v>2049</v>
      </c>
      <c r="B985" s="55" t="s">
        <v>2091</v>
      </c>
      <c r="C985" s="55" t="str">
        <f>VLOOKUP(B985,'3. DB25 Alle koder'!B:C,2,FALSE)</f>
        <v>Leasing af intellektuelle ejendomsrettigheder og lignende produkter, dog ikke ophavsretsbeskyttede værker</v>
      </c>
      <c r="D985" s="56">
        <f>COUNTIF(B:B,B985)</f>
        <v>1</v>
      </c>
      <c r="E985" s="60" t="s">
        <v>3523</v>
      </c>
      <c r="F985" s="55" t="s">
        <v>1945</v>
      </c>
      <c r="G985" s="55" t="s">
        <v>2091</v>
      </c>
      <c r="H985" s="55" t="s">
        <v>2990</v>
      </c>
      <c r="I985" s="56">
        <f>COUNTIF(G:G,G985)</f>
        <v>1</v>
      </c>
      <c r="J985" s="60" t="s">
        <v>3523</v>
      </c>
      <c r="K985" s="92"/>
      <c r="L985" s="92"/>
    </row>
    <row r="986" spans="1:12" ht="60" x14ac:dyDescent="0.25">
      <c r="A986" s="55" t="s">
        <v>2049</v>
      </c>
      <c r="B986" s="55" t="s">
        <v>2094</v>
      </c>
      <c r="C986" s="55" t="str">
        <f>VLOOKUP(B986,'3. DB25 Alle koder'!B:C,2,FALSE)</f>
        <v>Formidlingsaktiviteter inden for udlejning og leasing af biler, autocampere og påhængsvogne</v>
      </c>
      <c r="D986" s="56">
        <f>COUNTIF(B:B,B986)</f>
        <v>3</v>
      </c>
      <c r="E986" s="64" t="s">
        <v>3699</v>
      </c>
      <c r="F986" s="55" t="s">
        <v>1945</v>
      </c>
      <c r="G986" s="55" t="s">
        <v>2106</v>
      </c>
      <c r="H986" s="55" t="s">
        <v>2998</v>
      </c>
      <c r="I986" s="56">
        <f>COUNTIF(G:G,G986)</f>
        <v>4</v>
      </c>
      <c r="J986" s="64" t="s">
        <v>3699</v>
      </c>
      <c r="K986" s="92"/>
      <c r="L986" s="92"/>
    </row>
    <row r="987" spans="1:12" ht="60" x14ac:dyDescent="0.25">
      <c r="A987" s="55" t="s">
        <v>2049</v>
      </c>
      <c r="B987" s="55" t="s">
        <v>2094</v>
      </c>
      <c r="C987" s="55" t="str">
        <f>VLOOKUP(B987,'3. DB25 Alle koder'!B:C,2,FALSE)</f>
        <v>Formidlingsaktiviteter inden for udlejning og leasing af biler, autocampere og påhængsvogne</v>
      </c>
      <c r="D987" s="56">
        <f>COUNTIF(B:B,B987)</f>
        <v>3</v>
      </c>
      <c r="E987" s="64" t="s">
        <v>3704</v>
      </c>
      <c r="F987" s="55" t="s">
        <v>1945</v>
      </c>
      <c r="G987" s="55" t="s">
        <v>2112</v>
      </c>
      <c r="H987" s="55" t="s">
        <v>2110</v>
      </c>
      <c r="I987" s="56">
        <f>COUNTIF(G:G,G987)</f>
        <v>6</v>
      </c>
      <c r="J987" s="64" t="s">
        <v>3704</v>
      </c>
      <c r="K987" s="92"/>
      <c r="L987" s="92"/>
    </row>
    <row r="988" spans="1:12" ht="30" x14ac:dyDescent="0.25">
      <c r="A988" s="55" t="s">
        <v>2049</v>
      </c>
      <c r="B988" s="55" t="s">
        <v>2094</v>
      </c>
      <c r="C988" s="55" t="str">
        <f>VLOOKUP(B988,'3. DB25 Alle koder'!B:C,2,FALSE)</f>
        <v>Formidlingsaktiviteter inden for udlejning og leasing af biler, autocampere og påhængsvogne</v>
      </c>
      <c r="D988" s="56">
        <f>COUNTIF(B:B,B988)</f>
        <v>3</v>
      </c>
      <c r="E988" s="60" t="s">
        <v>3624</v>
      </c>
      <c r="F988" s="55" t="s">
        <v>1945</v>
      </c>
      <c r="G988" s="55" t="s">
        <v>2163</v>
      </c>
      <c r="H988" s="55" t="s">
        <v>3021</v>
      </c>
      <c r="I988" s="56">
        <f>COUNTIF(G:G,G988)</f>
        <v>26</v>
      </c>
      <c r="J988" s="60" t="s">
        <v>3523</v>
      </c>
      <c r="K988" s="92"/>
      <c r="L988" s="92"/>
    </row>
    <row r="989" spans="1:12" ht="30" x14ac:dyDescent="0.25">
      <c r="A989" s="55" t="s">
        <v>2049</v>
      </c>
      <c r="B989" s="55" t="s">
        <v>2096</v>
      </c>
      <c r="C989" s="55" t="str">
        <f>VLOOKUP(B989,'3. DB25 Alle koder'!B:C,2,FALSE)</f>
        <v>Formidlingsaktiviteter inden for udlejning og leasing af andre materielle aktiver og ikke-finansielle immaterielle aktiver</v>
      </c>
      <c r="D989" s="56">
        <f>COUNTIF(B:B,B989)</f>
        <v>1</v>
      </c>
      <c r="E989" s="60" t="s">
        <v>3624</v>
      </c>
      <c r="F989" s="55" t="s">
        <v>1945</v>
      </c>
      <c r="G989" s="55" t="s">
        <v>2163</v>
      </c>
      <c r="H989" s="55" t="s">
        <v>3021</v>
      </c>
      <c r="I989" s="56">
        <f>COUNTIF(G:G,G989)</f>
        <v>26</v>
      </c>
      <c r="J989" s="60" t="s">
        <v>3523</v>
      </c>
      <c r="K989" s="92"/>
      <c r="L989" s="92"/>
    </row>
    <row r="990" spans="1:12" x14ac:dyDescent="0.25">
      <c r="A990" s="55" t="s">
        <v>2049</v>
      </c>
      <c r="B990" s="55" t="s">
        <v>2100</v>
      </c>
      <c r="C990" s="55" t="str">
        <f>VLOOKUP(B990,'3. DB25 Alle koder'!B:C,2,FALSE)</f>
        <v>Arbejdsformidlingskontorers aktiviteter</v>
      </c>
      <c r="D990" s="56">
        <f>COUNTIF(B:B,B990)</f>
        <v>1</v>
      </c>
      <c r="E990" s="60" t="s">
        <v>3523</v>
      </c>
      <c r="F990" s="55" t="s">
        <v>1945</v>
      </c>
      <c r="G990" s="55" t="s">
        <v>2100</v>
      </c>
      <c r="H990" s="55" t="s">
        <v>2991</v>
      </c>
      <c r="I990" s="56">
        <f>COUNTIF(G:G,G990)</f>
        <v>1</v>
      </c>
      <c r="J990" s="60" t="s">
        <v>3523</v>
      </c>
      <c r="K990" s="92"/>
      <c r="L990" s="92"/>
    </row>
    <row r="991" spans="1:12" x14ac:dyDescent="0.25">
      <c r="A991" s="55" t="s">
        <v>2049</v>
      </c>
      <c r="B991" s="55" t="s">
        <v>2103</v>
      </c>
      <c r="C991" s="55" t="str">
        <f>VLOOKUP(B991,'3. DB25 Alle koder'!B:C,2,FALSE)</f>
        <v>Vikarbureauers aktiviteter og anden personaleformidling</v>
      </c>
      <c r="D991" s="56">
        <f>COUNTIF(B:B,B991)</f>
        <v>2</v>
      </c>
      <c r="E991" s="60" t="s">
        <v>3523</v>
      </c>
      <c r="F991" s="55" t="s">
        <v>1945</v>
      </c>
      <c r="G991" s="55" t="s">
        <v>2103</v>
      </c>
      <c r="H991" s="55" t="s">
        <v>2992</v>
      </c>
      <c r="I991" s="56">
        <f>COUNTIF(G:G,G991)</f>
        <v>1</v>
      </c>
      <c r="J991" s="60" t="s">
        <v>3523</v>
      </c>
      <c r="K991" s="92"/>
      <c r="L991" s="92"/>
    </row>
    <row r="992" spans="1:12" x14ac:dyDescent="0.25">
      <c r="A992" s="55" t="s">
        <v>2049</v>
      </c>
      <c r="B992" s="55" t="s">
        <v>2103</v>
      </c>
      <c r="C992" s="55" t="str">
        <f>VLOOKUP(B992,'3. DB25 Alle koder'!B:C,2,FALSE)</f>
        <v>Vikarbureauers aktiviteter og anden personaleformidling</v>
      </c>
      <c r="D992" s="56">
        <f>COUNTIF(B:B,B992)</f>
        <v>2</v>
      </c>
      <c r="E992" s="57" t="s">
        <v>3523</v>
      </c>
      <c r="F992" s="55" t="s">
        <v>1945</v>
      </c>
      <c r="G992" s="55" t="s">
        <v>3479</v>
      </c>
      <c r="H992" s="55" t="s">
        <v>2994</v>
      </c>
      <c r="I992" s="56">
        <f>COUNTIF(G:G,G992)</f>
        <v>1</v>
      </c>
      <c r="J992" s="57" t="s">
        <v>3523</v>
      </c>
      <c r="K992" s="92"/>
      <c r="L992" s="92"/>
    </row>
    <row r="993" spans="1:12" ht="135" x14ac:dyDescent="0.25">
      <c r="A993" s="55" t="s">
        <v>2049</v>
      </c>
      <c r="B993" s="55" t="s">
        <v>2106</v>
      </c>
      <c r="C993" s="55" t="str">
        <f>VLOOKUP(B993,'3. DB25 Alle koder'!B:C,2,FALSE)</f>
        <v>Rejsebureauers aktiviteter</v>
      </c>
      <c r="D993" s="56">
        <f>COUNTIF(B:B,B993)</f>
        <v>1</v>
      </c>
      <c r="E993" s="60" t="s">
        <v>3700</v>
      </c>
      <c r="F993" s="55" t="s">
        <v>1945</v>
      </c>
      <c r="G993" s="55" t="s">
        <v>2106</v>
      </c>
      <c r="H993" s="55" t="s">
        <v>2998</v>
      </c>
      <c r="I993" s="56">
        <f>COUNTIF(G:G,G993)</f>
        <v>4</v>
      </c>
      <c r="J993" s="60" t="s">
        <v>3700</v>
      </c>
      <c r="K993" s="92"/>
      <c r="L993" s="92"/>
    </row>
    <row r="994" spans="1:12" x14ac:dyDescent="0.25">
      <c r="A994" s="55" t="s">
        <v>2049</v>
      </c>
      <c r="B994" s="55" t="s">
        <v>2108</v>
      </c>
      <c r="C994" s="55" t="str">
        <f>VLOOKUP(B994,'3. DB25 Alle koder'!B:C,2,FALSE)</f>
        <v>Rejsearrangørers aktiviteter</v>
      </c>
      <c r="D994" s="56">
        <f>COUNTIF(B:B,B994)</f>
        <v>1</v>
      </c>
      <c r="E994" s="63"/>
      <c r="F994" s="55" t="s">
        <v>1945</v>
      </c>
      <c r="G994" s="55" t="s">
        <v>2108</v>
      </c>
      <c r="H994" s="55" t="s">
        <v>2999</v>
      </c>
      <c r="I994" s="56">
        <f>COUNTIF(G:G,G994)</f>
        <v>1</v>
      </c>
      <c r="J994" s="63"/>
      <c r="K994" s="92"/>
      <c r="L994" s="92"/>
    </row>
    <row r="995" spans="1:12" ht="120" x14ac:dyDescent="0.25">
      <c r="A995" s="55" t="s">
        <v>2049</v>
      </c>
      <c r="B995" s="55" t="s">
        <v>2112</v>
      </c>
      <c r="C995" s="55" t="str">
        <f>VLOOKUP(B995,'3. DB25 Alle koder'!B:C,2,FALSE)</f>
        <v>Andre reservationstjenesteydelser og tjenesteydelser i forbindelse hermed</v>
      </c>
      <c r="D995" s="56">
        <f>COUNTIF(B:B,B995)</f>
        <v>1</v>
      </c>
      <c r="E995" s="64" t="s">
        <v>3705</v>
      </c>
      <c r="F995" s="55" t="s">
        <v>1945</v>
      </c>
      <c r="G995" s="55" t="s">
        <v>2112</v>
      </c>
      <c r="H995" s="55" t="s">
        <v>2110</v>
      </c>
      <c r="I995" s="56">
        <f>COUNTIF(G:G,G995)</f>
        <v>6</v>
      </c>
      <c r="J995" s="64" t="s">
        <v>3705</v>
      </c>
      <c r="K995" s="92"/>
      <c r="L995" s="92"/>
    </row>
    <row r="996" spans="1:12" x14ac:dyDescent="0.25">
      <c r="A996" s="55" t="s">
        <v>2049</v>
      </c>
      <c r="B996" s="55" t="s">
        <v>2115</v>
      </c>
      <c r="C996" s="55" t="str">
        <f>VLOOKUP(B996,'3. DB25 Alle koder'!B:C,2,FALSE)</f>
        <v>Efterforskning og private vagt- og sikkerhedsaktiviteter</v>
      </c>
      <c r="D996" s="56">
        <f>COUNTIF(B:B,B996)</f>
        <v>2</v>
      </c>
      <c r="E996" s="60" t="s">
        <v>3523</v>
      </c>
      <c r="F996" s="55" t="s">
        <v>1945</v>
      </c>
      <c r="G996" s="55" t="s">
        <v>3480</v>
      </c>
      <c r="H996" s="55" t="s">
        <v>3002</v>
      </c>
      <c r="I996" s="56">
        <f>COUNTIF(G:G,G996)</f>
        <v>1</v>
      </c>
      <c r="J996" s="60" t="s">
        <v>3523</v>
      </c>
      <c r="K996" s="92"/>
      <c r="L996" s="92"/>
    </row>
    <row r="997" spans="1:12" x14ac:dyDescent="0.25">
      <c r="A997" s="55" t="s">
        <v>2049</v>
      </c>
      <c r="B997" s="55" t="s">
        <v>2115</v>
      </c>
      <c r="C997" s="55" t="str">
        <f>VLOOKUP(B997,'3. DB25 Alle koder'!B:C,2,FALSE)</f>
        <v>Efterforskning og private vagt- og sikkerhedsaktiviteter</v>
      </c>
      <c r="D997" s="56">
        <f>COUNTIF(B:B,B997)</f>
        <v>2</v>
      </c>
      <c r="E997" s="60" t="s">
        <v>3523</v>
      </c>
      <c r="F997" s="55" t="s">
        <v>1945</v>
      </c>
      <c r="G997" s="55" t="s">
        <v>3482</v>
      </c>
      <c r="H997" s="55" t="s">
        <v>3008</v>
      </c>
      <c r="I997" s="56">
        <f>COUNTIF(G:G,G997)</f>
        <v>1</v>
      </c>
      <c r="J997" s="60" t="s">
        <v>3523</v>
      </c>
      <c r="K997" s="92"/>
      <c r="L997" s="92"/>
    </row>
    <row r="998" spans="1:12" ht="30" x14ac:dyDescent="0.25">
      <c r="A998" s="55" t="s">
        <v>2049</v>
      </c>
      <c r="B998" s="55" t="s">
        <v>2117</v>
      </c>
      <c r="C998" s="55" t="str">
        <f>VLOOKUP(B998,'3. DB25 Alle koder'!B:C,2,FALSE)</f>
        <v>Vagt- og sikkerhedsaktiviteter i.a.n.</v>
      </c>
      <c r="D998" s="56">
        <f>COUNTIF(B:B,B998)</f>
        <v>3</v>
      </c>
      <c r="E998" s="65" t="s">
        <v>3694</v>
      </c>
      <c r="F998" s="55" t="s">
        <v>1915</v>
      </c>
      <c r="G998" s="55" t="s">
        <v>3295</v>
      </c>
      <c r="H998" s="55" t="s">
        <v>2045</v>
      </c>
      <c r="I998" s="56">
        <f>COUNTIF(G:G,G998)</f>
        <v>3</v>
      </c>
      <c r="J998" s="65" t="s">
        <v>3694</v>
      </c>
      <c r="K998" s="92"/>
      <c r="L998" s="92"/>
    </row>
    <row r="999" spans="1:12" x14ac:dyDescent="0.25">
      <c r="A999" s="55" t="s">
        <v>2049</v>
      </c>
      <c r="B999" s="55" t="s">
        <v>2117</v>
      </c>
      <c r="C999" s="55" t="str">
        <f>VLOOKUP(B999,'3. DB25 Alle koder'!B:C,2,FALSE)</f>
        <v>Vagt- og sikkerhedsaktiviteter i.a.n.</v>
      </c>
      <c r="D999" s="56">
        <f>COUNTIF(B:B,B999)</f>
        <v>3</v>
      </c>
      <c r="E999" s="63" t="s">
        <v>3523</v>
      </c>
      <c r="F999" s="55" t="s">
        <v>1945</v>
      </c>
      <c r="G999" s="55" t="s">
        <v>3481</v>
      </c>
      <c r="H999" s="55" t="s">
        <v>3005</v>
      </c>
      <c r="I999" s="56">
        <f>COUNTIF(G:G,G999)</f>
        <v>1</v>
      </c>
      <c r="J999" s="63" t="s">
        <v>3523</v>
      </c>
      <c r="K999" s="92"/>
      <c r="L999" s="92"/>
    </row>
    <row r="1000" spans="1:12" ht="30" x14ac:dyDescent="0.25">
      <c r="A1000" s="55" t="s">
        <v>2049</v>
      </c>
      <c r="B1000" s="55" t="s">
        <v>2117</v>
      </c>
      <c r="C1000" s="55" t="str">
        <f>VLOOKUP(B1000,'3. DB25 Alle koder'!B:C,2,FALSE)</f>
        <v>Vagt- og sikkerhedsaktiviteter i.a.n.</v>
      </c>
      <c r="D1000" s="56">
        <f>COUNTIF(B:B,B1000)</f>
        <v>3</v>
      </c>
      <c r="E1000" s="112" t="s">
        <v>4082</v>
      </c>
      <c r="F1000" s="55" t="s">
        <v>2340</v>
      </c>
      <c r="G1000" s="55" t="s">
        <v>2468</v>
      </c>
      <c r="H1000" s="55" t="s">
        <v>3138</v>
      </c>
      <c r="I1000" s="56">
        <f>COUNTIF(G:G,G1000)</f>
        <v>2</v>
      </c>
      <c r="J1000" s="112" t="s">
        <v>4082</v>
      </c>
      <c r="K1000" s="92"/>
      <c r="L1000" s="92" t="s">
        <v>4178</v>
      </c>
    </row>
    <row r="1001" spans="1:12" ht="30" x14ac:dyDescent="0.25">
      <c r="A1001" s="55" t="s">
        <v>2049</v>
      </c>
      <c r="B1001" s="55" t="s">
        <v>2122</v>
      </c>
      <c r="C1001" s="55" t="str">
        <f>VLOOKUP(B1001,'3. DB25 Alle koder'!B:C,2,FALSE)</f>
        <v>Levering af kombinerede hjælpetjenester i forbindelse med drift af fast ejendom</v>
      </c>
      <c r="D1001" s="56">
        <f>COUNTIF(B:B,B1001)</f>
        <v>1</v>
      </c>
      <c r="E1001" s="63" t="s">
        <v>3523</v>
      </c>
      <c r="F1001" s="55" t="s">
        <v>1945</v>
      </c>
      <c r="G1001" s="55" t="s">
        <v>2122</v>
      </c>
      <c r="H1001" s="55" t="s">
        <v>3010</v>
      </c>
      <c r="I1001" s="56">
        <f>COUNTIF(G:G,G1001)</f>
        <v>1</v>
      </c>
      <c r="J1001" s="63" t="s">
        <v>3523</v>
      </c>
      <c r="K1001" s="92"/>
      <c r="L1001" s="92"/>
    </row>
    <row r="1002" spans="1:12" ht="255" x14ac:dyDescent="0.25">
      <c r="A1002" s="55" t="s">
        <v>2049</v>
      </c>
      <c r="B1002" s="55" t="s">
        <v>2127</v>
      </c>
      <c r="C1002" s="55" t="str">
        <f>VLOOKUP(B1002,'3. DB25 Alle koder'!B:C,2,FALSE)</f>
        <v>Almindelig rengøring i bygninger</v>
      </c>
      <c r="D1002" s="56">
        <f>COUNTIF(B:B,B1002)</f>
        <v>1</v>
      </c>
      <c r="E1002" s="65" t="s">
        <v>3707</v>
      </c>
      <c r="F1002" s="55" t="s">
        <v>1945</v>
      </c>
      <c r="G1002" s="55" t="s">
        <v>2127</v>
      </c>
      <c r="H1002" s="55" t="s">
        <v>2126</v>
      </c>
      <c r="I1002" s="56">
        <f>COUNTIF(G:G,G1002)</f>
        <v>2</v>
      </c>
      <c r="J1002" s="65" t="s">
        <v>3707</v>
      </c>
      <c r="K1002" s="92"/>
      <c r="L1002" s="92"/>
    </row>
    <row r="1003" spans="1:12" x14ac:dyDescent="0.25">
      <c r="A1003" s="55" t="s">
        <v>2049</v>
      </c>
      <c r="B1003" s="55" t="s">
        <v>2130</v>
      </c>
      <c r="C1003" s="55" t="str">
        <f>VLOOKUP(B1003,'3. DB25 Alle koder'!B:C,2,FALSE)</f>
        <v>Vinduespolering</v>
      </c>
      <c r="D1003" s="56">
        <f>COUNTIF(B:B,B1003)</f>
        <v>1</v>
      </c>
      <c r="E1003" s="63" t="s">
        <v>3523</v>
      </c>
      <c r="F1003" s="55" t="s">
        <v>1945</v>
      </c>
      <c r="G1003" s="55" t="s">
        <v>2130</v>
      </c>
      <c r="H1003" s="55" t="s">
        <v>2131</v>
      </c>
      <c r="I1003" s="56">
        <f>COUNTIF(G:G,G1003)</f>
        <v>1</v>
      </c>
      <c r="J1003" s="63" t="s">
        <v>3523</v>
      </c>
      <c r="K1003" s="92"/>
      <c r="L1003" s="92"/>
    </row>
    <row r="1004" spans="1:12" x14ac:dyDescent="0.25">
      <c r="A1004" s="55" t="s">
        <v>2049</v>
      </c>
      <c r="B1004" s="55" t="s">
        <v>2132</v>
      </c>
      <c r="C1004" s="55" t="str">
        <f>VLOOKUP(B1004,'3. DB25 Alle koder'!B:C,2,FALSE)</f>
        <v>Skorstensfejning</v>
      </c>
      <c r="D1004" s="56">
        <f>COUNTIF(B:B,B1004)</f>
        <v>1</v>
      </c>
      <c r="E1004" s="63" t="s">
        <v>3523</v>
      </c>
      <c r="F1004" s="55" t="s">
        <v>1945</v>
      </c>
      <c r="G1004" s="55" t="s">
        <v>2132</v>
      </c>
      <c r="H1004" s="55" t="s">
        <v>2133</v>
      </c>
      <c r="I1004" s="56">
        <f>COUNTIF(G:G,G1004)</f>
        <v>1</v>
      </c>
      <c r="J1004" s="63" t="s">
        <v>3523</v>
      </c>
      <c r="K1004" s="92"/>
      <c r="L1004" s="92"/>
    </row>
    <row r="1005" spans="1:12" ht="45" x14ac:dyDescent="0.25">
      <c r="A1005" s="55" t="s">
        <v>2049</v>
      </c>
      <c r="B1005" s="55" t="s">
        <v>2134</v>
      </c>
      <c r="C1005" s="55" t="str">
        <f>VLOOKUP(B1005,'3. DB25 Alle koder'!B:C,2,FALSE)</f>
        <v xml:space="preserve">Anden rengøring af bygninger og rengøring af erhvervslokaler i.a.n. </v>
      </c>
      <c r="D1005" s="56">
        <f>COUNTIF(B:B,B1005)</f>
        <v>3</v>
      </c>
      <c r="E1005" s="65" t="s">
        <v>3612</v>
      </c>
      <c r="F1005" s="55" t="s">
        <v>1151</v>
      </c>
      <c r="G1005" s="55" t="s">
        <v>3385</v>
      </c>
      <c r="H1005" s="55" t="s">
        <v>1224</v>
      </c>
      <c r="I1005" s="56">
        <f>COUNTIF(G:G,G1005)</f>
        <v>3</v>
      </c>
      <c r="J1005" s="65" t="s">
        <v>3612</v>
      </c>
      <c r="K1005" s="92"/>
      <c r="L1005" s="92"/>
    </row>
    <row r="1006" spans="1:12" ht="105" x14ac:dyDescent="0.25">
      <c r="A1006" s="55" t="s">
        <v>2049</v>
      </c>
      <c r="B1006" s="55" t="s">
        <v>2134</v>
      </c>
      <c r="C1006" s="55" t="str">
        <f>VLOOKUP(B1006,'3. DB25 Alle koder'!B:C,2,FALSE)</f>
        <v xml:space="preserve">Anden rengøring af bygninger og rengøring af erhvervslokaler i.a.n. </v>
      </c>
      <c r="D1006" s="56">
        <f>COUNTIF(B:B,B1006)</f>
        <v>3</v>
      </c>
      <c r="E1006" s="66" t="s">
        <v>4064</v>
      </c>
      <c r="F1006" s="55" t="s">
        <v>1151</v>
      </c>
      <c r="G1006" s="55" t="s">
        <v>3233</v>
      </c>
      <c r="H1006" s="55" t="s">
        <v>2717</v>
      </c>
      <c r="I1006" s="56">
        <f>COUNTIF(G:G,G1006)</f>
        <v>14</v>
      </c>
      <c r="J1006" s="66" t="s">
        <v>4064</v>
      </c>
      <c r="K1006" s="92"/>
      <c r="L1006" s="92"/>
    </row>
    <row r="1007" spans="1:12" ht="30" x14ac:dyDescent="0.25">
      <c r="A1007" s="55" t="s">
        <v>2049</v>
      </c>
      <c r="B1007" s="55" t="s">
        <v>2134</v>
      </c>
      <c r="C1007" s="55" t="str">
        <f>VLOOKUP(B1007,'3. DB25 Alle koder'!B:C,2,FALSE)</f>
        <v xml:space="preserve">Anden rengøring af bygninger og rengøring af erhvervslokaler i.a.n. </v>
      </c>
      <c r="D1007" s="56">
        <f>COUNTIF(B:B,B1007)</f>
        <v>3</v>
      </c>
      <c r="E1007" s="63" t="s">
        <v>3523</v>
      </c>
      <c r="F1007" s="55" t="s">
        <v>1945</v>
      </c>
      <c r="G1007" s="55" t="s">
        <v>2134</v>
      </c>
      <c r="H1007" s="55" t="s">
        <v>2129</v>
      </c>
      <c r="I1007" s="56">
        <f>COUNTIF(G:G,G1007)</f>
        <v>1</v>
      </c>
      <c r="J1007" s="63" t="s">
        <v>3523</v>
      </c>
      <c r="K1007" s="92"/>
      <c r="L1007" s="92"/>
    </row>
    <row r="1008" spans="1:12" x14ac:dyDescent="0.25">
      <c r="A1008" s="55" t="s">
        <v>2049</v>
      </c>
      <c r="B1008" s="55" t="s">
        <v>2137</v>
      </c>
      <c r="C1008" s="55" t="str">
        <f>VLOOKUP(B1008,'3. DB25 Alle koder'!B:C,2,FALSE)</f>
        <v>Anden rengøring</v>
      </c>
      <c r="D1008" s="56">
        <f>COUNTIF(B:B,B1008)</f>
        <v>1</v>
      </c>
      <c r="E1008" s="63" t="s">
        <v>3523</v>
      </c>
      <c r="F1008" s="55" t="s">
        <v>1945</v>
      </c>
      <c r="G1008" s="55" t="s">
        <v>3300</v>
      </c>
      <c r="H1008" s="55" t="s">
        <v>3013</v>
      </c>
      <c r="I1008" s="56">
        <f>COUNTIF(G:G,G1008)</f>
        <v>1</v>
      </c>
      <c r="J1008" s="63" t="s">
        <v>3523</v>
      </c>
      <c r="K1008" s="92"/>
      <c r="L1008" s="92"/>
    </row>
    <row r="1009" spans="1:12" x14ac:dyDescent="0.25">
      <c r="A1009" s="55" t="s">
        <v>2049</v>
      </c>
      <c r="B1009" s="55" t="s">
        <v>2141</v>
      </c>
      <c r="C1009" s="55" t="str">
        <f>VLOOKUP(B1009,'3. DB25 Alle koder'!B:C,2,FALSE)</f>
        <v>Landskabspleje</v>
      </c>
      <c r="D1009" s="56">
        <f>COUNTIF(B:B,B1009)</f>
        <v>1</v>
      </c>
      <c r="E1009" s="63" t="s">
        <v>3523</v>
      </c>
      <c r="F1009" s="55" t="s">
        <v>1945</v>
      </c>
      <c r="G1009" s="55" t="s">
        <v>2141</v>
      </c>
      <c r="H1009" s="55" t="s">
        <v>2139</v>
      </c>
      <c r="I1009" s="56">
        <f>COUNTIF(G:G,G1009)</f>
        <v>1</v>
      </c>
      <c r="J1009" s="63" t="s">
        <v>3523</v>
      </c>
      <c r="K1009" s="92"/>
      <c r="L1009" s="92"/>
    </row>
    <row r="1010" spans="1:12" x14ac:dyDescent="0.25">
      <c r="A1010" s="55" t="s">
        <v>2049</v>
      </c>
      <c r="B1010" s="55" t="s">
        <v>2144</v>
      </c>
      <c r="C1010" s="55" t="str">
        <f>VLOOKUP(B1010,'3. DB25 Alle koder'!B:C,2,FALSE)</f>
        <v>Administrations- og kontorserviceaktiviteter</v>
      </c>
      <c r="D1010" s="56">
        <f>COUNTIF(B:B,B1010)</f>
        <v>2</v>
      </c>
      <c r="E1010" s="63" t="s">
        <v>3523</v>
      </c>
      <c r="F1010" s="55" t="s">
        <v>1945</v>
      </c>
      <c r="G1010" s="55" t="s">
        <v>3483</v>
      </c>
      <c r="H1010" s="55" t="s">
        <v>3017</v>
      </c>
      <c r="I1010" s="56">
        <f>COUNTIF(G:G,G1010)</f>
        <v>1</v>
      </c>
      <c r="J1010" s="63" t="s">
        <v>3523</v>
      </c>
      <c r="K1010" s="92"/>
      <c r="L1010" s="92"/>
    </row>
    <row r="1011" spans="1:12" ht="409.5" x14ac:dyDescent="0.25">
      <c r="A1011" s="55" t="s">
        <v>2049</v>
      </c>
      <c r="B1011" s="55" t="s">
        <v>2144</v>
      </c>
      <c r="C1011" s="55" t="str">
        <f>VLOOKUP(B1011,'3. DB25 Alle koder'!B:C,2,FALSE)</f>
        <v>Administrations- og kontorserviceaktiviteter</v>
      </c>
      <c r="D1011" s="56">
        <f>COUNTIF(B:B,B1011)</f>
        <v>2</v>
      </c>
      <c r="E1011" s="65" t="s">
        <v>3710</v>
      </c>
      <c r="F1011" s="55" t="s">
        <v>1945</v>
      </c>
      <c r="G1011" s="55" t="s">
        <v>3416</v>
      </c>
      <c r="H1011" s="55" t="s">
        <v>3019</v>
      </c>
      <c r="I1011" s="56">
        <f>COUNTIF(G:G,G1011)</f>
        <v>2</v>
      </c>
      <c r="J1011" s="65" t="s">
        <v>3710</v>
      </c>
      <c r="K1011" s="92"/>
      <c r="L1011" s="92"/>
    </row>
    <row r="1012" spans="1:12" x14ac:dyDescent="0.25">
      <c r="A1012" s="55" t="s">
        <v>2049</v>
      </c>
      <c r="B1012" s="55" t="s">
        <v>2148</v>
      </c>
      <c r="C1012" s="55" t="str">
        <f>VLOOKUP(B1012,'3. DB25 Alle koder'!B:C,2,FALSE)</f>
        <v>Drift af callcentre</v>
      </c>
      <c r="D1012" s="56">
        <f>COUNTIF(B:B,B1012)</f>
        <v>1</v>
      </c>
      <c r="E1012" s="60"/>
      <c r="F1012" s="55" t="s">
        <v>1945</v>
      </c>
      <c r="G1012" s="55" t="s">
        <v>2148</v>
      </c>
      <c r="H1012" s="55" t="s">
        <v>3020</v>
      </c>
      <c r="I1012" s="56">
        <f>COUNTIF(G:G,G1012)</f>
        <v>1</v>
      </c>
      <c r="J1012" s="60"/>
      <c r="K1012" s="92"/>
      <c r="L1012" s="92"/>
    </row>
    <row r="1013" spans="1:12" ht="409.5" x14ac:dyDescent="0.25">
      <c r="A1013" s="55" t="s">
        <v>2049</v>
      </c>
      <c r="B1013" s="55" t="s">
        <v>2152</v>
      </c>
      <c r="C1013" s="55" t="str">
        <f>VLOOKUP(B1013,'3. DB25 Alle koder'!B:C,2,FALSE)</f>
        <v>Organisering af kongresser, messer og udstillinger</v>
      </c>
      <c r="D1013" s="56">
        <f>COUNTIF(B:B,B1013)</f>
        <v>1</v>
      </c>
      <c r="E1013" s="64" t="s">
        <v>3711</v>
      </c>
      <c r="F1013" s="55" t="s">
        <v>1945</v>
      </c>
      <c r="G1013" s="55" t="s">
        <v>2152</v>
      </c>
      <c r="H1013" s="55" t="s">
        <v>2150</v>
      </c>
      <c r="I1013" s="56">
        <f>COUNTIF(G:G,G1013)</f>
        <v>3</v>
      </c>
      <c r="J1013" s="64" t="s">
        <v>3711</v>
      </c>
      <c r="K1013" s="92"/>
      <c r="L1013" s="92"/>
    </row>
    <row r="1014" spans="1:12" ht="45" x14ac:dyDescent="0.25">
      <c r="A1014" s="55" t="s">
        <v>2049</v>
      </c>
      <c r="B1014" s="55" t="s">
        <v>2155</v>
      </c>
      <c r="C1014" s="55" t="str">
        <f>VLOOKUP(B1014,'3. DB25 Alle koder'!B:C,2,FALSE)</f>
        <v>Formidlingsaktiviteter inden for forretningsservice i.a.n.</v>
      </c>
      <c r="D1014" s="56">
        <f>COUNTIF(B:B,B1014)</f>
        <v>2</v>
      </c>
      <c r="E1014" s="64" t="s">
        <v>3706</v>
      </c>
      <c r="F1014" s="55" t="s">
        <v>1945</v>
      </c>
      <c r="G1014" s="55" t="s">
        <v>2112</v>
      </c>
      <c r="H1014" s="55" t="s">
        <v>2110</v>
      </c>
      <c r="I1014" s="56">
        <f>COUNTIF(G:G,G1014)</f>
        <v>6</v>
      </c>
      <c r="J1014" s="64" t="s">
        <v>3706</v>
      </c>
      <c r="K1014" s="92"/>
      <c r="L1014" s="92"/>
    </row>
    <row r="1015" spans="1:12" x14ac:dyDescent="0.25">
      <c r="A1015" s="55" t="s">
        <v>2049</v>
      </c>
      <c r="B1015" s="55" t="s">
        <v>2155</v>
      </c>
      <c r="C1015" s="55" t="str">
        <f>VLOOKUP(B1015,'3. DB25 Alle koder'!B:C,2,FALSE)</f>
        <v>Formidlingsaktiviteter inden for forretningsservice i.a.n.</v>
      </c>
      <c r="D1015" s="56">
        <f>COUNTIF(B:B,B1015)</f>
        <v>2</v>
      </c>
      <c r="E1015" s="60" t="s">
        <v>3624</v>
      </c>
      <c r="F1015" s="55" t="s">
        <v>1945</v>
      </c>
      <c r="G1015" s="55" t="s">
        <v>2163</v>
      </c>
      <c r="H1015" s="55" t="s">
        <v>3021</v>
      </c>
      <c r="I1015" s="56">
        <f>COUNTIF(G:G,G1015)</f>
        <v>26</v>
      </c>
      <c r="J1015" s="60" t="s">
        <v>3523</v>
      </c>
      <c r="K1015" s="92"/>
      <c r="L1015" s="92"/>
    </row>
    <row r="1016" spans="1:12" x14ac:dyDescent="0.25">
      <c r="A1016" s="55" t="s">
        <v>2049</v>
      </c>
      <c r="B1016" s="55" t="s">
        <v>2159</v>
      </c>
      <c r="C1016" s="55" t="str">
        <f>VLOOKUP(B1016,'3. DB25 Alle koder'!B:C,2,FALSE)</f>
        <v>Inkassoaktiviteter og kreditoplysning</v>
      </c>
      <c r="D1016" s="56">
        <f>COUNTIF(B:B,B1016)</f>
        <v>2</v>
      </c>
      <c r="E1016" s="60"/>
      <c r="F1016" s="55" t="s">
        <v>1945</v>
      </c>
      <c r="G1016" s="55" t="s">
        <v>2159</v>
      </c>
      <c r="H1016" s="55" t="s">
        <v>2158</v>
      </c>
      <c r="I1016" s="56">
        <f>COUNTIF(G:G,G1016)</f>
        <v>1</v>
      </c>
      <c r="J1016" s="60"/>
      <c r="K1016" s="92"/>
      <c r="L1016" s="92"/>
    </row>
    <row r="1017" spans="1:12" x14ac:dyDescent="0.25">
      <c r="A1017" s="55" t="s">
        <v>2049</v>
      </c>
      <c r="B1017" s="55" t="s">
        <v>2159</v>
      </c>
      <c r="C1017" s="55" t="str">
        <f>VLOOKUP(B1017,'3. DB25 Alle koder'!B:C,2,FALSE)</f>
        <v>Inkassoaktiviteter og kreditoplysning</v>
      </c>
      <c r="D1017" s="56">
        <f>COUNTIF(B:B,B1017)</f>
        <v>2</v>
      </c>
      <c r="E1017" s="64" t="s">
        <v>3714</v>
      </c>
      <c r="F1017" s="55" t="s">
        <v>1945</v>
      </c>
      <c r="G1017" s="55" t="s">
        <v>2163</v>
      </c>
      <c r="H1017" s="55" t="s">
        <v>3021</v>
      </c>
      <c r="I1017" s="56">
        <f>COUNTIF(G:G,G1017)</f>
        <v>26</v>
      </c>
      <c r="J1017" s="64" t="s">
        <v>3714</v>
      </c>
      <c r="K1017" s="92"/>
      <c r="L1017" s="92"/>
    </row>
    <row r="1018" spans="1:12" x14ac:dyDescent="0.25">
      <c r="A1018" s="55" t="s">
        <v>2049</v>
      </c>
      <c r="B1018" s="55" t="s">
        <v>2161</v>
      </c>
      <c r="C1018" s="55" t="str">
        <f>VLOOKUP(B1018,'3. DB25 Alle koder'!B:C,2,FALSE)</f>
        <v>Pakkeriaktiviteter</v>
      </c>
      <c r="D1018" s="56">
        <f>COUNTIF(B:B,B1018)</f>
        <v>1</v>
      </c>
      <c r="E1018" s="60"/>
      <c r="F1018" s="55" t="s">
        <v>1945</v>
      </c>
      <c r="G1018" s="55" t="s">
        <v>2161</v>
      </c>
      <c r="H1018" s="55" t="s">
        <v>3022</v>
      </c>
      <c r="I1018" s="56">
        <f>COUNTIF(G:G,G1018)</f>
        <v>1</v>
      </c>
      <c r="J1018" s="60"/>
      <c r="K1018" s="92"/>
      <c r="L1018" s="92"/>
    </row>
    <row r="1019" spans="1:12" ht="409.5" x14ac:dyDescent="0.25">
      <c r="A1019" s="55" t="s">
        <v>2049</v>
      </c>
      <c r="B1019" s="55" t="s">
        <v>2163</v>
      </c>
      <c r="C1019" s="55" t="str">
        <f>VLOOKUP(B1019,'3. DB25 Alle koder'!B:C,2,FALSE)</f>
        <v>Andre forretningsserviceaktiviteter i.a.n.</v>
      </c>
      <c r="D1019" s="56">
        <f>COUNTIF(B:B,B1019)</f>
        <v>1</v>
      </c>
      <c r="E1019" s="109" t="s">
        <v>4172</v>
      </c>
      <c r="F1019" s="55" t="s">
        <v>1945</v>
      </c>
      <c r="G1019" s="55" t="s">
        <v>2163</v>
      </c>
      <c r="H1019" s="55" t="s">
        <v>3021</v>
      </c>
      <c r="I1019" s="56">
        <f>COUNTIF(G:G,G1019)</f>
        <v>26</v>
      </c>
      <c r="J1019" s="109" t="s">
        <v>4172</v>
      </c>
      <c r="K1019" s="92"/>
      <c r="L1019" s="92"/>
    </row>
    <row r="1020" spans="1:12" x14ac:dyDescent="0.25">
      <c r="A1020" s="55" t="s">
        <v>2164</v>
      </c>
      <c r="B1020" s="55" t="s">
        <v>2170</v>
      </c>
      <c r="C1020" s="55" t="str">
        <f>VLOOKUP(B1020,'3. DB25 Alle koder'!B:C,2,FALSE)</f>
        <v>Generelle offentlige forvaltningsaktiviteter</v>
      </c>
      <c r="D1020" s="56">
        <f>COUNTIF(B:B,B1020)</f>
        <v>1</v>
      </c>
      <c r="E1020" s="57" t="s">
        <v>3523</v>
      </c>
      <c r="F1020" s="55" t="s">
        <v>2049</v>
      </c>
      <c r="G1020" s="55" t="s">
        <v>2170</v>
      </c>
      <c r="H1020" s="55" t="s">
        <v>3025</v>
      </c>
      <c r="I1020" s="56">
        <f>COUNTIF(G:G,G1020)</f>
        <v>1</v>
      </c>
      <c r="J1020" s="57" t="s">
        <v>3523</v>
      </c>
      <c r="K1020" s="92"/>
      <c r="L1020" s="92"/>
    </row>
    <row r="1021" spans="1:12" ht="30" x14ac:dyDescent="0.25">
      <c r="A1021" s="55" t="s">
        <v>2164</v>
      </c>
      <c r="B1021" s="55" t="s">
        <v>2173</v>
      </c>
      <c r="C1021" s="55" t="str">
        <f>VLOOKUP(B1021,'3. DB25 Alle koder'!B:C,2,FALSE)</f>
        <v>Administration af sundhedsvæsen, undervisning, kultur og sociale forhold</v>
      </c>
      <c r="D1021" s="56">
        <f>COUNTIF(B:B,B1021)</f>
        <v>1</v>
      </c>
      <c r="E1021" s="57" t="s">
        <v>3523</v>
      </c>
      <c r="F1021" s="55" t="s">
        <v>2049</v>
      </c>
      <c r="G1021" s="55" t="s">
        <v>2173</v>
      </c>
      <c r="H1021" s="55" t="s">
        <v>3026</v>
      </c>
      <c r="I1021" s="56">
        <f>COUNTIF(G:G,G1021)</f>
        <v>1</v>
      </c>
      <c r="J1021" s="57" t="s">
        <v>3523</v>
      </c>
      <c r="K1021" s="92"/>
      <c r="L1021" s="92"/>
    </row>
    <row r="1022" spans="1:12" x14ac:dyDescent="0.25">
      <c r="A1022" s="55" t="s">
        <v>2164</v>
      </c>
      <c r="B1022" s="55" t="s">
        <v>2176</v>
      </c>
      <c r="C1022" s="55" t="str">
        <f>VLOOKUP(B1022,'3. DB25 Alle koder'!B:C,2,FALSE)</f>
        <v>Administration af og bidrag til erhvervsfremme</v>
      </c>
      <c r="D1022" s="56">
        <f>COUNTIF(B:B,B1022)</f>
        <v>1</v>
      </c>
      <c r="E1022" s="57" t="s">
        <v>3523</v>
      </c>
      <c r="F1022" s="55" t="s">
        <v>2049</v>
      </c>
      <c r="G1022" s="55" t="s">
        <v>2176</v>
      </c>
      <c r="H1022" s="55" t="s">
        <v>2175</v>
      </c>
      <c r="I1022" s="56">
        <f>COUNTIF(G:G,G1022)</f>
        <v>1</v>
      </c>
      <c r="J1022" s="57" t="s">
        <v>3523</v>
      </c>
      <c r="K1022" s="92"/>
      <c r="L1022" s="92"/>
    </row>
    <row r="1023" spans="1:12" x14ac:dyDescent="0.25">
      <c r="A1023" s="55" t="s">
        <v>2164</v>
      </c>
      <c r="B1023" s="55" t="s">
        <v>2181</v>
      </c>
      <c r="C1023" s="55" t="str">
        <f>VLOOKUP(B1023,'3. DB25 Alle koder'!B:C,2,FALSE)</f>
        <v>Udenrigsanliggender</v>
      </c>
      <c r="D1023" s="56">
        <f>COUNTIF(B:B,B1023)</f>
        <v>1</v>
      </c>
      <c r="E1023" s="57" t="s">
        <v>3523</v>
      </c>
      <c r="F1023" s="55" t="s">
        <v>2049</v>
      </c>
      <c r="G1023" s="55" t="s">
        <v>2181</v>
      </c>
      <c r="H1023" s="55" t="s">
        <v>2180</v>
      </c>
      <c r="I1023" s="56">
        <f>COUNTIF(G:G,G1023)</f>
        <v>1</v>
      </c>
      <c r="J1023" s="57" t="s">
        <v>3523</v>
      </c>
      <c r="K1023" s="92"/>
      <c r="L1023" s="92"/>
    </row>
    <row r="1024" spans="1:12" x14ac:dyDescent="0.25">
      <c r="A1024" s="55" t="s">
        <v>2164</v>
      </c>
      <c r="B1024" s="55" t="s">
        <v>2184</v>
      </c>
      <c r="C1024" s="55" t="str">
        <f>VLOOKUP(B1024,'3. DB25 Alle koder'!B:C,2,FALSE)</f>
        <v>Aktiviteter inden for forsvar</v>
      </c>
      <c r="D1024" s="56">
        <f>COUNTIF(B:B,B1024)</f>
        <v>1</v>
      </c>
      <c r="E1024" s="60" t="s">
        <v>3523</v>
      </c>
      <c r="F1024" s="55" t="s">
        <v>2049</v>
      </c>
      <c r="G1024" s="55" t="s">
        <v>2184</v>
      </c>
      <c r="H1024" s="55" t="s">
        <v>2183</v>
      </c>
      <c r="I1024" s="56">
        <f>COUNTIF(G:G,G1024)</f>
        <v>1</v>
      </c>
      <c r="J1024" s="60" t="s">
        <v>3523</v>
      </c>
      <c r="K1024" s="92"/>
      <c r="L1024" s="92"/>
    </row>
    <row r="1025" spans="1:12" x14ac:dyDescent="0.25">
      <c r="A1025" s="55" t="s">
        <v>2164</v>
      </c>
      <c r="B1025" s="55" t="s">
        <v>2186</v>
      </c>
      <c r="C1025" s="55" t="str">
        <f>VLOOKUP(B1025,'3. DB25 Alle koder'!B:C,2,FALSE)</f>
        <v>Aktiviteter inden for retsvæsen</v>
      </c>
      <c r="D1025" s="56">
        <f>COUNTIF(B:B,B1025)</f>
        <v>1</v>
      </c>
      <c r="E1025" s="57" t="s">
        <v>3523</v>
      </c>
      <c r="F1025" s="55" t="s">
        <v>2049</v>
      </c>
      <c r="G1025" s="55" t="s">
        <v>2186</v>
      </c>
      <c r="H1025" s="55" t="s">
        <v>3028</v>
      </c>
      <c r="I1025" s="56">
        <f>COUNTIF(G:G,G1025)</f>
        <v>1</v>
      </c>
      <c r="J1025" s="57" t="s">
        <v>3523</v>
      </c>
      <c r="K1025" s="92"/>
      <c r="L1025" s="92"/>
    </row>
    <row r="1026" spans="1:12" x14ac:dyDescent="0.25">
      <c r="A1026" s="55" t="s">
        <v>2164</v>
      </c>
      <c r="B1026" s="55" t="s">
        <v>2188</v>
      </c>
      <c r="C1026" s="55" t="str">
        <f>VLOOKUP(B1026,'3. DB25 Alle koder'!B:C,2,FALSE)</f>
        <v>Aktiviteter inden for offentlig sikkerhed og orden</v>
      </c>
      <c r="D1026" s="56">
        <f>COUNTIF(B:B,B1026)</f>
        <v>1</v>
      </c>
      <c r="E1026" s="57" t="s">
        <v>3523</v>
      </c>
      <c r="F1026" s="55" t="s">
        <v>2049</v>
      </c>
      <c r="G1026" s="55" t="s">
        <v>2188</v>
      </c>
      <c r="H1026" s="55" t="s">
        <v>3029</v>
      </c>
      <c r="I1026" s="56">
        <f>COUNTIF(G:G,G1026)</f>
        <v>1</v>
      </c>
      <c r="J1026" s="57" t="s">
        <v>3523</v>
      </c>
      <c r="K1026" s="92"/>
      <c r="L1026" s="92"/>
    </row>
    <row r="1027" spans="1:12" x14ac:dyDescent="0.25">
      <c r="A1027" s="55" t="s">
        <v>2164</v>
      </c>
      <c r="B1027" s="55" t="s">
        <v>2190</v>
      </c>
      <c r="C1027" s="55" t="str">
        <f>VLOOKUP(B1027,'3. DB25 Alle koder'!B:C,2,FALSE)</f>
        <v>Aktiviteter inden for brandvæsen</v>
      </c>
      <c r="D1027" s="56">
        <f>COUNTIF(B:B,B1027)</f>
        <v>2</v>
      </c>
      <c r="E1027" s="60" t="s">
        <v>3523</v>
      </c>
      <c r="F1027" s="55" t="s">
        <v>2049</v>
      </c>
      <c r="G1027" s="55" t="s">
        <v>2190</v>
      </c>
      <c r="H1027" s="55" t="s">
        <v>3030</v>
      </c>
      <c r="I1027" s="56">
        <f>COUNTIF(G:G,G1027)</f>
        <v>1</v>
      </c>
      <c r="J1027" s="60" t="s">
        <v>3523</v>
      </c>
      <c r="K1027" s="92"/>
      <c r="L1027" s="92"/>
    </row>
    <row r="1028" spans="1:12" ht="45" x14ac:dyDescent="0.25">
      <c r="A1028" s="55" t="s">
        <v>2164</v>
      </c>
      <c r="B1028" s="55" t="s">
        <v>2190</v>
      </c>
      <c r="C1028" s="55" t="str">
        <f>VLOOKUP(B1028,'3. DB25 Alle koder'!B:C,2,FALSE)</f>
        <v>Aktiviteter inden for brandvæsen</v>
      </c>
      <c r="D1028" s="56">
        <f>COUNTIF(B:B,B1028)</f>
        <v>2</v>
      </c>
      <c r="E1028" s="60" t="s">
        <v>3731</v>
      </c>
      <c r="F1028" s="55" t="s">
        <v>2244</v>
      </c>
      <c r="G1028" s="55" t="s">
        <v>2419</v>
      </c>
      <c r="H1028" s="55" t="s">
        <v>3115</v>
      </c>
      <c r="I1028" s="56">
        <f>COUNTIF(G:G,G1028)</f>
        <v>6</v>
      </c>
      <c r="J1028" s="64" t="s">
        <v>3731</v>
      </c>
      <c r="K1028" s="92"/>
      <c r="L1028" s="92"/>
    </row>
    <row r="1029" spans="1:12" x14ac:dyDescent="0.25">
      <c r="A1029" s="55" t="s">
        <v>2164</v>
      </c>
      <c r="B1029" s="55" t="s">
        <v>2193</v>
      </c>
      <c r="C1029" s="55" t="str">
        <f>VLOOKUP(B1029,'3. DB25 Alle koder'!B:C,2,FALSE)</f>
        <v>Aktiviteter inden for lovpligtig socialsikring</v>
      </c>
      <c r="D1029" s="56">
        <f>COUNTIF(B:B,B1029)</f>
        <v>1</v>
      </c>
      <c r="E1029" s="60" t="s">
        <v>3523</v>
      </c>
      <c r="F1029" s="55" t="s">
        <v>2049</v>
      </c>
      <c r="G1029" s="55" t="s">
        <v>2193</v>
      </c>
      <c r="H1029" s="55" t="s">
        <v>3031</v>
      </c>
      <c r="I1029" s="56">
        <f>COUNTIF(G:G,G1029)</f>
        <v>1</v>
      </c>
      <c r="J1029" s="60" t="s">
        <v>3523</v>
      </c>
      <c r="K1029" s="92"/>
      <c r="L1029" s="92"/>
    </row>
    <row r="1030" spans="1:12" ht="195" x14ac:dyDescent="0.25">
      <c r="A1030" s="55" t="s">
        <v>2194</v>
      </c>
      <c r="B1030" s="55" t="s">
        <v>2199</v>
      </c>
      <c r="C1030" s="55" t="str">
        <f>VLOOKUP(B1030,'3. DB25 Alle koder'!B:C,2,FALSE)</f>
        <v>Førskoleundervisning</v>
      </c>
      <c r="D1030" s="56">
        <f>COUNTIF(B:B,B1030)</f>
        <v>1</v>
      </c>
      <c r="E1030" s="64" t="s">
        <v>3715</v>
      </c>
      <c r="F1030" s="55" t="s">
        <v>2164</v>
      </c>
      <c r="G1030" s="55" t="s">
        <v>2199</v>
      </c>
      <c r="H1030" s="55" t="s">
        <v>2197</v>
      </c>
      <c r="I1030" s="56">
        <f>COUNTIF(G:G,G1030)</f>
        <v>1</v>
      </c>
      <c r="J1030" s="64" t="s">
        <v>3715</v>
      </c>
      <c r="K1030" s="92"/>
      <c r="L1030" s="92"/>
    </row>
    <row r="1031" spans="1:12" x14ac:dyDescent="0.25">
      <c r="A1031" s="55" t="s">
        <v>2194</v>
      </c>
      <c r="B1031" s="55" t="s">
        <v>2203</v>
      </c>
      <c r="C1031" s="55" t="str">
        <f>VLOOKUP(B1031,'3. DB25 Alle koder'!B:C,2,FALSE)</f>
        <v>Undervisning på almene grundskoler</v>
      </c>
      <c r="D1031" s="56">
        <f>COUNTIF(B:B,B1031)</f>
        <v>1</v>
      </c>
      <c r="E1031" s="60"/>
      <c r="F1031" s="55" t="s">
        <v>2164</v>
      </c>
      <c r="G1031" s="55" t="s">
        <v>2203</v>
      </c>
      <c r="H1031" s="55" t="s">
        <v>3033</v>
      </c>
      <c r="I1031" s="56">
        <f>COUNTIF(G:G,G1031)</f>
        <v>1</v>
      </c>
      <c r="J1031" s="60"/>
      <c r="K1031" s="92"/>
      <c r="L1031" s="92"/>
    </row>
    <row r="1032" spans="1:12" ht="30" x14ac:dyDescent="0.25">
      <c r="A1032" s="55" t="s">
        <v>2194</v>
      </c>
      <c r="B1032" s="55" t="s">
        <v>2205</v>
      </c>
      <c r="C1032" s="55" t="str">
        <f>VLOOKUP(B1032,'3. DB25 Alle koder'!B:C,2,FALSE)</f>
        <v>Undervisning på specialskoler for børn med funktionsnedsættelser</v>
      </c>
      <c r="D1032" s="56">
        <f>COUNTIF(B:B,B1032)</f>
        <v>1</v>
      </c>
      <c r="E1032" s="60"/>
      <c r="F1032" s="55" t="s">
        <v>2164</v>
      </c>
      <c r="G1032" s="55" t="s">
        <v>2205</v>
      </c>
      <c r="H1032" s="55" t="s">
        <v>3034</v>
      </c>
      <c r="I1032" s="56">
        <f>COUNTIF(G:G,G1032)</f>
        <v>1</v>
      </c>
      <c r="J1032" s="60"/>
      <c r="K1032" s="92"/>
      <c r="L1032" s="92"/>
    </row>
    <row r="1033" spans="1:12" x14ac:dyDescent="0.25">
      <c r="A1033" s="55" t="s">
        <v>2194</v>
      </c>
      <c r="B1033" s="55" t="s">
        <v>2211</v>
      </c>
      <c r="C1033" s="55" t="str">
        <f>VLOOKUP(B1033,'3. DB25 Alle koder'!B:C,2,FALSE)</f>
        <v>Undervisning på ungdoms- og efterskoler</v>
      </c>
      <c r="D1033" s="56">
        <f>COUNTIF(B:B,B1033)</f>
        <v>1</v>
      </c>
      <c r="E1033" s="60"/>
      <c r="F1033" s="55" t="s">
        <v>2164</v>
      </c>
      <c r="G1033" s="55" t="s">
        <v>2211</v>
      </c>
      <c r="H1033" s="55" t="s">
        <v>3037</v>
      </c>
      <c r="I1033" s="56">
        <f>COUNTIF(G:G,G1033)</f>
        <v>1</v>
      </c>
      <c r="J1033" s="60"/>
      <c r="K1033" s="92"/>
      <c r="L1033" s="92"/>
    </row>
    <row r="1034" spans="1:12" x14ac:dyDescent="0.25">
      <c r="A1034" s="55" t="s">
        <v>2194</v>
      </c>
      <c r="B1034" s="55" t="s">
        <v>2213</v>
      </c>
      <c r="C1034" s="55" t="str">
        <f>VLOOKUP(B1034,'3. DB25 Alle koder'!B:C,2,FALSE)</f>
        <v>Undervisning på gymnasier, studenter- og HF-kurser</v>
      </c>
      <c r="D1034" s="56">
        <f>COUNTIF(B:B,B1034)</f>
        <v>1</v>
      </c>
      <c r="E1034" s="60"/>
      <c r="F1034" s="55" t="s">
        <v>2164</v>
      </c>
      <c r="G1034" s="55" t="s">
        <v>2213</v>
      </c>
      <c r="H1034" s="55" t="s">
        <v>3038</v>
      </c>
      <c r="I1034" s="56">
        <f>COUNTIF(G:G,G1034)</f>
        <v>1</v>
      </c>
      <c r="J1034" s="60"/>
      <c r="K1034" s="92"/>
      <c r="L1034" s="92"/>
    </row>
    <row r="1035" spans="1:12" x14ac:dyDescent="0.25">
      <c r="A1035" s="55" t="s">
        <v>2194</v>
      </c>
      <c r="B1035" s="55" t="s">
        <v>2217</v>
      </c>
      <c r="C1035" s="55" t="str">
        <f>VLOOKUP(B1035,'3. DB25 Alle koder'!B:C,2,FALSE)</f>
        <v>Undervisning på erhvervsfaglige skoler</v>
      </c>
      <c r="D1035" s="56">
        <f>COUNTIF(B:B,B1035)</f>
        <v>1</v>
      </c>
      <c r="E1035" s="60"/>
      <c r="F1035" s="55" t="s">
        <v>2164</v>
      </c>
      <c r="G1035" s="55" t="s">
        <v>2217</v>
      </c>
      <c r="H1035" s="55" t="s">
        <v>3039</v>
      </c>
      <c r="I1035" s="56">
        <f>COUNTIF(G:G,G1035)</f>
        <v>1</v>
      </c>
      <c r="J1035" s="60"/>
      <c r="K1035" s="92"/>
      <c r="L1035" s="92"/>
    </row>
    <row r="1036" spans="1:12" x14ac:dyDescent="0.25">
      <c r="A1036" s="55" t="s">
        <v>2194</v>
      </c>
      <c r="B1036" s="55" t="s">
        <v>2220</v>
      </c>
      <c r="C1036" s="55" t="str">
        <f>VLOOKUP(B1036,'3. DB25 Alle koder'!B:C,2,FALSE)</f>
        <v>Videregående uddannelse, ikke på universitetsniveau</v>
      </c>
      <c r="D1036" s="56">
        <f>COUNTIF(B:B,B1036)</f>
        <v>1</v>
      </c>
      <c r="E1036" s="60"/>
      <c r="F1036" s="55" t="s">
        <v>2164</v>
      </c>
      <c r="G1036" s="55" t="s">
        <v>3302</v>
      </c>
      <c r="H1036" s="55" t="s">
        <v>3042</v>
      </c>
      <c r="I1036" s="56">
        <f>COUNTIF(G:G,G1036)</f>
        <v>1</v>
      </c>
      <c r="J1036" s="60"/>
      <c r="K1036" s="92"/>
      <c r="L1036" s="92"/>
    </row>
    <row r="1037" spans="1:12" x14ac:dyDescent="0.25">
      <c r="A1037" s="55" t="s">
        <v>2194</v>
      </c>
      <c r="B1037" s="55" t="s">
        <v>2224</v>
      </c>
      <c r="C1037" s="55" t="str">
        <f>VLOOKUP(B1037,'3. DB25 Alle koder'!B:C,2,FALSE)</f>
        <v>Videregående uddannelse på universitetsniveau</v>
      </c>
      <c r="D1037" s="56">
        <f>COUNTIF(B:B,B1037)</f>
        <v>1</v>
      </c>
      <c r="E1037" s="60"/>
      <c r="F1037" s="55" t="s">
        <v>2164</v>
      </c>
      <c r="G1037" s="55" t="s">
        <v>3303</v>
      </c>
      <c r="H1037" s="55" t="s">
        <v>3044</v>
      </c>
      <c r="I1037" s="56">
        <f>COUNTIF(G:G,G1037)</f>
        <v>1</v>
      </c>
      <c r="J1037" s="60"/>
      <c r="K1037" s="92"/>
      <c r="L1037" s="92"/>
    </row>
    <row r="1038" spans="1:12" x14ac:dyDescent="0.25">
      <c r="A1038" s="55" t="s">
        <v>2194</v>
      </c>
      <c r="B1038" s="55" t="s">
        <v>2229</v>
      </c>
      <c r="C1038" s="55" t="str">
        <f>VLOOKUP(B1038,'3. DB25 Alle koder'!B:C,2,FALSE)</f>
        <v>Undervisning inden for sport og fritid</v>
      </c>
      <c r="D1038" s="56">
        <f>COUNTIF(B:B,B1038)</f>
        <v>1</v>
      </c>
      <c r="E1038" s="60"/>
      <c r="F1038" s="55" t="s">
        <v>2164</v>
      </c>
      <c r="G1038" s="55" t="s">
        <v>2229</v>
      </c>
      <c r="H1038" s="55" t="s">
        <v>2228</v>
      </c>
      <c r="I1038" s="56">
        <f>COUNTIF(G:G,G1038)</f>
        <v>2</v>
      </c>
      <c r="J1038" s="60"/>
      <c r="K1038" s="92"/>
      <c r="L1038" s="92"/>
    </row>
    <row r="1039" spans="1:12" x14ac:dyDescent="0.25">
      <c r="A1039" s="55" t="s">
        <v>2194</v>
      </c>
      <c r="B1039" s="55" t="s">
        <v>2232</v>
      </c>
      <c r="C1039" s="55" t="str">
        <f>VLOOKUP(B1039,'3. DB25 Alle koder'!B:C,2,FALSE)</f>
        <v>Undervisning i kulturelle discipliner</v>
      </c>
      <c r="D1039" s="56">
        <f>COUNTIF(B:B,B1039)</f>
        <v>1</v>
      </c>
      <c r="E1039" s="60" t="s">
        <v>3523</v>
      </c>
      <c r="F1039" s="55" t="s">
        <v>2164</v>
      </c>
      <c r="G1039" s="55" t="s">
        <v>2232</v>
      </c>
      <c r="H1039" s="55" t="s">
        <v>2231</v>
      </c>
      <c r="I1039" s="56">
        <f>COUNTIF(G:G,G1039)</f>
        <v>1</v>
      </c>
      <c r="J1039" s="60" t="s">
        <v>3523</v>
      </c>
      <c r="K1039" s="92"/>
      <c r="L1039" s="92"/>
    </row>
    <row r="1040" spans="1:12" x14ac:dyDescent="0.25">
      <c r="A1040" s="55" t="s">
        <v>2194</v>
      </c>
      <c r="B1040" s="55" t="s">
        <v>2235</v>
      </c>
      <c r="C1040" s="55" t="str">
        <f>VLOOKUP(B1040,'3. DB25 Alle koder'!B:C,2,FALSE)</f>
        <v>Drift af køreskoler</v>
      </c>
      <c r="D1040" s="56">
        <f>COUNTIF(B:B,B1040)</f>
        <v>1</v>
      </c>
      <c r="E1040" s="60" t="s">
        <v>3523</v>
      </c>
      <c r="F1040" s="55" t="s">
        <v>2164</v>
      </c>
      <c r="G1040" s="55" t="s">
        <v>2235</v>
      </c>
      <c r="H1040" s="55" t="s">
        <v>3045</v>
      </c>
      <c r="I1040" s="56">
        <f>COUNTIF(G:G,G1040)</f>
        <v>1</v>
      </c>
      <c r="J1040" s="60" t="s">
        <v>3523</v>
      </c>
      <c r="K1040" s="92"/>
      <c r="L1040" s="92"/>
    </row>
    <row r="1041" spans="1:12" x14ac:dyDescent="0.25">
      <c r="A1041" s="55" t="s">
        <v>2194</v>
      </c>
      <c r="B1041" s="55" t="s">
        <v>2237</v>
      </c>
      <c r="C1041" s="55" t="str">
        <f>VLOOKUP(B1041,'3. DB25 Alle koder'!B:C,2,FALSE)</f>
        <v>Anden undervisning i.a.n.</v>
      </c>
      <c r="D1041" s="56">
        <f>COUNTIF(B:B,B1041)</f>
        <v>1</v>
      </c>
      <c r="E1041" s="57" t="s">
        <v>3523</v>
      </c>
      <c r="F1041" s="55" t="s">
        <v>2164</v>
      </c>
      <c r="G1041" s="55" t="s">
        <v>2237</v>
      </c>
      <c r="H1041" s="55" t="s">
        <v>3046</v>
      </c>
      <c r="I1041" s="56">
        <f>COUNTIF(G:G,G1041)</f>
        <v>1</v>
      </c>
      <c r="J1041" s="57" t="s">
        <v>3523</v>
      </c>
      <c r="K1041" s="92"/>
      <c r="L1041" s="92"/>
    </row>
    <row r="1042" spans="1:12" ht="30" x14ac:dyDescent="0.25">
      <c r="A1042" s="55" t="s">
        <v>2194</v>
      </c>
      <c r="B1042" s="55" t="s">
        <v>2241</v>
      </c>
      <c r="C1042" s="55" t="str">
        <f>VLOOKUP(B1042,'3. DB25 Alle koder'!B:C,2,FALSE)</f>
        <v>Formidlingsaktiviteter i forbindelse med kurser og undervisere</v>
      </c>
      <c r="D1042" s="56">
        <f>COUNTIF(B:B,B1042)</f>
        <v>1</v>
      </c>
      <c r="E1042" s="63" t="s">
        <v>3624</v>
      </c>
      <c r="F1042" s="55" t="s">
        <v>1945</v>
      </c>
      <c r="G1042" s="55" t="s">
        <v>2163</v>
      </c>
      <c r="H1042" s="55" t="s">
        <v>3021</v>
      </c>
      <c r="I1042" s="56">
        <f>COUNTIF(G:G,G1042)</f>
        <v>26</v>
      </c>
      <c r="J1042" s="63" t="s">
        <v>3523</v>
      </c>
      <c r="K1042" s="92"/>
      <c r="L1042" s="92"/>
    </row>
    <row r="1043" spans="1:12" ht="30" x14ac:dyDescent="0.25">
      <c r="A1043" s="55" t="s">
        <v>2194</v>
      </c>
      <c r="B1043" s="55" t="s">
        <v>2243</v>
      </c>
      <c r="C1043" s="55" t="str">
        <f>VLOOKUP(B1043,'3. DB25 Alle koder'!B:C,2,FALSE)</f>
        <v>Levering af hjælpeydelser i forbindelse med undervisning i.a.n.</v>
      </c>
      <c r="D1043" s="56">
        <f>COUNTIF(B:B,B1043)</f>
        <v>1</v>
      </c>
      <c r="E1043" s="63" t="s">
        <v>3523</v>
      </c>
      <c r="F1043" s="55" t="s">
        <v>2164</v>
      </c>
      <c r="G1043" s="55" t="s">
        <v>3304</v>
      </c>
      <c r="H1043" s="55" t="s">
        <v>3047</v>
      </c>
      <c r="I1043" s="56">
        <f>COUNTIF(G:G,G1043)</f>
        <v>1</v>
      </c>
      <c r="J1043" s="63" t="s">
        <v>3523</v>
      </c>
      <c r="K1043" s="92"/>
      <c r="L1043" s="92"/>
    </row>
    <row r="1044" spans="1:12" x14ac:dyDescent="0.25">
      <c r="A1044" s="55" t="s">
        <v>2244</v>
      </c>
      <c r="B1044" s="55" t="s">
        <v>2247</v>
      </c>
      <c r="C1044" s="55" t="str">
        <f>VLOOKUP(B1044,'3. DB25 Alle koder'!B:C,2,FALSE)</f>
        <v>Aktiviteter inden for hospitalsvæsen</v>
      </c>
      <c r="D1044" s="56">
        <f>COUNTIF(B:B,B1044)</f>
        <v>1</v>
      </c>
      <c r="E1044" s="63" t="s">
        <v>3523</v>
      </c>
      <c r="F1044" s="55" t="s">
        <v>2194</v>
      </c>
      <c r="G1044" s="55" t="s">
        <v>2247</v>
      </c>
      <c r="H1044" s="55" t="s">
        <v>3050</v>
      </c>
      <c r="I1044" s="56">
        <f>COUNTIF(G:G,G1044)</f>
        <v>1</v>
      </c>
      <c r="J1044" s="63" t="s">
        <v>3523</v>
      </c>
      <c r="K1044" s="92"/>
      <c r="L1044" s="92"/>
    </row>
    <row r="1045" spans="1:12" x14ac:dyDescent="0.25">
      <c r="A1045" s="55" t="s">
        <v>2244</v>
      </c>
      <c r="B1045" s="55" t="s">
        <v>2250</v>
      </c>
      <c r="C1045" s="55" t="str">
        <f>VLOOKUP(B1045,'3. DB25 Alle koder'!B:C,2,FALSE)</f>
        <v>Alment praktiserende lægers aktiviteter</v>
      </c>
      <c r="D1045" s="56">
        <f>COUNTIF(B:B,B1045)</f>
        <v>1</v>
      </c>
      <c r="E1045" s="63" t="s">
        <v>3523</v>
      </c>
      <c r="F1045" s="55" t="s">
        <v>2194</v>
      </c>
      <c r="G1045" s="55" t="s">
        <v>2250</v>
      </c>
      <c r="H1045" s="55" t="s">
        <v>3052</v>
      </c>
      <c r="I1045" s="56">
        <f>COUNTIF(G:G,G1045)</f>
        <v>1</v>
      </c>
      <c r="J1045" s="63" t="s">
        <v>3523</v>
      </c>
      <c r="K1045" s="92"/>
      <c r="L1045" s="92"/>
    </row>
    <row r="1046" spans="1:12" x14ac:dyDescent="0.25">
      <c r="A1046" s="55" t="s">
        <v>2244</v>
      </c>
      <c r="B1046" s="55" t="s">
        <v>2252</v>
      </c>
      <c r="C1046" s="55" t="str">
        <f>VLOOKUP(B1046,'3. DB25 Alle koder'!B:C,2,FALSE)</f>
        <v>Speciallægers aktiviteter</v>
      </c>
      <c r="D1046" s="56">
        <f>COUNTIF(B:B,B1046)</f>
        <v>1</v>
      </c>
      <c r="E1046" s="63" t="s">
        <v>3523</v>
      </c>
      <c r="F1046" s="55" t="s">
        <v>2194</v>
      </c>
      <c r="G1046" s="55" t="s">
        <v>2252</v>
      </c>
      <c r="H1046" s="55" t="s">
        <v>3053</v>
      </c>
      <c r="I1046" s="56">
        <f>COUNTIF(G:G,G1046)</f>
        <v>1</v>
      </c>
      <c r="J1046" s="63" t="s">
        <v>3523</v>
      </c>
      <c r="K1046" s="92"/>
      <c r="L1046" s="92"/>
    </row>
    <row r="1047" spans="1:12" x14ac:dyDescent="0.25">
      <c r="A1047" s="55" t="s">
        <v>2244</v>
      </c>
      <c r="B1047" s="55" t="s">
        <v>2254</v>
      </c>
      <c r="C1047" s="55" t="str">
        <f>VLOOKUP(B1047,'3. DB25 Alle koder'!B:C,2,FALSE)</f>
        <v>Tandlægers aktiviteter</v>
      </c>
      <c r="D1047" s="56">
        <f>COUNTIF(B:B,B1047)</f>
        <v>1</v>
      </c>
      <c r="E1047" s="63" t="s">
        <v>3523</v>
      </c>
      <c r="F1047" s="55" t="s">
        <v>2194</v>
      </c>
      <c r="G1047" s="55" t="s">
        <v>2254</v>
      </c>
      <c r="H1047" s="55" t="s">
        <v>3054</v>
      </c>
      <c r="I1047" s="56">
        <f>COUNTIF(G:G,G1047)</f>
        <v>1</v>
      </c>
      <c r="J1047" s="63" t="s">
        <v>3523</v>
      </c>
      <c r="K1047" s="92"/>
      <c r="L1047" s="92"/>
    </row>
    <row r="1048" spans="1:12" ht="30" x14ac:dyDescent="0.25">
      <c r="A1048" s="55" t="s">
        <v>2244</v>
      </c>
      <c r="B1048" s="55" t="s">
        <v>2257</v>
      </c>
      <c r="C1048" s="55" t="str">
        <f>VLOOKUP(B1048,'3. DB25 Alle koder'!B:C,2,FALSE)</f>
        <v>Billeddiagnostiske undersøgelser og medicinske laboratorieaktiviteter</v>
      </c>
      <c r="D1048" s="56">
        <f>COUNTIF(B:B,B1048)</f>
        <v>1</v>
      </c>
      <c r="E1048" s="63" t="s">
        <v>3523</v>
      </c>
      <c r="F1048" s="55" t="s">
        <v>2194</v>
      </c>
      <c r="G1048" s="55" t="s">
        <v>3305</v>
      </c>
      <c r="H1048" s="55" t="s">
        <v>3061</v>
      </c>
      <c r="I1048" s="56">
        <f>COUNTIF(G:G,G1048)</f>
        <v>4</v>
      </c>
      <c r="J1048" s="63" t="s">
        <v>3523</v>
      </c>
      <c r="K1048" s="92"/>
      <c r="L1048" s="92"/>
    </row>
    <row r="1049" spans="1:12" x14ac:dyDescent="0.25">
      <c r="A1049" s="55" t="s">
        <v>2244</v>
      </c>
      <c r="B1049" s="55" t="s">
        <v>2260</v>
      </c>
      <c r="C1049" s="55" t="str">
        <f>VLOOKUP(B1049,'3. DB25 Alle koder'!B:C,2,FALSE)</f>
        <v>Patienttransport med ambulance</v>
      </c>
      <c r="D1049" s="56">
        <f>COUNTIF(B:B,B1049)</f>
        <v>1</v>
      </c>
      <c r="E1049" s="63" t="s">
        <v>3523</v>
      </c>
      <c r="F1049" s="55" t="s">
        <v>2194</v>
      </c>
      <c r="G1049" s="55" t="s">
        <v>3305</v>
      </c>
      <c r="H1049" s="55" t="s">
        <v>3061</v>
      </c>
      <c r="I1049" s="56">
        <f>COUNTIF(G:G,G1049)</f>
        <v>4</v>
      </c>
      <c r="J1049" s="63" t="s">
        <v>3523</v>
      </c>
      <c r="K1049" s="92"/>
      <c r="L1049" s="92"/>
    </row>
    <row r="1050" spans="1:12" x14ac:dyDescent="0.25">
      <c r="A1050" s="55" t="s">
        <v>2244</v>
      </c>
      <c r="B1050" s="55" t="s">
        <v>2263</v>
      </c>
      <c r="C1050" s="55" t="str">
        <f>VLOOKUP(B1050,'3. DB25 Alle koder'!B:C,2,FALSE)</f>
        <v>Psykologisk og psykoterapeutisk rådgivning</v>
      </c>
      <c r="D1050" s="56">
        <f>COUNTIF(B:B,B1050)</f>
        <v>1</v>
      </c>
      <c r="E1050" s="60" t="s">
        <v>3523</v>
      </c>
      <c r="F1050" s="55" t="s">
        <v>2194</v>
      </c>
      <c r="G1050" s="55" t="s">
        <v>3306</v>
      </c>
      <c r="H1050" s="55" t="s">
        <v>3059</v>
      </c>
      <c r="I1050" s="56">
        <f>COUNTIF(G:G,G1050)</f>
        <v>1</v>
      </c>
      <c r="J1050" s="60" t="s">
        <v>3523</v>
      </c>
      <c r="K1050" s="92"/>
      <c r="L1050" s="92"/>
    </row>
    <row r="1051" spans="1:12" ht="30" x14ac:dyDescent="0.25">
      <c r="A1051" s="55" t="s">
        <v>2244</v>
      </c>
      <c r="B1051" s="55" t="s">
        <v>2265</v>
      </c>
      <c r="C1051" s="55" t="str">
        <f>VLOOKUP(B1051,'3. DB25 Alle koder'!B:C,2,FALSE)</f>
        <v>Sundhedspleje, hjemmesygepleje, jordemoderaktiviteter mv.</v>
      </c>
      <c r="D1051" s="56">
        <f>COUNTIF(B:B,B1051)</f>
        <v>1</v>
      </c>
      <c r="E1051" s="60" t="s">
        <v>3523</v>
      </c>
      <c r="F1051" s="55" t="s">
        <v>2194</v>
      </c>
      <c r="G1051" s="55" t="s">
        <v>3307</v>
      </c>
      <c r="H1051" s="55" t="s">
        <v>3057</v>
      </c>
      <c r="I1051" s="56">
        <f>COUNTIF(G:G,G1051)</f>
        <v>1</v>
      </c>
      <c r="J1051" s="60" t="s">
        <v>3523</v>
      </c>
      <c r="K1051" s="92"/>
      <c r="L1051" s="92"/>
    </row>
    <row r="1052" spans="1:12" x14ac:dyDescent="0.25">
      <c r="A1052" s="55" t="s">
        <v>2244</v>
      </c>
      <c r="B1052" s="55" t="s">
        <v>2268</v>
      </c>
      <c r="C1052" s="55" t="str">
        <f>VLOOKUP(B1052,'3. DB25 Alle koder'!B:C,2,FALSE)</f>
        <v>Fysio- og ergoterapi</v>
      </c>
      <c r="D1052" s="56">
        <f>COUNTIF(B:B,B1052)</f>
        <v>1</v>
      </c>
      <c r="E1052" s="60" t="s">
        <v>3523</v>
      </c>
      <c r="F1052" s="55" t="s">
        <v>2194</v>
      </c>
      <c r="G1052" s="55" t="s">
        <v>3308</v>
      </c>
      <c r="H1052" s="55" t="s">
        <v>3058</v>
      </c>
      <c r="I1052" s="56">
        <f>COUNTIF(G:G,G1052)</f>
        <v>1</v>
      </c>
      <c r="J1052" s="60" t="s">
        <v>3523</v>
      </c>
      <c r="K1052" s="92"/>
      <c r="L1052" s="92"/>
    </row>
    <row r="1053" spans="1:12" ht="30" x14ac:dyDescent="0.25">
      <c r="A1053" s="55" t="s">
        <v>2244</v>
      </c>
      <c r="B1053" s="55" t="s">
        <v>2271</v>
      </c>
      <c r="C1053" s="55" t="str">
        <f>VLOOKUP(B1053,'3. DB25 Alle koder'!B:C,2,FALSE)</f>
        <v>Traditionelle, komplementære og alternative behandlingsformer</v>
      </c>
      <c r="D1053" s="56">
        <f>COUNTIF(B:B,B1053)</f>
        <v>3</v>
      </c>
      <c r="E1053" s="60" t="s">
        <v>3523</v>
      </c>
      <c r="F1053" s="55" t="s">
        <v>2194</v>
      </c>
      <c r="G1053" s="55" t="s">
        <v>3484</v>
      </c>
      <c r="H1053" s="55" t="s">
        <v>3060</v>
      </c>
      <c r="I1053" s="56">
        <f>COUNTIF(G:G,G1053)</f>
        <v>1</v>
      </c>
      <c r="J1053" s="60" t="s">
        <v>3523</v>
      </c>
      <c r="K1053" s="92"/>
      <c r="L1053" s="92"/>
    </row>
    <row r="1054" spans="1:12" ht="30" x14ac:dyDescent="0.25">
      <c r="A1054" s="55" t="s">
        <v>2244</v>
      </c>
      <c r="B1054" s="55" t="s">
        <v>2271</v>
      </c>
      <c r="C1054" s="55" t="str">
        <f>VLOOKUP(B1054,'3. DB25 Alle koder'!B:C,2,FALSE)</f>
        <v>Traditionelle, komplementære og alternative behandlingsformer</v>
      </c>
      <c r="D1054" s="56">
        <f>COUNTIF(B:B,B1054)</f>
        <v>3</v>
      </c>
      <c r="E1054" s="60" t="s">
        <v>3523</v>
      </c>
      <c r="F1054" s="55" t="s">
        <v>2194</v>
      </c>
      <c r="G1054" s="55" t="s">
        <v>3305</v>
      </c>
      <c r="H1054" s="55" t="s">
        <v>3061</v>
      </c>
      <c r="I1054" s="56">
        <f>COUNTIF(G:G,G1054)</f>
        <v>4</v>
      </c>
      <c r="J1054" s="60" t="s">
        <v>3523</v>
      </c>
      <c r="K1054" s="92"/>
      <c r="L1054" s="92"/>
    </row>
    <row r="1055" spans="1:12" ht="30" x14ac:dyDescent="0.25">
      <c r="A1055" s="55" t="s">
        <v>2244</v>
      </c>
      <c r="B1055" s="55" t="s">
        <v>2271</v>
      </c>
      <c r="C1055" s="55" t="str">
        <f>VLOOKUP(B1055,'3. DB25 Alle koder'!B:C,2,FALSE)</f>
        <v>Traditionelle, komplementære og alternative behandlingsformer</v>
      </c>
      <c r="D1055" s="56">
        <f>COUNTIF(B:B,B1055)</f>
        <v>3</v>
      </c>
      <c r="E1055" s="60" t="s">
        <v>3523</v>
      </c>
      <c r="F1055" s="55" t="s">
        <v>2340</v>
      </c>
      <c r="G1055" s="55" t="s">
        <v>3336</v>
      </c>
      <c r="H1055" s="55" t="s">
        <v>3153</v>
      </c>
      <c r="I1055" s="56">
        <f>COUNTIF(G:G,G1055)</f>
        <v>5</v>
      </c>
      <c r="J1055" s="60" t="s">
        <v>3523</v>
      </c>
      <c r="K1055" s="92"/>
      <c r="L1055" s="92"/>
    </row>
    <row r="1056" spans="1:12" ht="30" x14ac:dyDescent="0.25">
      <c r="A1056" s="55" t="s">
        <v>2244</v>
      </c>
      <c r="B1056" s="55" t="s">
        <v>2273</v>
      </c>
      <c r="C1056" s="55" t="str">
        <f>VLOOKUP(B1056,'3. DB25 Alle koder'!B:C,2,FALSE)</f>
        <v>Formidlingsaktiviteter inden for læge- og tandlægeaktiviteter samt sundhedsvæsen i øvrigt</v>
      </c>
      <c r="D1056" s="56">
        <f>COUNTIF(B:B,B1056)</f>
        <v>1</v>
      </c>
      <c r="E1056" s="60" t="s">
        <v>3624</v>
      </c>
      <c r="F1056" s="55" t="s">
        <v>1945</v>
      </c>
      <c r="G1056" s="55" t="s">
        <v>2163</v>
      </c>
      <c r="H1056" s="55" t="s">
        <v>3021</v>
      </c>
      <c r="I1056" s="56">
        <f>COUNTIF(G:G,G1056)</f>
        <v>26</v>
      </c>
      <c r="J1056" s="60" t="s">
        <v>3523</v>
      </c>
      <c r="K1056" s="92"/>
      <c r="L1056" s="92"/>
    </row>
    <row r="1057" spans="1:12" x14ac:dyDescent="0.25">
      <c r="A1057" s="55" t="s">
        <v>2244</v>
      </c>
      <c r="B1057" s="55" t="s">
        <v>2275</v>
      </c>
      <c r="C1057" s="55" t="str">
        <f>VLOOKUP(B1057,'3. DB25 Alle koder'!B:C,2,FALSE)</f>
        <v>Drift af sundhedsvæsen i øvrigt i.a.n.</v>
      </c>
      <c r="D1057" s="56">
        <f>COUNTIF(B:B,B1057)</f>
        <v>1</v>
      </c>
      <c r="E1057" s="60" t="s">
        <v>3523</v>
      </c>
      <c r="F1057" s="55" t="s">
        <v>2194</v>
      </c>
      <c r="G1057" s="55" t="s">
        <v>3305</v>
      </c>
      <c r="H1057" s="55" t="s">
        <v>3061</v>
      </c>
      <c r="I1057" s="56">
        <f>COUNTIF(G:G,G1057)</f>
        <v>4</v>
      </c>
      <c r="J1057" s="60" t="s">
        <v>3523</v>
      </c>
      <c r="K1057" s="92"/>
      <c r="L1057" s="92"/>
    </row>
    <row r="1058" spans="1:12" x14ac:dyDescent="0.25">
      <c r="A1058" s="55" t="s">
        <v>2244</v>
      </c>
      <c r="B1058" s="55" t="s">
        <v>2280</v>
      </c>
      <c r="C1058" s="55" t="str">
        <f>VLOOKUP(B1058,'3. DB25 Alle koder'!B:C,2,FALSE)</f>
        <v>Drift af plejehjem</v>
      </c>
      <c r="D1058" s="56">
        <f>COUNTIF(B:B,B1058)</f>
        <v>1</v>
      </c>
      <c r="E1058" s="60" t="s">
        <v>3523</v>
      </c>
      <c r="F1058" s="55" t="s">
        <v>2194</v>
      </c>
      <c r="G1058" s="55" t="s">
        <v>2280</v>
      </c>
      <c r="H1058" s="55" t="s">
        <v>3064</v>
      </c>
      <c r="I1058" s="56">
        <f>COUNTIF(G:G,G1058)</f>
        <v>1</v>
      </c>
      <c r="J1058" s="60" t="s">
        <v>3523</v>
      </c>
      <c r="K1058" s="92"/>
      <c r="L1058" s="92"/>
    </row>
    <row r="1059" spans="1:12" x14ac:dyDescent="0.25">
      <c r="A1059" s="55" t="s">
        <v>2244</v>
      </c>
      <c r="B1059" s="55" t="s">
        <v>2282</v>
      </c>
      <c r="C1059" s="55" t="str">
        <f>VLOOKUP(B1059,'3. DB25 Alle koder'!B:C,2,FALSE)</f>
        <v>Institutionsophold med sygepleje i.a.n.</v>
      </c>
      <c r="D1059" s="56">
        <f>COUNTIF(B:B,B1059)</f>
        <v>1</v>
      </c>
      <c r="E1059" s="57" t="s">
        <v>3523</v>
      </c>
      <c r="F1059" s="55" t="s">
        <v>2194</v>
      </c>
      <c r="G1059" s="55" t="s">
        <v>2282</v>
      </c>
      <c r="H1059" s="55" t="s">
        <v>2283</v>
      </c>
      <c r="I1059" s="56">
        <f>COUNTIF(G:G,G1059)</f>
        <v>1</v>
      </c>
      <c r="J1059" s="57" t="s">
        <v>3523</v>
      </c>
      <c r="K1059" s="92"/>
      <c r="L1059" s="92"/>
    </row>
    <row r="1060" spans="1:12" x14ac:dyDescent="0.25">
      <c r="A1060" s="55" t="s">
        <v>2244</v>
      </c>
      <c r="B1060" s="55" t="s">
        <v>2287</v>
      </c>
      <c r="C1060" s="55" t="str">
        <f>VLOOKUP(B1060,'3. DB25 Alle koder'!B:C,2,FALSE)</f>
        <v>Drift af døgninstitutioner for personer med psykiske handicap</v>
      </c>
      <c r="D1060" s="56">
        <f>COUNTIF(B:B,B1060)</f>
        <v>1</v>
      </c>
      <c r="E1060" s="57" t="s">
        <v>3523</v>
      </c>
      <c r="F1060" s="55" t="s">
        <v>2194</v>
      </c>
      <c r="G1060" s="55" t="s">
        <v>2287</v>
      </c>
      <c r="H1060" s="55" t="s">
        <v>3066</v>
      </c>
      <c r="I1060" s="56">
        <f>COUNTIF(G:G,G1060)</f>
        <v>1</v>
      </c>
      <c r="J1060" s="57" t="s">
        <v>3523</v>
      </c>
      <c r="K1060" s="92"/>
      <c r="L1060" s="92"/>
    </row>
    <row r="1061" spans="1:12" ht="30" x14ac:dyDescent="0.25">
      <c r="A1061" s="55" t="s">
        <v>2244</v>
      </c>
      <c r="B1061" s="55" t="s">
        <v>2289</v>
      </c>
      <c r="C1061" s="55" t="str">
        <f>VLOOKUP(B1061,'3. DB25 Alle koder'!B:C,2,FALSE)</f>
        <v>Drift af behandlingshjem for stofmisbrugere og alkoholskadede</v>
      </c>
      <c r="D1061" s="56">
        <f>COUNTIF(B:B,B1061)</f>
        <v>1</v>
      </c>
      <c r="E1061" s="57" t="s">
        <v>3523</v>
      </c>
      <c r="F1061" s="55" t="s">
        <v>2194</v>
      </c>
      <c r="G1061" s="55" t="s">
        <v>2289</v>
      </c>
      <c r="H1061" s="55" t="s">
        <v>3067</v>
      </c>
      <c r="I1061" s="56">
        <f>COUNTIF(G:G,G1061)</f>
        <v>1</v>
      </c>
      <c r="J1061" s="57" t="s">
        <v>3523</v>
      </c>
      <c r="K1061" s="92"/>
      <c r="L1061" s="92"/>
    </row>
    <row r="1062" spans="1:12" x14ac:dyDescent="0.25">
      <c r="A1062" s="55" t="s">
        <v>2244</v>
      </c>
      <c r="B1062" s="55" t="s">
        <v>2294</v>
      </c>
      <c r="C1062" s="55" t="str">
        <f>VLOOKUP(B1062,'3. DB25 Alle koder'!B:C,2,FALSE)</f>
        <v>Drift af døgninstitutioner for personer med fysisk handicap</v>
      </c>
      <c r="D1062" s="56">
        <f>COUNTIF(B:B,B1062)</f>
        <v>1</v>
      </c>
      <c r="E1062" s="57" t="s">
        <v>3523</v>
      </c>
      <c r="F1062" s="55" t="s">
        <v>2194</v>
      </c>
      <c r="G1062" s="55" t="s">
        <v>2294</v>
      </c>
      <c r="H1062" s="55" t="s">
        <v>3069</v>
      </c>
      <c r="I1062" s="56">
        <f>COUNTIF(G:G,G1062)</f>
        <v>1</v>
      </c>
      <c r="J1062" s="57" t="s">
        <v>3523</v>
      </c>
      <c r="K1062" s="92"/>
      <c r="L1062" s="92"/>
    </row>
    <row r="1063" spans="1:12" x14ac:dyDescent="0.25">
      <c r="A1063" s="55" t="s">
        <v>2244</v>
      </c>
      <c r="B1063" s="55" t="s">
        <v>2296</v>
      </c>
      <c r="C1063" s="55" t="str">
        <f>VLOOKUP(B1063,'3. DB25 Alle koder'!B:C,2,FALSE)</f>
        <v>Drift af beskyttede boliger o. lign.</v>
      </c>
      <c r="D1063" s="56">
        <f>COUNTIF(B:B,B1063)</f>
        <v>1</v>
      </c>
      <c r="E1063" s="57" t="s">
        <v>3523</v>
      </c>
      <c r="F1063" s="55" t="s">
        <v>2194</v>
      </c>
      <c r="G1063" s="55" t="s">
        <v>2296</v>
      </c>
      <c r="H1063" s="55" t="s">
        <v>3070</v>
      </c>
      <c r="I1063" s="56">
        <f>COUNTIF(G:G,G1063)</f>
        <v>1</v>
      </c>
      <c r="J1063" s="57" t="s">
        <v>3523</v>
      </c>
      <c r="K1063" s="92"/>
      <c r="L1063" s="92"/>
    </row>
    <row r="1064" spans="1:12" x14ac:dyDescent="0.25">
      <c r="A1064" s="55" t="s">
        <v>2244</v>
      </c>
      <c r="B1064" s="55" t="s">
        <v>2301</v>
      </c>
      <c r="C1064" s="55" t="str">
        <f>VLOOKUP(B1064,'3. DB25 Alle koder'!B:C,2,FALSE)</f>
        <v>Formidlingsaktiviteter i forbindelse med institutionsophold</v>
      </c>
      <c r="D1064" s="56">
        <f>COUNTIF(B:B,B1064)</f>
        <v>1</v>
      </c>
      <c r="E1064" s="60" t="s">
        <v>3624</v>
      </c>
      <c r="F1064" s="55" t="s">
        <v>1945</v>
      </c>
      <c r="G1064" s="55" t="s">
        <v>2163</v>
      </c>
      <c r="H1064" s="55" t="s">
        <v>3021</v>
      </c>
      <c r="I1064" s="56">
        <f>COUNTIF(G:G,G1064)</f>
        <v>26</v>
      </c>
      <c r="J1064" s="60" t="s">
        <v>3523</v>
      </c>
      <c r="K1064" s="92"/>
      <c r="L1064" s="92"/>
    </row>
    <row r="1065" spans="1:12" x14ac:dyDescent="0.25">
      <c r="A1065" s="55" t="s">
        <v>2244</v>
      </c>
      <c r="B1065" s="55" t="s">
        <v>2303</v>
      </c>
      <c r="C1065" s="55" t="str">
        <f>VLOOKUP(B1065,'3. DB25 Alle koder'!B:C,2,FALSE)</f>
        <v>Drift af døgninstitutioner for børn og unge</v>
      </c>
      <c r="D1065" s="56">
        <f>COUNTIF(B:B,B1065)</f>
        <v>1</v>
      </c>
      <c r="E1065" s="57" t="s">
        <v>3523</v>
      </c>
      <c r="F1065" s="55" t="s">
        <v>2194</v>
      </c>
      <c r="G1065" s="55" t="s">
        <v>3310</v>
      </c>
      <c r="H1065" s="55" t="s">
        <v>3073</v>
      </c>
      <c r="I1065" s="56">
        <f>COUNTIF(G:G,G1065)</f>
        <v>1</v>
      </c>
      <c r="J1065" s="57" t="s">
        <v>3523</v>
      </c>
      <c r="K1065" s="92"/>
      <c r="L1065" s="92"/>
    </row>
    <row r="1066" spans="1:12" x14ac:dyDescent="0.25">
      <c r="A1066" s="55" t="s">
        <v>2244</v>
      </c>
      <c r="B1066" s="55" t="s">
        <v>2305</v>
      </c>
      <c r="C1066" s="55" t="str">
        <f>VLOOKUP(B1066,'3. DB25 Alle koder'!B:C,2,FALSE)</f>
        <v>Familiepleje</v>
      </c>
      <c r="D1066" s="56">
        <f>COUNTIF(B:B,B1066)</f>
        <v>1</v>
      </c>
      <c r="E1066" s="57" t="s">
        <v>3523</v>
      </c>
      <c r="F1066" s="55" t="s">
        <v>2194</v>
      </c>
      <c r="G1066" s="55" t="s">
        <v>3311</v>
      </c>
      <c r="H1066" s="55" t="s">
        <v>2306</v>
      </c>
      <c r="I1066" s="56">
        <f>COUNTIF(G:G,G1066)</f>
        <v>1</v>
      </c>
      <c r="J1066" s="57" t="s">
        <v>3523</v>
      </c>
      <c r="K1066" s="92"/>
      <c r="L1066" s="92"/>
    </row>
    <row r="1067" spans="1:12" x14ac:dyDescent="0.25">
      <c r="A1067" s="55" t="s">
        <v>2244</v>
      </c>
      <c r="B1067" s="55" t="s">
        <v>2307</v>
      </c>
      <c r="C1067" s="55" t="str">
        <f>VLOOKUP(B1067,'3. DB25 Alle koder'!B:C,2,FALSE)</f>
        <v>Drift af flygtninge- og asylcentre</v>
      </c>
      <c r="D1067" s="56">
        <f>COUNTIF(B:B,B1067)</f>
        <v>1</v>
      </c>
      <c r="E1067" s="57" t="s">
        <v>3523</v>
      </c>
      <c r="F1067" s="55" t="s">
        <v>2194</v>
      </c>
      <c r="G1067" s="55" t="s">
        <v>2336</v>
      </c>
      <c r="H1067" s="55" t="s">
        <v>3087</v>
      </c>
      <c r="I1067" s="56">
        <f>COUNTIF(G:G,G1067)</f>
        <v>2</v>
      </c>
      <c r="J1067" s="57" t="s">
        <v>3523</v>
      </c>
      <c r="K1067" s="92"/>
      <c r="L1067" s="92"/>
    </row>
    <row r="1068" spans="1:12" x14ac:dyDescent="0.25">
      <c r="A1068" s="55" t="s">
        <v>2244</v>
      </c>
      <c r="B1068" s="55" t="s">
        <v>2309</v>
      </c>
      <c r="C1068" s="55" t="str">
        <f>VLOOKUP(B1068,'3. DB25 Alle koder'!B:C,2,FALSE)</f>
        <v>Drift af andre former for institutionsophold</v>
      </c>
      <c r="D1068" s="56">
        <f>COUNTIF(B:B,B1068)</f>
        <v>1</v>
      </c>
      <c r="E1068" s="60" t="s">
        <v>3523</v>
      </c>
      <c r="F1068" s="55" t="s">
        <v>2194</v>
      </c>
      <c r="G1068" s="55" t="s">
        <v>3312</v>
      </c>
      <c r="H1068" s="55" t="s">
        <v>3071</v>
      </c>
      <c r="I1068" s="56">
        <f>COUNTIF(G:G,G1068)</f>
        <v>1</v>
      </c>
      <c r="J1068" s="60" t="s">
        <v>3523</v>
      </c>
      <c r="K1068" s="92"/>
      <c r="L1068" s="92"/>
    </row>
    <row r="1069" spans="1:12" x14ac:dyDescent="0.25">
      <c r="A1069" s="55" t="s">
        <v>2244</v>
      </c>
      <c r="B1069" s="55" t="s">
        <v>2313</v>
      </c>
      <c r="C1069" s="55" t="str">
        <f>VLOOKUP(B1069,'3. DB25 Alle koder'!B:C,2,FALSE)</f>
        <v>Drift af hjemmehjælp</v>
      </c>
      <c r="D1069" s="56">
        <f>COUNTIF(B:B,B1069)</f>
        <v>1</v>
      </c>
      <c r="E1069" s="57" t="s">
        <v>3523</v>
      </c>
      <c r="F1069" s="55" t="s">
        <v>2194</v>
      </c>
      <c r="G1069" s="55" t="s">
        <v>2313</v>
      </c>
      <c r="H1069" s="55" t="s">
        <v>3076</v>
      </c>
      <c r="I1069" s="56">
        <f>COUNTIF(G:G,G1069)</f>
        <v>1</v>
      </c>
      <c r="J1069" s="57" t="s">
        <v>3523</v>
      </c>
      <c r="K1069" s="92"/>
      <c r="L1069" s="92"/>
    </row>
    <row r="1070" spans="1:12" x14ac:dyDescent="0.25">
      <c r="A1070" s="55" t="s">
        <v>2244</v>
      </c>
      <c r="B1070" s="55" t="s">
        <v>2315</v>
      </c>
      <c r="C1070" s="55" t="str">
        <f>VLOOKUP(B1070,'3. DB25 Alle koder'!B:C,2,FALSE)</f>
        <v>Drift af dagcentre mv.</v>
      </c>
      <c r="D1070" s="56">
        <f>COUNTIF(B:B,B1070)</f>
        <v>1</v>
      </c>
      <c r="E1070" s="57" t="s">
        <v>3523</v>
      </c>
      <c r="F1070" s="55" t="s">
        <v>2194</v>
      </c>
      <c r="G1070" s="55" t="s">
        <v>2315</v>
      </c>
      <c r="H1070" s="55" t="s">
        <v>3077</v>
      </c>
      <c r="I1070" s="56">
        <f>COUNTIF(G:G,G1070)</f>
        <v>1</v>
      </c>
      <c r="J1070" s="57" t="s">
        <v>3523</v>
      </c>
      <c r="K1070" s="92"/>
      <c r="L1070" s="92"/>
    </row>
    <row r="1071" spans="1:12" x14ac:dyDescent="0.25">
      <c r="A1071" s="55" t="s">
        <v>2244</v>
      </c>
      <c r="B1071" s="55" t="s">
        <v>2317</v>
      </c>
      <c r="C1071" s="55" t="str">
        <f>VLOOKUP(B1071,'3. DB25 Alle koder'!B:C,2,FALSE)</f>
        <v>Drift af revalideringsinstitutioner</v>
      </c>
      <c r="D1071" s="56">
        <f>COUNTIF(B:B,B1071)</f>
        <v>1</v>
      </c>
      <c r="E1071" s="57" t="s">
        <v>3523</v>
      </c>
      <c r="F1071" s="55" t="s">
        <v>2194</v>
      </c>
      <c r="G1071" s="55" t="s">
        <v>2317</v>
      </c>
      <c r="H1071" s="55" t="s">
        <v>3078</v>
      </c>
      <c r="I1071" s="56">
        <f>COUNTIF(G:G,G1071)</f>
        <v>1</v>
      </c>
      <c r="J1071" s="57" t="s">
        <v>3523</v>
      </c>
      <c r="K1071" s="92"/>
      <c r="L1071" s="92"/>
    </row>
    <row r="1072" spans="1:12" x14ac:dyDescent="0.25">
      <c r="A1072" s="55" t="s">
        <v>2244</v>
      </c>
      <c r="B1072" s="55" t="s">
        <v>2322</v>
      </c>
      <c r="C1072" s="55" t="str">
        <f>VLOOKUP(B1072,'3. DB25 Alle koder'!B:C,2,FALSE)</f>
        <v>Drift af dagpleje</v>
      </c>
      <c r="D1072" s="56">
        <f>COUNTIF(B:B,B1072)</f>
        <v>1</v>
      </c>
      <c r="E1072" s="57" t="s">
        <v>3523</v>
      </c>
      <c r="F1072" s="55" t="s">
        <v>2194</v>
      </c>
      <c r="G1072" s="55" t="s">
        <v>2322</v>
      </c>
      <c r="H1072" s="55" t="s">
        <v>3080</v>
      </c>
      <c r="I1072" s="56">
        <f>COUNTIF(G:G,G1072)</f>
        <v>1</v>
      </c>
      <c r="J1072" s="57" t="s">
        <v>3523</v>
      </c>
      <c r="K1072" s="92"/>
      <c r="L1072" s="92"/>
    </row>
    <row r="1073" spans="1:12" x14ac:dyDescent="0.25">
      <c r="A1073" s="55" t="s">
        <v>2244</v>
      </c>
      <c r="B1073" s="55" t="s">
        <v>2324</v>
      </c>
      <c r="C1073" s="55" t="str">
        <f>VLOOKUP(B1073,'3. DB25 Alle koder'!B:C,2,FALSE)</f>
        <v>Drift af vuggestuer</v>
      </c>
      <c r="D1073" s="56">
        <f>COUNTIF(B:B,B1073)</f>
        <v>1</v>
      </c>
      <c r="E1073" s="57" t="s">
        <v>3523</v>
      </c>
      <c r="F1073" s="55" t="s">
        <v>2194</v>
      </c>
      <c r="G1073" s="55" t="s">
        <v>2324</v>
      </c>
      <c r="H1073" s="55" t="s">
        <v>3081</v>
      </c>
      <c r="I1073" s="56">
        <f>COUNTIF(G:G,G1073)</f>
        <v>1</v>
      </c>
      <c r="J1073" s="57" t="s">
        <v>3523</v>
      </c>
      <c r="K1073" s="92"/>
      <c r="L1073" s="92"/>
    </row>
    <row r="1074" spans="1:12" x14ac:dyDescent="0.25">
      <c r="A1074" s="55" t="s">
        <v>2244</v>
      </c>
      <c r="B1074" s="55" t="s">
        <v>2326</v>
      </c>
      <c r="C1074" s="55" t="str">
        <f>VLOOKUP(B1074,'3. DB25 Alle koder'!B:C,2,FALSE)</f>
        <v>Drift af børnehaver</v>
      </c>
      <c r="D1074" s="56">
        <f>COUNTIF(B:B,B1074)</f>
        <v>1</v>
      </c>
      <c r="E1074" s="57" t="s">
        <v>3523</v>
      </c>
      <c r="F1074" s="55" t="s">
        <v>2194</v>
      </c>
      <c r="G1074" s="55" t="s">
        <v>2326</v>
      </c>
      <c r="H1074" s="55" t="s">
        <v>3082</v>
      </c>
      <c r="I1074" s="56">
        <f>COUNTIF(G:G,G1074)</f>
        <v>1</v>
      </c>
      <c r="J1074" s="57" t="s">
        <v>3523</v>
      </c>
      <c r="K1074" s="92"/>
      <c r="L1074" s="92"/>
    </row>
    <row r="1075" spans="1:12" x14ac:dyDescent="0.25">
      <c r="A1075" s="55" t="s">
        <v>2244</v>
      </c>
      <c r="B1075" s="55" t="s">
        <v>2328</v>
      </c>
      <c r="C1075" s="55" t="str">
        <f>VLOOKUP(B1075,'3. DB25 Alle koder'!B:C,2,FALSE)</f>
        <v>Drift af skolefritidsordninger og fritidshjem</v>
      </c>
      <c r="D1075" s="56">
        <f>COUNTIF(B:B,B1075)</f>
        <v>1</v>
      </c>
      <c r="E1075" s="57" t="s">
        <v>3523</v>
      </c>
      <c r="F1075" s="55" t="s">
        <v>2194</v>
      </c>
      <c r="G1075" s="55" t="s">
        <v>2328</v>
      </c>
      <c r="H1075" s="55" t="s">
        <v>3083</v>
      </c>
      <c r="I1075" s="56">
        <f>COUNTIF(G:G,G1075)</f>
        <v>1</v>
      </c>
      <c r="J1075" s="57" t="s">
        <v>3523</v>
      </c>
      <c r="K1075" s="92"/>
      <c r="L1075" s="92"/>
    </row>
    <row r="1076" spans="1:12" x14ac:dyDescent="0.25">
      <c r="A1076" s="55" t="s">
        <v>2244</v>
      </c>
      <c r="B1076" s="55" t="s">
        <v>2330</v>
      </c>
      <c r="C1076" s="55" t="str">
        <f>VLOOKUP(B1076,'3. DB25 Alle koder'!B:C,2,FALSE)</f>
        <v>Drift af aldersintegrerede institutioner</v>
      </c>
      <c r="D1076" s="56">
        <f>COUNTIF(B:B,B1076)</f>
        <v>1</v>
      </c>
      <c r="E1076" s="57" t="s">
        <v>3523</v>
      </c>
      <c r="F1076" s="55" t="s">
        <v>2194</v>
      </c>
      <c r="G1076" s="55" t="s">
        <v>2330</v>
      </c>
      <c r="H1076" s="55" t="s">
        <v>3084</v>
      </c>
      <c r="I1076" s="56">
        <f>COUNTIF(G:G,G1076)</f>
        <v>1</v>
      </c>
      <c r="J1076" s="57" t="s">
        <v>3523</v>
      </c>
      <c r="K1076" s="92"/>
      <c r="L1076" s="92"/>
    </row>
    <row r="1077" spans="1:12" x14ac:dyDescent="0.25">
      <c r="A1077" s="55" t="s">
        <v>2244</v>
      </c>
      <c r="B1077" s="55" t="s">
        <v>2332</v>
      </c>
      <c r="C1077" s="55" t="str">
        <f>VLOOKUP(B1077,'3. DB25 Alle koder'!B:C,2,FALSE)</f>
        <v>Drift af fritids- og ungdomsklubber</v>
      </c>
      <c r="D1077" s="56">
        <f>COUNTIF(B:B,B1077)</f>
        <v>1</v>
      </c>
      <c r="E1077" s="57" t="s">
        <v>3523</v>
      </c>
      <c r="F1077" s="55" t="s">
        <v>2194</v>
      </c>
      <c r="G1077" s="55" t="s">
        <v>2332</v>
      </c>
      <c r="H1077" s="55" t="s">
        <v>3085</v>
      </c>
      <c r="I1077" s="56">
        <f>COUNTIF(G:G,G1077)</f>
        <v>1</v>
      </c>
      <c r="J1077" s="57" t="s">
        <v>3523</v>
      </c>
      <c r="K1077" s="92"/>
      <c r="L1077" s="92"/>
    </row>
    <row r="1078" spans="1:12" ht="30" x14ac:dyDescent="0.25">
      <c r="A1078" s="55" t="s">
        <v>2244</v>
      </c>
      <c r="B1078" s="55" t="s">
        <v>2335</v>
      </c>
      <c r="C1078" s="55" t="str">
        <f>VLOOKUP(B1078,'3. DB25 Alle koder'!B:C,2,FALSE)</f>
        <v>Støtteaktiviteter relateret til sygdomsbekæmpende, sociale og velgørende formål</v>
      </c>
      <c r="D1078" s="56">
        <f>COUNTIF(B:B,B1078)</f>
        <v>1</v>
      </c>
      <c r="E1078" s="57" t="s">
        <v>3523</v>
      </c>
      <c r="F1078" s="55" t="s">
        <v>2194</v>
      </c>
      <c r="G1078" s="55" t="s">
        <v>2335</v>
      </c>
      <c r="H1078" s="55" t="s">
        <v>3086</v>
      </c>
      <c r="I1078" s="56">
        <f>COUNTIF(G:G,G1078)</f>
        <v>1</v>
      </c>
      <c r="J1078" s="57" t="s">
        <v>3523</v>
      </c>
      <c r="K1078" s="92"/>
      <c r="L1078" s="92"/>
    </row>
    <row r="1079" spans="1:12" x14ac:dyDescent="0.25">
      <c r="A1079" s="55" t="s">
        <v>2244</v>
      </c>
      <c r="B1079" s="55" t="s">
        <v>2336</v>
      </c>
      <c r="C1079" s="55" t="str">
        <f>VLOOKUP(B1079,'3. DB25 Alle koder'!B:C,2,FALSE)</f>
        <v>Aktiviteter til støtte for flygtninge- og katastrofeofre mv.</v>
      </c>
      <c r="D1079" s="56">
        <f>COUNTIF(B:B,B1079)</f>
        <v>1</v>
      </c>
      <c r="E1079" s="57" t="s">
        <v>3523</v>
      </c>
      <c r="F1079" s="55" t="s">
        <v>2194</v>
      </c>
      <c r="G1079" s="55" t="s">
        <v>2336</v>
      </c>
      <c r="H1079" s="55" t="s">
        <v>3087</v>
      </c>
      <c r="I1079" s="56">
        <f>COUNTIF(G:G,G1079)</f>
        <v>2</v>
      </c>
      <c r="J1079" s="57" t="s">
        <v>3523</v>
      </c>
      <c r="K1079" s="92"/>
      <c r="L1079" s="92"/>
    </row>
    <row r="1080" spans="1:12" ht="30" x14ac:dyDescent="0.25">
      <c r="A1080" s="55" t="s">
        <v>2244</v>
      </c>
      <c r="B1080" s="55" t="s">
        <v>2338</v>
      </c>
      <c r="C1080" s="55" t="str">
        <f>VLOOKUP(B1080,'3. DB25 Alle koder'!B:C,2,FALSE)</f>
        <v>Andre sociale støtte- og rådgivningsaktiviteter uden institutionsophold</v>
      </c>
      <c r="D1080" s="56">
        <f>COUNTIF(B:B,B1080)</f>
        <v>1</v>
      </c>
      <c r="E1080" s="57" t="s">
        <v>3523</v>
      </c>
      <c r="F1080" s="55" t="s">
        <v>2194</v>
      </c>
      <c r="G1080" s="55" t="s">
        <v>2338</v>
      </c>
      <c r="H1080" s="55" t="s">
        <v>2339</v>
      </c>
      <c r="I1080" s="56">
        <f>COUNTIF(G:G,G1080)</f>
        <v>1</v>
      </c>
      <c r="J1080" s="57" t="s">
        <v>3523</v>
      </c>
      <c r="K1080" s="92"/>
      <c r="L1080" s="92"/>
    </row>
    <row r="1081" spans="1:12" ht="300" x14ac:dyDescent="0.25">
      <c r="A1081" s="55" t="s">
        <v>2340</v>
      </c>
      <c r="B1081" s="55" t="s">
        <v>2346</v>
      </c>
      <c r="C1081" s="55" t="str">
        <f>VLOOKUP(B1081,'3. DB25 Alle koder'!B:C,2,FALSE)</f>
        <v>Litteratur- og musikkomposition</v>
      </c>
      <c r="D1081" s="56">
        <f>COUNTIF(B:B,B1081)</f>
        <v>1</v>
      </c>
      <c r="E1081" s="64" t="s">
        <v>3719</v>
      </c>
      <c r="F1081" s="55" t="s">
        <v>2244</v>
      </c>
      <c r="G1081" s="55" t="s">
        <v>3313</v>
      </c>
      <c r="H1081" s="55" t="s">
        <v>2343</v>
      </c>
      <c r="I1081" s="56">
        <f>COUNTIF(G:G,G1081)</f>
        <v>4</v>
      </c>
      <c r="J1081" s="64" t="s">
        <v>3719</v>
      </c>
      <c r="K1081" s="92"/>
      <c r="L1081" s="92"/>
    </row>
    <row r="1082" spans="1:12" ht="150" x14ac:dyDescent="0.25">
      <c r="A1082" s="55" t="s">
        <v>2340</v>
      </c>
      <c r="B1082" s="55" t="s">
        <v>2349</v>
      </c>
      <c r="C1082" s="55" t="str">
        <f>VLOOKUP(B1082,'3. DB25 Alle koder'!B:C,2,FALSE)</f>
        <v>Billedkunstnerisk skaben</v>
      </c>
      <c r="D1082" s="56">
        <f>COUNTIF(B:B,B1082)</f>
        <v>1</v>
      </c>
      <c r="E1082" s="64" t="s">
        <v>3720</v>
      </c>
      <c r="F1082" s="55" t="s">
        <v>2244</v>
      </c>
      <c r="G1082" s="55" t="s">
        <v>3313</v>
      </c>
      <c r="H1082" s="55" t="s">
        <v>2343</v>
      </c>
      <c r="I1082" s="56">
        <f>COUNTIF(G:G,G1082)</f>
        <v>4</v>
      </c>
      <c r="J1082" s="64" t="s">
        <v>3720</v>
      </c>
      <c r="K1082" s="92"/>
      <c r="L1082" s="92"/>
    </row>
    <row r="1083" spans="1:12" ht="30" x14ac:dyDescent="0.25">
      <c r="A1083" s="55" t="s">
        <v>2340</v>
      </c>
      <c r="B1083" s="55" t="s">
        <v>2352</v>
      </c>
      <c r="C1083" s="55" t="str">
        <f>VLOOKUP(B1083,'3. DB25 Alle koder'!B:C,2,FALSE)</f>
        <v>Anden kunstnerisk skaben</v>
      </c>
      <c r="D1083" s="56">
        <f>COUNTIF(B:B,B1083)</f>
        <v>1</v>
      </c>
      <c r="E1083" s="60" t="s">
        <v>3721</v>
      </c>
      <c r="F1083" s="55" t="s">
        <v>2244</v>
      </c>
      <c r="G1083" s="55" t="s">
        <v>3313</v>
      </c>
      <c r="H1083" s="55" t="s">
        <v>2343</v>
      </c>
      <c r="I1083" s="56">
        <f>COUNTIF(G:G,G1083)</f>
        <v>4</v>
      </c>
      <c r="J1083" s="60" t="s">
        <v>3721</v>
      </c>
      <c r="K1083" s="92"/>
      <c r="L1083" s="92"/>
    </row>
    <row r="1084" spans="1:12" x14ac:dyDescent="0.25">
      <c r="A1084" s="55" t="s">
        <v>2340</v>
      </c>
      <c r="B1084" s="55" t="s">
        <v>2356</v>
      </c>
      <c r="C1084" s="55" t="str">
        <f>VLOOKUP(B1084,'3. DB25 Alle koder'!B:C,2,FALSE)</f>
        <v>Teater- og koncertproduktioner</v>
      </c>
      <c r="D1084" s="56">
        <f>COUNTIF(B:B,B1084)</f>
        <v>1</v>
      </c>
      <c r="E1084" s="57" t="s">
        <v>3523</v>
      </c>
      <c r="F1084" s="55" t="s">
        <v>2244</v>
      </c>
      <c r="G1084" s="55" t="s">
        <v>3314</v>
      </c>
      <c r="H1084" s="55" t="s">
        <v>3092</v>
      </c>
      <c r="I1084" s="56">
        <f>COUNTIF(G:G,G1084)</f>
        <v>1</v>
      </c>
      <c r="J1084" s="57" t="s">
        <v>3523</v>
      </c>
      <c r="K1084" s="92"/>
      <c r="L1084" s="92"/>
    </row>
    <row r="1085" spans="1:12" x14ac:dyDescent="0.25">
      <c r="A1085" s="55" t="s">
        <v>2340</v>
      </c>
      <c r="B1085" s="55" t="s">
        <v>2358</v>
      </c>
      <c r="C1085" s="55" t="str">
        <f>VLOOKUP(B1085,'3. DB25 Alle koder'!B:C,2,FALSE)</f>
        <v>Selvstændigt udøvende scenekunstnere</v>
      </c>
      <c r="D1085" s="56">
        <f>COUNTIF(B:B,B1085)</f>
        <v>1</v>
      </c>
      <c r="E1085" s="57" t="s">
        <v>3523</v>
      </c>
      <c r="F1085" s="55" t="s">
        <v>2244</v>
      </c>
      <c r="G1085" s="55" t="s">
        <v>3315</v>
      </c>
      <c r="H1085" s="55" t="s">
        <v>2359</v>
      </c>
      <c r="I1085" s="56">
        <f>COUNTIF(G:G,G1085)</f>
        <v>1</v>
      </c>
      <c r="J1085" s="57" t="s">
        <v>3523</v>
      </c>
      <c r="K1085" s="92"/>
      <c r="L1085" s="92"/>
    </row>
    <row r="1086" spans="1:12" x14ac:dyDescent="0.25">
      <c r="A1086" s="55" t="s">
        <v>2340</v>
      </c>
      <c r="B1086" s="55" t="s">
        <v>2363</v>
      </c>
      <c r="C1086" s="55" t="str">
        <f>VLOOKUP(B1086,'3. DB25 Alle koder'!B:C,2,FALSE)</f>
        <v>Drift af teater- og koncertsale, kulturhuse mv.</v>
      </c>
      <c r="D1086" s="56">
        <f>COUNTIF(B:B,B1086)</f>
        <v>1</v>
      </c>
      <c r="E1086" s="57" t="s">
        <v>3523</v>
      </c>
      <c r="F1086" s="55" t="s">
        <v>2244</v>
      </c>
      <c r="G1086" s="55" t="s">
        <v>3316</v>
      </c>
      <c r="H1086" s="55" t="s">
        <v>2362</v>
      </c>
      <c r="I1086" s="56">
        <f>COUNTIF(G:G,G1086)</f>
        <v>1</v>
      </c>
      <c r="J1086" s="57" t="s">
        <v>3523</v>
      </c>
      <c r="K1086" s="92"/>
      <c r="L1086" s="92"/>
    </row>
    <row r="1087" spans="1:12" ht="30" x14ac:dyDescent="0.25">
      <c r="A1087" s="55" t="s">
        <v>2340</v>
      </c>
      <c r="B1087" s="55" t="s">
        <v>2366</v>
      </c>
      <c r="C1087" s="55" t="str">
        <f>VLOOKUP(B1087,'3. DB25 Alle koder'!B:C,2,FALSE)</f>
        <v>Teknisk planlægning, levering, opsætning og betjening af udstyr til events</v>
      </c>
      <c r="D1087" s="56">
        <f>COUNTIF(B:B,B1087)</f>
        <v>1</v>
      </c>
      <c r="E1087" s="57" t="s">
        <v>3523</v>
      </c>
      <c r="F1087" s="55" t="s">
        <v>2244</v>
      </c>
      <c r="G1087" s="55" t="s">
        <v>3317</v>
      </c>
      <c r="H1087" s="55" t="s">
        <v>3094</v>
      </c>
      <c r="I1087" s="56">
        <f>COUNTIF(G:G,G1087)</f>
        <v>3</v>
      </c>
      <c r="J1087" s="57" t="s">
        <v>3523</v>
      </c>
      <c r="K1087" s="92"/>
      <c r="L1087" s="92"/>
    </row>
    <row r="1088" spans="1:12" ht="30" x14ac:dyDescent="0.25">
      <c r="A1088" s="55" t="s">
        <v>2340</v>
      </c>
      <c r="B1088" s="55" t="s">
        <v>2368</v>
      </c>
      <c r="C1088" s="55" t="str">
        <f>VLOOKUP(B1088,'3. DB25 Alle koder'!B:C,2,FALSE)</f>
        <v>Levering af andre serviceydelser i forbindelse med kunstnerisk skaben og scenekunst i.a.n.</v>
      </c>
      <c r="D1088" s="56">
        <f>COUNTIF(B:B,B1088)</f>
        <v>1</v>
      </c>
      <c r="E1088" s="57" t="s">
        <v>3523</v>
      </c>
      <c r="F1088" s="55" t="s">
        <v>2244</v>
      </c>
      <c r="G1088" s="55" t="s">
        <v>3317</v>
      </c>
      <c r="H1088" s="55" t="s">
        <v>3094</v>
      </c>
      <c r="I1088" s="56">
        <f>COUNTIF(G:G,G1088)</f>
        <v>3</v>
      </c>
      <c r="J1088" s="57" t="s">
        <v>3523</v>
      </c>
      <c r="K1088" s="92"/>
      <c r="L1088" s="92"/>
    </row>
    <row r="1089" spans="1:12" x14ac:dyDescent="0.25">
      <c r="A1089" s="55" t="s">
        <v>2340</v>
      </c>
      <c r="B1089" s="55" t="s">
        <v>2372</v>
      </c>
      <c r="C1089" s="55" t="str">
        <f>VLOOKUP(B1089,'3. DB25 Alle koder'!B:C,2,FALSE)</f>
        <v>Biblioteksaktiviteter</v>
      </c>
      <c r="D1089" s="56">
        <f>COUNTIF(B:B,B1089)</f>
        <v>1</v>
      </c>
      <c r="E1089" s="57" t="s">
        <v>3523</v>
      </c>
      <c r="F1089" s="55" t="s">
        <v>2244</v>
      </c>
      <c r="G1089" s="55" t="s">
        <v>3318</v>
      </c>
      <c r="H1089" s="55" t="s">
        <v>3101</v>
      </c>
      <c r="I1089" s="56">
        <f>COUNTIF(G:G,G1089)</f>
        <v>1</v>
      </c>
      <c r="J1089" s="57" t="s">
        <v>3523</v>
      </c>
      <c r="K1089" s="92"/>
      <c r="L1089" s="92"/>
    </row>
    <row r="1090" spans="1:12" x14ac:dyDescent="0.25">
      <c r="A1090" s="55" t="s">
        <v>2340</v>
      </c>
      <c r="B1090" s="55" t="s">
        <v>2374</v>
      </c>
      <c r="C1090" s="55" t="str">
        <f>VLOOKUP(B1090,'3. DB25 Alle koder'!B:C,2,FALSE)</f>
        <v>Arkivaktiviteter</v>
      </c>
      <c r="D1090" s="56">
        <f>COUNTIF(B:B,B1090)</f>
        <v>1</v>
      </c>
      <c r="E1090" s="57" t="s">
        <v>3523</v>
      </c>
      <c r="F1090" s="55" t="s">
        <v>2244</v>
      </c>
      <c r="G1090" s="55" t="s">
        <v>3319</v>
      </c>
      <c r="H1090" s="55" t="s">
        <v>3102</v>
      </c>
      <c r="I1090" s="56">
        <f>COUNTIF(G:G,G1090)</f>
        <v>1</v>
      </c>
      <c r="J1090" s="57" t="s">
        <v>3523</v>
      </c>
      <c r="K1090" s="92"/>
      <c r="L1090" s="92"/>
    </row>
    <row r="1091" spans="1:12" ht="30" x14ac:dyDescent="0.25">
      <c r="A1091" s="55" t="s">
        <v>2340</v>
      </c>
      <c r="B1091" s="55" t="s">
        <v>2377</v>
      </c>
      <c r="C1091" s="55" t="str">
        <f>VLOOKUP(B1091,'3. DB25 Alle koder'!B:C,2,FALSE)</f>
        <v>Museumsaktiviteter og aktiviteter i forbindelse med samlinger</v>
      </c>
      <c r="D1091" s="56">
        <f>COUNTIF(B:B,B1091)</f>
        <v>1</v>
      </c>
      <c r="E1091" s="57" t="s">
        <v>3523</v>
      </c>
      <c r="F1091" s="55" t="s">
        <v>2244</v>
      </c>
      <c r="G1091" s="55" t="s">
        <v>3320</v>
      </c>
      <c r="H1091" s="55" t="s">
        <v>3104</v>
      </c>
      <c r="I1091" s="56">
        <f>COUNTIF(G:G,G1091)</f>
        <v>1</v>
      </c>
      <c r="J1091" s="57" t="s">
        <v>3523</v>
      </c>
      <c r="K1091" s="92"/>
      <c r="L1091" s="92"/>
    </row>
    <row r="1092" spans="1:12" x14ac:dyDescent="0.25">
      <c r="A1092" s="55" t="s">
        <v>2340</v>
      </c>
      <c r="B1092" s="55" t="s">
        <v>2380</v>
      </c>
      <c r="C1092" s="55" t="str">
        <f>VLOOKUP(B1092,'3. DB25 Alle koder'!B:C,2,FALSE)</f>
        <v>Drift og bevarelse af fortidsminder, mindesmærker mv.</v>
      </c>
      <c r="D1092" s="56">
        <f>COUNTIF(B:B,B1092)</f>
        <v>1</v>
      </c>
      <c r="E1092" s="57" t="s">
        <v>3523</v>
      </c>
      <c r="F1092" s="55" t="s">
        <v>2244</v>
      </c>
      <c r="G1092" s="55" t="s">
        <v>3321</v>
      </c>
      <c r="H1092" s="55" t="s">
        <v>3106</v>
      </c>
      <c r="I1092" s="56">
        <f>COUNTIF(G:G,G1092)</f>
        <v>1</v>
      </c>
      <c r="J1092" s="57" t="s">
        <v>3523</v>
      </c>
      <c r="K1092" s="92"/>
      <c r="L1092" s="92"/>
    </row>
    <row r="1093" spans="1:12" ht="45" x14ac:dyDescent="0.25">
      <c r="A1093" s="55" t="s">
        <v>2340</v>
      </c>
      <c r="B1093" s="55" t="s">
        <v>2384</v>
      </c>
      <c r="C1093" s="55" t="str">
        <f>VLOOKUP(B1093,'3. DB25 Alle koder'!B:C,2,FALSE)</f>
        <v>Konservering, restaurering og andre serviceydelser inden for kulturarv</v>
      </c>
      <c r="D1093" s="56">
        <f>COUNTIF(B:B,B1093)</f>
        <v>3</v>
      </c>
      <c r="E1093" s="64" t="s">
        <v>3593</v>
      </c>
      <c r="F1093" s="55" t="s">
        <v>211</v>
      </c>
      <c r="G1093" s="55" t="s">
        <v>1056</v>
      </c>
      <c r="H1093" s="55" t="s">
        <v>2691</v>
      </c>
      <c r="I1093" s="56">
        <f>COUNTIF(G:G,G1093)</f>
        <v>2</v>
      </c>
      <c r="J1093" s="64" t="s">
        <v>3593</v>
      </c>
      <c r="K1093" s="92"/>
      <c r="L1093" s="92"/>
    </row>
    <row r="1094" spans="1:12" ht="30" x14ac:dyDescent="0.25">
      <c r="A1094" s="55" t="s">
        <v>2340</v>
      </c>
      <c r="B1094" s="55" t="s">
        <v>2384</v>
      </c>
      <c r="C1094" s="55" t="str">
        <f>VLOOKUP(B1094,'3. DB25 Alle koder'!B:C,2,FALSE)</f>
        <v>Konservering, restaurering og andre serviceydelser inden for kulturarv</v>
      </c>
      <c r="D1094" s="56">
        <f>COUNTIF(B:B,B1094)</f>
        <v>3</v>
      </c>
      <c r="E1094" s="64" t="s">
        <v>3608</v>
      </c>
      <c r="F1094" s="55" t="s">
        <v>1151</v>
      </c>
      <c r="G1094" s="55" t="s">
        <v>3230</v>
      </c>
      <c r="H1094" s="55" t="s">
        <v>1152</v>
      </c>
      <c r="I1094" s="56">
        <f>COUNTIF(G:G,G1094)</f>
        <v>3</v>
      </c>
      <c r="J1094" s="64" t="s">
        <v>3608</v>
      </c>
      <c r="K1094" s="92"/>
      <c r="L1094" s="92"/>
    </row>
    <row r="1095" spans="1:12" ht="60" x14ac:dyDescent="0.25">
      <c r="A1095" s="55" t="s">
        <v>2340</v>
      </c>
      <c r="B1095" s="55" t="s">
        <v>2384</v>
      </c>
      <c r="C1095" s="55" t="str">
        <f>VLOOKUP(B1095,'3. DB25 Alle koder'!B:C,2,FALSE)</f>
        <v>Konservering, restaurering og andre serviceydelser inden for kulturarv</v>
      </c>
      <c r="D1095" s="56">
        <f>COUNTIF(B:B,B1095)</f>
        <v>3</v>
      </c>
      <c r="E1095" s="75" t="s">
        <v>3722</v>
      </c>
      <c r="F1095" s="55" t="s">
        <v>2244</v>
      </c>
      <c r="G1095" s="55" t="s">
        <v>3313</v>
      </c>
      <c r="H1095" s="55" t="s">
        <v>2343</v>
      </c>
      <c r="I1095" s="56">
        <f>COUNTIF(G:G,G1095)</f>
        <v>4</v>
      </c>
      <c r="J1095" s="75" t="s">
        <v>3722</v>
      </c>
      <c r="K1095" s="92"/>
      <c r="L1095" s="92"/>
    </row>
    <row r="1096" spans="1:12" ht="90" x14ac:dyDescent="0.25">
      <c r="A1096" s="55" t="s">
        <v>2340</v>
      </c>
      <c r="B1096" s="55" t="s">
        <v>2389</v>
      </c>
      <c r="C1096" s="55" t="str">
        <f>VLOOKUP(B1096,'3. DB25 Alle koder'!B:C,2,FALSE)</f>
        <v>Drift af botaniske og zoologiske haver</v>
      </c>
      <c r="D1096" s="56">
        <f>COUNTIF(B:B,B1096)</f>
        <v>1</v>
      </c>
      <c r="E1096" s="75" t="s">
        <v>3723</v>
      </c>
      <c r="F1096" s="55" t="s">
        <v>2244</v>
      </c>
      <c r="G1096" s="55" t="s">
        <v>3323</v>
      </c>
      <c r="H1096" s="55" t="s">
        <v>3108</v>
      </c>
      <c r="I1096" s="56">
        <f>COUNTIF(G:G,G1096)</f>
        <v>2</v>
      </c>
      <c r="J1096" s="75" t="s">
        <v>3723</v>
      </c>
      <c r="K1096" s="92"/>
      <c r="L1096" s="92"/>
    </row>
    <row r="1097" spans="1:12" ht="135" x14ac:dyDescent="0.25">
      <c r="A1097" s="55" t="s">
        <v>2340</v>
      </c>
      <c r="B1097" s="55" t="s">
        <v>2392</v>
      </c>
      <c r="C1097" s="55" t="str">
        <f>VLOOKUP(B1097,'3. DB25 Alle koder'!B:C,2,FALSE)</f>
        <v>Drift af naturreservater</v>
      </c>
      <c r="D1097" s="56">
        <f>COUNTIF(B:B,B1097)</f>
        <v>1</v>
      </c>
      <c r="E1097" s="75" t="s">
        <v>3724</v>
      </c>
      <c r="F1097" s="55" t="s">
        <v>2244</v>
      </c>
      <c r="G1097" s="55" t="s">
        <v>3323</v>
      </c>
      <c r="H1097" s="55" t="s">
        <v>3108</v>
      </c>
      <c r="I1097" s="56">
        <f>COUNTIF(G:G,G1097)</f>
        <v>2</v>
      </c>
      <c r="J1097" s="75" t="s">
        <v>3724</v>
      </c>
      <c r="K1097" s="92" t="s">
        <v>4065</v>
      </c>
      <c r="L1097" s="92"/>
    </row>
    <row r="1098" spans="1:12" x14ac:dyDescent="0.25">
      <c r="A1098" s="55" t="s">
        <v>2340</v>
      </c>
      <c r="B1098" s="55" t="s">
        <v>2396</v>
      </c>
      <c r="C1098" s="55" t="str">
        <f>VLOOKUP(B1098,'3. DB25 Alle koder'!B:C,2,FALSE)</f>
        <v>Lotteri- og andre spilleaktiviteter</v>
      </c>
      <c r="D1098" s="56">
        <f>COUNTIF(B:B,B1098)</f>
        <v>1</v>
      </c>
      <c r="E1098" s="57" t="s">
        <v>3523</v>
      </c>
      <c r="F1098" s="55" t="s">
        <v>2244</v>
      </c>
      <c r="G1098" s="55" t="s">
        <v>2396</v>
      </c>
      <c r="H1098" s="55" t="s">
        <v>2393</v>
      </c>
      <c r="I1098" s="56">
        <f>COUNTIF(G:G,G1098)</f>
        <v>1</v>
      </c>
      <c r="J1098" s="57" t="s">
        <v>3523</v>
      </c>
      <c r="K1098" s="92" t="s">
        <v>4065</v>
      </c>
      <c r="L1098" s="92"/>
    </row>
    <row r="1099" spans="1:12" ht="409.5" x14ac:dyDescent="0.25">
      <c r="A1099" s="55" t="s">
        <v>2340</v>
      </c>
      <c r="B1099" s="55" t="s">
        <v>2402</v>
      </c>
      <c r="C1099" s="55" t="str">
        <f>VLOOKUP(B1099,'3. DB25 Alle koder'!B:C,2,FALSE)</f>
        <v>Drift af sportsanlæg</v>
      </c>
      <c r="D1099" s="56">
        <f>COUNTIF(B:B,B1099)</f>
        <v>2</v>
      </c>
      <c r="E1099" s="64" t="s">
        <v>3725</v>
      </c>
      <c r="F1099" s="55" t="s">
        <v>2244</v>
      </c>
      <c r="G1099" s="55" t="s">
        <v>2402</v>
      </c>
      <c r="H1099" s="55" t="s">
        <v>2401</v>
      </c>
      <c r="I1099" s="56">
        <f>COUNTIF(G:G,G1099)</f>
        <v>3</v>
      </c>
      <c r="J1099" s="64" t="s">
        <v>3725</v>
      </c>
      <c r="K1099" s="92" t="s">
        <v>4065</v>
      </c>
      <c r="L1099" s="92"/>
    </row>
    <row r="1100" spans="1:12" ht="75" x14ac:dyDescent="0.25">
      <c r="A1100" s="55" t="s">
        <v>2340</v>
      </c>
      <c r="B1100" s="55" t="s">
        <v>2402</v>
      </c>
      <c r="C1100" s="55" t="str">
        <f>VLOOKUP(B1100,'3. DB25 Alle koder'!B:C,2,FALSE)</f>
        <v>Drift af sportsanlæg</v>
      </c>
      <c r="D1100" s="56">
        <f>COUNTIF(B:B,B1100)</f>
        <v>2</v>
      </c>
      <c r="E1100" s="57" t="s">
        <v>3732</v>
      </c>
      <c r="F1100" s="55" t="s">
        <v>2244</v>
      </c>
      <c r="G1100" s="55" t="s">
        <v>2419</v>
      </c>
      <c r="H1100" s="55" t="s">
        <v>3115</v>
      </c>
      <c r="I1100" s="56">
        <f>COUNTIF(G:G,G1100)</f>
        <v>6</v>
      </c>
      <c r="J1100" s="64" t="s">
        <v>3732</v>
      </c>
      <c r="K1100" s="92" t="s">
        <v>4065</v>
      </c>
      <c r="L1100" s="92"/>
    </row>
    <row r="1101" spans="1:12" ht="90" x14ac:dyDescent="0.25">
      <c r="A1101" s="55" t="s">
        <v>2340</v>
      </c>
      <c r="B1101" s="55" t="s">
        <v>2405</v>
      </c>
      <c r="C1101" s="55" t="str">
        <f>VLOOKUP(B1101,'3. DB25 Alle koder'!B:C,2,FALSE)</f>
        <v>Drift af sportsklubber</v>
      </c>
      <c r="D1101" s="56">
        <f>COUNTIF(B:B,B1101)</f>
        <v>3</v>
      </c>
      <c r="E1101" s="64" t="s">
        <v>3726</v>
      </c>
      <c r="F1101" s="55" t="s">
        <v>2244</v>
      </c>
      <c r="G1101" s="55" t="s">
        <v>2402</v>
      </c>
      <c r="H1101" s="55" t="s">
        <v>2401</v>
      </c>
      <c r="I1101" s="56">
        <f>COUNTIF(G:G,G1101)</f>
        <v>3</v>
      </c>
      <c r="J1101" s="64" t="s">
        <v>3726</v>
      </c>
      <c r="K1101" s="92"/>
      <c r="L1101" s="92"/>
    </row>
    <row r="1102" spans="1:12" x14ac:dyDescent="0.25">
      <c r="A1102" s="55" t="s">
        <v>2340</v>
      </c>
      <c r="B1102" s="55" t="s">
        <v>2405</v>
      </c>
      <c r="C1102" s="55" t="str">
        <f>VLOOKUP(B1102,'3. DB25 Alle koder'!B:C,2,FALSE)</f>
        <v>Drift af sportsklubber</v>
      </c>
      <c r="D1102" s="56">
        <f>COUNTIF(B:B,B1102)</f>
        <v>3</v>
      </c>
      <c r="E1102" s="60" t="s">
        <v>3523</v>
      </c>
      <c r="F1102" s="55" t="s">
        <v>2244</v>
      </c>
      <c r="G1102" s="55" t="s">
        <v>2405</v>
      </c>
      <c r="H1102" s="55" t="s">
        <v>3111</v>
      </c>
      <c r="I1102" s="56">
        <f>COUNTIF(G:G,G1102)</f>
        <v>1</v>
      </c>
      <c r="J1102" s="60" t="s">
        <v>3523</v>
      </c>
      <c r="K1102" s="92"/>
      <c r="L1102" s="92"/>
    </row>
    <row r="1103" spans="1:12" ht="30" x14ac:dyDescent="0.25">
      <c r="A1103" s="55" t="s">
        <v>2340</v>
      </c>
      <c r="B1103" s="55" t="s">
        <v>2405</v>
      </c>
      <c r="C1103" s="55" t="str">
        <f>VLOOKUP(B1103,'3. DB25 Alle koder'!B:C,2,FALSE)</f>
        <v>Drift af sportsklubber</v>
      </c>
      <c r="D1103" s="56">
        <f>COUNTIF(B:B,B1103)</f>
        <v>3</v>
      </c>
      <c r="E1103" s="60" t="s">
        <v>3733</v>
      </c>
      <c r="F1103" s="55" t="s">
        <v>2244</v>
      </c>
      <c r="G1103" s="55" t="s">
        <v>2419</v>
      </c>
      <c r="H1103" s="55" t="s">
        <v>3115</v>
      </c>
      <c r="I1103" s="56">
        <f>COUNTIF(G:G,G1103)</f>
        <v>6</v>
      </c>
      <c r="J1103" s="64" t="s">
        <v>3733</v>
      </c>
      <c r="K1103" s="92"/>
      <c r="L1103" s="92"/>
    </row>
    <row r="1104" spans="1:12" ht="90" x14ac:dyDescent="0.25">
      <c r="A1104" s="55" t="s">
        <v>2340</v>
      </c>
      <c r="B1104" s="55" t="s">
        <v>2408</v>
      </c>
      <c r="C1104" s="55" t="str">
        <f>VLOOKUP(B1104,'3. DB25 Alle koder'!B:C,2,FALSE)</f>
        <v>Drift af fitnesscentre</v>
      </c>
      <c r="D1104" s="56">
        <f>COUNTIF(B:B,B1104)</f>
        <v>2</v>
      </c>
      <c r="E1104" s="64" t="s">
        <v>3716</v>
      </c>
      <c r="F1104" s="55" t="s">
        <v>2164</v>
      </c>
      <c r="G1104" s="55" t="s">
        <v>2229</v>
      </c>
      <c r="H1104" s="55" t="s">
        <v>2228</v>
      </c>
      <c r="I1104" s="56">
        <f>COUNTIF(G:G,G1104)</f>
        <v>2</v>
      </c>
      <c r="J1104" s="64" t="s">
        <v>3716</v>
      </c>
      <c r="K1104" s="92"/>
      <c r="L1104" s="92"/>
    </row>
    <row r="1105" spans="1:12" x14ac:dyDescent="0.25">
      <c r="A1105" s="55" t="s">
        <v>2340</v>
      </c>
      <c r="B1105" s="55" t="s">
        <v>2408</v>
      </c>
      <c r="C1105" s="55" t="str">
        <f>VLOOKUP(B1105,'3. DB25 Alle koder'!B:C,2,FALSE)</f>
        <v>Drift af fitnesscentre</v>
      </c>
      <c r="D1105" s="56">
        <f>COUNTIF(B:B,B1105)</f>
        <v>2</v>
      </c>
      <c r="E1105" s="57" t="s">
        <v>3523</v>
      </c>
      <c r="F1105" s="55" t="s">
        <v>2244</v>
      </c>
      <c r="G1105" s="55" t="s">
        <v>2408</v>
      </c>
      <c r="H1105" s="55" t="s">
        <v>3112</v>
      </c>
      <c r="I1105" s="56">
        <f>COUNTIF(G:G,G1105)</f>
        <v>1</v>
      </c>
      <c r="J1105" s="57" t="s">
        <v>3523</v>
      </c>
      <c r="K1105" s="92"/>
      <c r="L1105" s="92"/>
    </row>
    <row r="1106" spans="1:12" x14ac:dyDescent="0.25">
      <c r="A1106" s="55" t="s">
        <v>2340</v>
      </c>
      <c r="B1106" s="55" t="s">
        <v>2410</v>
      </c>
      <c r="C1106" s="55" t="str">
        <f>VLOOKUP(B1106,'3. DB25 Alle koder'!B:C,2,FALSE)</f>
        <v>Sportsaktiviteter i.a.n.</v>
      </c>
      <c r="D1106" s="56">
        <f>COUNTIF(B:B,B1106)</f>
        <v>2</v>
      </c>
      <c r="E1106" s="58" t="s">
        <v>3523</v>
      </c>
      <c r="F1106" s="55" t="s">
        <v>2244</v>
      </c>
      <c r="G1106" s="55" t="s">
        <v>2410</v>
      </c>
      <c r="H1106" s="55" t="s">
        <v>3113</v>
      </c>
      <c r="I1106" s="56">
        <f>COUNTIF(G:G,G1106)</f>
        <v>2</v>
      </c>
      <c r="J1106" s="58" t="s">
        <v>3523</v>
      </c>
      <c r="K1106" s="92"/>
      <c r="L1106" s="92"/>
    </row>
    <row r="1107" spans="1:12" ht="45" x14ac:dyDescent="0.25">
      <c r="A1107" s="55" t="s">
        <v>2340</v>
      </c>
      <c r="B1107" s="55" t="s">
        <v>2410</v>
      </c>
      <c r="C1107" s="55" t="str">
        <f>VLOOKUP(B1107,'3. DB25 Alle koder'!B:C,2,FALSE)</f>
        <v>Sportsaktiviteter i.a.n.</v>
      </c>
      <c r="D1107" s="56">
        <f>COUNTIF(B:B,B1107)</f>
        <v>2</v>
      </c>
      <c r="E1107" s="57" t="s">
        <v>3734</v>
      </c>
      <c r="F1107" s="55" t="s">
        <v>2244</v>
      </c>
      <c r="G1107" s="55" t="s">
        <v>2419</v>
      </c>
      <c r="H1107" s="55" t="s">
        <v>3115</v>
      </c>
      <c r="I1107" s="56">
        <f>COUNTIF(G:G,G1107)</f>
        <v>6</v>
      </c>
      <c r="J1107" s="75" t="s">
        <v>3734</v>
      </c>
      <c r="K1107" s="92"/>
      <c r="L1107" s="92"/>
    </row>
    <row r="1108" spans="1:12" ht="285" x14ac:dyDescent="0.25">
      <c r="A1108" s="55" t="s">
        <v>2340</v>
      </c>
      <c r="B1108" s="55" t="s">
        <v>2415</v>
      </c>
      <c r="C1108" s="55" t="str">
        <f>VLOOKUP(B1108,'3. DB25 Alle koder'!B:C,2,FALSE)</f>
        <v>Drift af forlystelsesparker o.lign.</v>
      </c>
      <c r="D1108" s="56">
        <f>COUNTIF(B:B,B1108)</f>
        <v>1</v>
      </c>
      <c r="E1108" s="64" t="s">
        <v>3729</v>
      </c>
      <c r="F1108" s="55" t="s">
        <v>2244</v>
      </c>
      <c r="G1108" s="55" t="s">
        <v>2415</v>
      </c>
      <c r="H1108" s="55" t="s">
        <v>3114</v>
      </c>
      <c r="I1108" s="56">
        <f>COUNTIF(G:G,G1108)</f>
        <v>2</v>
      </c>
      <c r="J1108" s="64" t="s">
        <v>3729</v>
      </c>
      <c r="K1108" s="92"/>
      <c r="L1108" s="92"/>
    </row>
    <row r="1109" spans="1:12" x14ac:dyDescent="0.25">
      <c r="A1109" s="55" t="s">
        <v>2340</v>
      </c>
      <c r="B1109" s="55" t="s">
        <v>2417</v>
      </c>
      <c r="C1109" s="55" t="str">
        <f>VLOOKUP(B1109,'3. DB25 Alle koder'!B:C,2,FALSE)</f>
        <v>Drift af lystbådehavne</v>
      </c>
      <c r="D1109" s="56">
        <f>COUNTIF(B:B,B1109)</f>
        <v>2</v>
      </c>
      <c r="E1109" s="63" t="s">
        <v>3523</v>
      </c>
      <c r="F1109" s="55" t="s">
        <v>1945</v>
      </c>
      <c r="G1109" s="55" t="s">
        <v>2152</v>
      </c>
      <c r="H1109" s="55" t="s">
        <v>2150</v>
      </c>
      <c r="I1109" s="56">
        <f>COUNTIF(G:G,G1109)</f>
        <v>3</v>
      </c>
      <c r="J1109" s="63" t="s">
        <v>3523</v>
      </c>
      <c r="K1109" s="92"/>
      <c r="L1109" s="92"/>
    </row>
    <row r="1110" spans="1:12" x14ac:dyDescent="0.25">
      <c r="A1110" s="55" t="s">
        <v>2340</v>
      </c>
      <c r="B1110" s="55" t="s">
        <v>2417</v>
      </c>
      <c r="C1110" s="55" t="str">
        <f>VLOOKUP(B1110,'3. DB25 Alle koder'!B:C,2,FALSE)</f>
        <v>Drift af lystbådehavne</v>
      </c>
      <c r="D1110" s="56">
        <f>COUNTIF(B:B,B1110)</f>
        <v>2</v>
      </c>
      <c r="E1110" s="60" t="s">
        <v>3523</v>
      </c>
      <c r="F1110" s="55" t="s">
        <v>2244</v>
      </c>
      <c r="G1110" s="55" t="s">
        <v>2417</v>
      </c>
      <c r="H1110" s="55" t="s">
        <v>3116</v>
      </c>
      <c r="I1110" s="56">
        <f>COUNTIF(G:G,G1110)</f>
        <v>1</v>
      </c>
      <c r="J1110" s="60"/>
      <c r="K1110" s="92"/>
      <c r="L1110" s="92"/>
    </row>
    <row r="1111" spans="1:12" ht="135" x14ac:dyDescent="0.25">
      <c r="A1111" s="55" t="s">
        <v>2340</v>
      </c>
      <c r="B1111" s="55" t="s">
        <v>2419</v>
      </c>
      <c r="C1111" s="55" t="str">
        <f>VLOOKUP(B1111,'3. DB25 Alle koder'!B:C,2,FALSE)</f>
        <v>Drift af andre forlystelser og fritidsaktiviteter</v>
      </c>
      <c r="D1111" s="56">
        <f>COUNTIF(B:B,B1111)</f>
        <v>5</v>
      </c>
      <c r="E1111" s="64" t="s">
        <v>3712</v>
      </c>
      <c r="F1111" s="55" t="s">
        <v>1945</v>
      </c>
      <c r="G1111" s="55" t="s">
        <v>2152</v>
      </c>
      <c r="H1111" s="55" t="s">
        <v>2150</v>
      </c>
      <c r="I1111" s="56">
        <f>COUNTIF(G:G,G1111)</f>
        <v>3</v>
      </c>
      <c r="J1111" s="64" t="s">
        <v>3712</v>
      </c>
      <c r="K1111" s="92"/>
      <c r="L1111" s="92"/>
    </row>
    <row r="1112" spans="1:12" ht="30" x14ac:dyDescent="0.25">
      <c r="A1112" s="55" t="s">
        <v>2340</v>
      </c>
      <c r="B1112" s="55" t="s">
        <v>2419</v>
      </c>
      <c r="C1112" s="55" t="str">
        <f>VLOOKUP(B1112,'3. DB25 Alle koder'!B:C,2,FALSE)</f>
        <v>Drift af andre forlystelser og fritidsaktiviteter</v>
      </c>
      <c r="D1112" s="56">
        <f>COUNTIF(B:B,B1112)</f>
        <v>5</v>
      </c>
      <c r="E1112" s="69" t="s">
        <v>4066</v>
      </c>
      <c r="F1112" s="55" t="s">
        <v>2244</v>
      </c>
      <c r="G1112" s="55" t="s">
        <v>2402</v>
      </c>
      <c r="H1112" s="55" t="s">
        <v>2401</v>
      </c>
      <c r="I1112" s="56">
        <f>COUNTIF(G:G,G1112)</f>
        <v>3</v>
      </c>
      <c r="J1112" s="69" t="s">
        <v>4066</v>
      </c>
      <c r="K1112" s="92"/>
      <c r="L1112" s="92"/>
    </row>
    <row r="1113" spans="1:12" ht="120" x14ac:dyDescent="0.25">
      <c r="A1113" s="55" t="s">
        <v>2340</v>
      </c>
      <c r="B1113" s="55" t="s">
        <v>2419</v>
      </c>
      <c r="C1113" s="55" t="str">
        <f>VLOOKUP(B1113,'3. DB25 Alle koder'!B:C,2,FALSE)</f>
        <v>Drift af andre forlystelser og fritidsaktiviteter</v>
      </c>
      <c r="D1113" s="56">
        <f>COUNTIF(B:B,B1113)</f>
        <v>5</v>
      </c>
      <c r="E1113" s="75" t="s">
        <v>3728</v>
      </c>
      <c r="F1113" s="55" t="s">
        <v>2244</v>
      </c>
      <c r="G1113" s="55" t="s">
        <v>2410</v>
      </c>
      <c r="H1113" s="55" t="s">
        <v>3113</v>
      </c>
      <c r="I1113" s="56">
        <f>COUNTIF(G:G,G1113)</f>
        <v>2</v>
      </c>
      <c r="J1113" s="65" t="s">
        <v>3728</v>
      </c>
      <c r="K1113" s="92"/>
      <c r="L1113" s="92"/>
    </row>
    <row r="1114" spans="1:12" ht="120" x14ac:dyDescent="0.25">
      <c r="A1114" s="55" t="s">
        <v>2340</v>
      </c>
      <c r="B1114" s="55" t="s">
        <v>2419</v>
      </c>
      <c r="C1114" s="55" t="str">
        <f>VLOOKUP(B1114,'3. DB25 Alle koder'!B:C,2,FALSE)</f>
        <v>Drift af andre forlystelser og fritidsaktiviteter</v>
      </c>
      <c r="D1114" s="56">
        <f>COUNTIF(B:B,B1114)</f>
        <v>5</v>
      </c>
      <c r="E1114" s="60" t="s">
        <v>3730</v>
      </c>
      <c r="F1114" s="55" t="s">
        <v>2244</v>
      </c>
      <c r="G1114" s="55" t="s">
        <v>2415</v>
      </c>
      <c r="H1114" s="55" t="s">
        <v>3114</v>
      </c>
      <c r="I1114" s="56">
        <f>COUNTIF(G:G,G1114)</f>
        <v>2</v>
      </c>
      <c r="J1114" s="65" t="s">
        <v>3730</v>
      </c>
      <c r="K1114" s="92"/>
      <c r="L1114" s="92"/>
    </row>
    <row r="1115" spans="1:12" x14ac:dyDescent="0.25">
      <c r="A1115" s="55" t="s">
        <v>2340</v>
      </c>
      <c r="B1115" s="55" t="s">
        <v>2419</v>
      </c>
      <c r="C1115" s="55" t="str">
        <f>VLOOKUP(B1115,'3. DB25 Alle koder'!B:C,2,FALSE)</f>
        <v>Drift af andre forlystelser og fritidsaktiviteter</v>
      </c>
      <c r="D1115" s="56">
        <f>COUNTIF(B:B,B1115)</f>
        <v>5</v>
      </c>
      <c r="E1115" s="58" t="s">
        <v>3523</v>
      </c>
      <c r="F1115" s="55" t="s">
        <v>2244</v>
      </c>
      <c r="G1115" s="55" t="s">
        <v>2419</v>
      </c>
      <c r="H1115" s="55" t="s">
        <v>3115</v>
      </c>
      <c r="I1115" s="56">
        <f>COUNTIF(G:G,G1115)</f>
        <v>6</v>
      </c>
      <c r="J1115" s="58" t="s">
        <v>3523</v>
      </c>
      <c r="K1115" s="92"/>
      <c r="L1115" s="92"/>
    </row>
    <row r="1116" spans="1:12" x14ac:dyDescent="0.25">
      <c r="A1116" s="55" t="s">
        <v>2421</v>
      </c>
      <c r="B1116" s="55" t="s">
        <v>2427</v>
      </c>
      <c r="C1116" s="55" t="str">
        <f>VLOOKUP(B1116,'3. DB25 Alle koder'!B:C,2,FALSE)</f>
        <v>Erhvervs- og arbejdsgiverorganisationers aktiviteter</v>
      </c>
      <c r="D1116" s="56">
        <f>COUNTIF(B:B,B1116)</f>
        <v>1</v>
      </c>
      <c r="E1116" s="57" t="s">
        <v>3523</v>
      </c>
      <c r="F1116" s="55" t="s">
        <v>2340</v>
      </c>
      <c r="G1116" s="55" t="s">
        <v>2427</v>
      </c>
      <c r="H1116" s="55" t="s">
        <v>3119</v>
      </c>
      <c r="I1116" s="56">
        <f>COUNTIF(G:G,G1116)</f>
        <v>1</v>
      </c>
      <c r="J1116" s="60" t="s">
        <v>3523</v>
      </c>
      <c r="K1116" s="92"/>
      <c r="L1116" s="92"/>
    </row>
    <row r="1117" spans="1:12" x14ac:dyDescent="0.25">
      <c r="A1117" s="55" t="s">
        <v>2421</v>
      </c>
      <c r="B1117" s="55" t="s">
        <v>2430</v>
      </c>
      <c r="C1117" s="55" t="str">
        <f>VLOOKUP(B1117,'3. DB25 Alle koder'!B:C,2,FALSE)</f>
        <v>Faglige sammenslutningers aktiviteter</v>
      </c>
      <c r="D1117" s="56">
        <f>COUNTIF(B:B,B1117)</f>
        <v>1</v>
      </c>
      <c r="E1117" s="57" t="s">
        <v>3523</v>
      </c>
      <c r="F1117" s="55" t="s">
        <v>2340</v>
      </c>
      <c r="G1117" s="55" t="s">
        <v>2430</v>
      </c>
      <c r="H1117" s="55" t="s">
        <v>3120</v>
      </c>
      <c r="I1117" s="56">
        <f>COUNTIF(G:G,G1117)</f>
        <v>1</v>
      </c>
      <c r="J1117" s="57" t="s">
        <v>3523</v>
      </c>
      <c r="K1117" s="92"/>
      <c r="L1117" s="92"/>
    </row>
    <row r="1118" spans="1:12" x14ac:dyDescent="0.25">
      <c r="A1118" s="55" t="s">
        <v>2421</v>
      </c>
      <c r="B1118" s="55" t="s">
        <v>2434</v>
      </c>
      <c r="C1118" s="55" t="str">
        <f>VLOOKUP(B1118,'3. DB25 Alle koder'!B:C,2,FALSE)</f>
        <v>Fagforeningers aktiviteter</v>
      </c>
      <c r="D1118" s="56">
        <f>COUNTIF(B:B,B1118)</f>
        <v>1</v>
      </c>
      <c r="E1118" s="57" t="s">
        <v>3523</v>
      </c>
      <c r="F1118" s="55" t="s">
        <v>2340</v>
      </c>
      <c r="G1118" s="55" t="s">
        <v>2434</v>
      </c>
      <c r="H1118" s="55" t="s">
        <v>3121</v>
      </c>
      <c r="I1118" s="56">
        <f>COUNTIF(G:G,G1118)</f>
        <v>1</v>
      </c>
      <c r="J1118" s="60" t="s">
        <v>3523</v>
      </c>
      <c r="K1118" s="92"/>
      <c r="L1118" s="92"/>
    </row>
    <row r="1119" spans="1:12" x14ac:dyDescent="0.25">
      <c r="A1119" s="55" t="s">
        <v>2421</v>
      </c>
      <c r="B1119" s="55" t="s">
        <v>2439</v>
      </c>
      <c r="C1119" s="55" t="str">
        <f>VLOOKUP(B1119,'3. DB25 Alle koder'!B:C,2,FALSE)</f>
        <v>Religiøse institutioners og foreningers aktiviteter</v>
      </c>
      <c r="D1119" s="56">
        <f>COUNTIF(B:B,B1119)</f>
        <v>1</v>
      </c>
      <c r="E1119" s="63" t="s">
        <v>3523</v>
      </c>
      <c r="F1119" s="55" t="s">
        <v>2340</v>
      </c>
      <c r="G1119" s="55" t="s">
        <v>2439</v>
      </c>
      <c r="H1119" s="55" t="s">
        <v>3123</v>
      </c>
      <c r="I1119" s="56">
        <f>COUNTIF(G:G,G1119)</f>
        <v>1</v>
      </c>
      <c r="J1119" s="63" t="s">
        <v>3523</v>
      </c>
      <c r="K1119" s="92"/>
      <c r="L1119" s="92"/>
    </row>
    <row r="1120" spans="1:12" x14ac:dyDescent="0.25">
      <c r="A1120" s="55" t="s">
        <v>2421</v>
      </c>
      <c r="B1120" s="55" t="s">
        <v>2442</v>
      </c>
      <c r="C1120" s="55" t="str">
        <f>VLOOKUP(B1120,'3. DB25 Alle koder'!B:C,2,FALSE)</f>
        <v>Politiske partiers aktiviteter</v>
      </c>
      <c r="D1120" s="56">
        <f>COUNTIF(B:B,B1120)</f>
        <v>1</v>
      </c>
      <c r="E1120" s="57" t="s">
        <v>3523</v>
      </c>
      <c r="F1120" s="55" t="s">
        <v>2340</v>
      </c>
      <c r="G1120" s="55" t="s">
        <v>2442</v>
      </c>
      <c r="H1120" s="55" t="s">
        <v>3124</v>
      </c>
      <c r="I1120" s="56">
        <f>COUNTIF(G:G,G1120)</f>
        <v>1</v>
      </c>
      <c r="J1120" s="60" t="s">
        <v>3523</v>
      </c>
      <c r="K1120" s="92"/>
      <c r="L1120" s="92"/>
    </row>
    <row r="1121" spans="1:12" x14ac:dyDescent="0.25">
      <c r="A1121" s="55" t="s">
        <v>2421</v>
      </c>
      <c r="B1121" s="55" t="s">
        <v>2444</v>
      </c>
      <c r="C1121" s="55" t="str">
        <f>VLOOKUP(B1121,'3. DB25 Alle koder'!B:C,2,FALSE)</f>
        <v>Andre organisationers og foreningers aktiviteter i.a.n.</v>
      </c>
      <c r="D1121" s="56">
        <f>COUNTIF(B:B,B1121)</f>
        <v>1</v>
      </c>
      <c r="E1121" s="60" t="s">
        <v>3523</v>
      </c>
      <c r="F1121" s="55" t="s">
        <v>2340</v>
      </c>
      <c r="G1121" s="55" t="s">
        <v>2444</v>
      </c>
      <c r="H1121" s="55" t="s">
        <v>3125</v>
      </c>
      <c r="I1121" s="56">
        <f>COUNTIF(G:G,G1121)</f>
        <v>1</v>
      </c>
      <c r="J1121" s="60" t="s">
        <v>3523</v>
      </c>
      <c r="K1121" s="92"/>
      <c r="L1121" s="92"/>
    </row>
    <row r="1122" spans="1:12" ht="30" x14ac:dyDescent="0.25">
      <c r="A1122" s="55" t="s">
        <v>2421</v>
      </c>
      <c r="B1122" s="55" t="s">
        <v>2449</v>
      </c>
      <c r="C1122" s="55" t="str">
        <f>VLOOKUP(B1122,'3. DB25 Alle koder'!B:C,2,FALSE)</f>
        <v>Reparation og vedligeholdelse af computere og kommunikationsudstyr</v>
      </c>
      <c r="D1122" s="56">
        <f>COUNTIF(B:B,B1122)</f>
        <v>2</v>
      </c>
      <c r="E1122" s="57" t="s">
        <v>3523</v>
      </c>
      <c r="F1122" s="55" t="s">
        <v>2340</v>
      </c>
      <c r="G1122" s="55" t="s">
        <v>3485</v>
      </c>
      <c r="H1122" s="55" t="s">
        <v>3129</v>
      </c>
      <c r="I1122" s="56">
        <f>COUNTIF(G:G,G1122)</f>
        <v>1</v>
      </c>
      <c r="J1122" s="57" t="s">
        <v>3523</v>
      </c>
      <c r="K1122" s="92"/>
      <c r="L1122" s="92"/>
    </row>
    <row r="1123" spans="1:12" ht="30" x14ac:dyDescent="0.25">
      <c r="A1123" s="55" t="s">
        <v>2421</v>
      </c>
      <c r="B1123" s="55" t="s">
        <v>2449</v>
      </c>
      <c r="C1123" s="55" t="str">
        <f>VLOOKUP(B1123,'3. DB25 Alle koder'!B:C,2,FALSE)</f>
        <v>Reparation og vedligeholdelse af computere og kommunikationsudstyr</v>
      </c>
      <c r="D1123" s="56">
        <f>COUNTIF(B:B,B1123)</f>
        <v>2</v>
      </c>
      <c r="E1123" s="57" t="s">
        <v>3523</v>
      </c>
      <c r="F1123" s="55" t="s">
        <v>2340</v>
      </c>
      <c r="G1123" s="55" t="s">
        <v>3486</v>
      </c>
      <c r="H1123" s="55" t="s">
        <v>3131</v>
      </c>
      <c r="I1123" s="56">
        <f>COUNTIF(G:G,G1123)</f>
        <v>1</v>
      </c>
      <c r="J1123" s="57" t="s">
        <v>3523</v>
      </c>
      <c r="K1123" s="92"/>
      <c r="L1123" s="92"/>
    </row>
    <row r="1124" spans="1:12" x14ac:dyDescent="0.25">
      <c r="A1124" s="55" t="s">
        <v>2421</v>
      </c>
      <c r="B1124" s="55" t="s">
        <v>2454</v>
      </c>
      <c r="C1124" s="55" t="str">
        <f>VLOOKUP(B1124,'3. DB25 Alle koder'!B:C,2,FALSE)</f>
        <v>Reparation og vedligeholdelse af forbrugerelektronik</v>
      </c>
      <c r="D1124" s="56">
        <f>COUNTIF(B:B,B1124)</f>
        <v>1</v>
      </c>
      <c r="E1124" s="60" t="s">
        <v>3523</v>
      </c>
      <c r="F1124" s="55" t="s">
        <v>2340</v>
      </c>
      <c r="G1124" s="55" t="s">
        <v>2454</v>
      </c>
      <c r="H1124" s="55" t="s">
        <v>3133</v>
      </c>
      <c r="I1124" s="56">
        <f>COUNTIF(G:G,G1124)</f>
        <v>1</v>
      </c>
      <c r="J1124" s="60" t="s">
        <v>3523</v>
      </c>
      <c r="K1124" s="92"/>
      <c r="L1124" s="92"/>
    </row>
    <row r="1125" spans="1:12" ht="30" x14ac:dyDescent="0.25">
      <c r="A1125" s="55" t="s">
        <v>2421</v>
      </c>
      <c r="B1125" s="55" t="s">
        <v>2457</v>
      </c>
      <c r="C1125" s="55" t="str">
        <f>VLOOKUP(B1125,'3. DB25 Alle koder'!B:C,2,FALSE)</f>
        <v>Reparation og vedligeholdelse af husholdningsapparater og redskaber til hus og have</v>
      </c>
      <c r="D1125" s="56">
        <f>COUNTIF(B:B,B1125)</f>
        <v>1</v>
      </c>
      <c r="E1125" s="60" t="s">
        <v>3523</v>
      </c>
      <c r="F1125" s="55" t="s">
        <v>2340</v>
      </c>
      <c r="G1125" s="55" t="s">
        <v>2457</v>
      </c>
      <c r="H1125" s="55" t="s">
        <v>3134</v>
      </c>
      <c r="I1125" s="56">
        <f>COUNTIF(G:G,G1125)</f>
        <v>1</v>
      </c>
      <c r="J1125" s="60" t="s">
        <v>3523</v>
      </c>
      <c r="K1125" s="92"/>
      <c r="L1125" s="92"/>
    </row>
    <row r="1126" spans="1:12" x14ac:dyDescent="0.25">
      <c r="A1126" s="55" t="s">
        <v>2421</v>
      </c>
      <c r="B1126" s="55" t="s">
        <v>2460</v>
      </c>
      <c r="C1126" s="55" t="str">
        <f>VLOOKUP(B1126,'3. DB25 Alle koder'!B:C,2,FALSE)</f>
        <v>Reparation og vedligeholdelse af fodtøj og lædervarer</v>
      </c>
      <c r="D1126" s="56">
        <f>COUNTIF(B:B,B1126)</f>
        <v>1</v>
      </c>
      <c r="E1126" s="57" t="s">
        <v>3523</v>
      </c>
      <c r="F1126" s="55" t="s">
        <v>2340</v>
      </c>
      <c r="G1126" s="55" t="s">
        <v>2460</v>
      </c>
      <c r="H1126" s="55" t="s">
        <v>3135</v>
      </c>
      <c r="I1126" s="56">
        <f>COUNTIF(G:G,G1126)</f>
        <v>1</v>
      </c>
      <c r="J1126" s="57" t="s">
        <v>3523</v>
      </c>
      <c r="K1126" s="92"/>
      <c r="L1126" s="92"/>
    </row>
    <row r="1127" spans="1:12" x14ac:dyDescent="0.25">
      <c r="A1127" s="55" t="s">
        <v>2421</v>
      </c>
      <c r="B1127" s="55" t="s">
        <v>2463</v>
      </c>
      <c r="C1127" s="55" t="str">
        <f>VLOOKUP(B1127,'3. DB25 Alle koder'!B:C,2,FALSE)</f>
        <v>Reparation og vedligeholdelse af møbler og boligudstyr</v>
      </c>
      <c r="D1127" s="56">
        <f>COUNTIF(B:B,B1127)</f>
        <v>1</v>
      </c>
      <c r="E1127" s="57" t="s">
        <v>3523</v>
      </c>
      <c r="F1127" s="55" t="s">
        <v>2340</v>
      </c>
      <c r="G1127" s="55" t="s">
        <v>2463</v>
      </c>
      <c r="H1127" s="55" t="s">
        <v>3136</v>
      </c>
      <c r="I1127" s="56">
        <f>COUNTIF(G:G,G1127)</f>
        <v>1</v>
      </c>
      <c r="J1127" s="57" t="s">
        <v>3523</v>
      </c>
      <c r="K1127" s="92"/>
      <c r="L1127" s="92"/>
    </row>
    <row r="1128" spans="1:12" x14ac:dyDescent="0.25">
      <c r="A1128" s="55" t="s">
        <v>2421</v>
      </c>
      <c r="B1128" s="55" t="s">
        <v>2466</v>
      </c>
      <c r="C1128" s="55" t="str">
        <f>VLOOKUP(B1128,'3. DB25 Alle koder'!B:C,2,FALSE)</f>
        <v>Reparation og vedligeholdelse af ure og smykker</v>
      </c>
      <c r="D1128" s="56">
        <f>COUNTIF(B:B,B1128)</f>
        <v>1</v>
      </c>
      <c r="E1128" s="57" t="s">
        <v>3523</v>
      </c>
      <c r="F1128" s="55" t="s">
        <v>2340</v>
      </c>
      <c r="G1128" s="55" t="s">
        <v>2466</v>
      </c>
      <c r="H1128" s="55" t="s">
        <v>3137</v>
      </c>
      <c r="I1128" s="56">
        <f>COUNTIF(G:G,G1128)</f>
        <v>1</v>
      </c>
      <c r="J1128" s="57" t="s">
        <v>3523</v>
      </c>
      <c r="K1128" s="92"/>
      <c r="L1128" s="92"/>
    </row>
    <row r="1129" spans="1:12" ht="30" x14ac:dyDescent="0.25">
      <c r="A1129" s="55" t="s">
        <v>2421</v>
      </c>
      <c r="B1129" s="55" t="s">
        <v>2468</v>
      </c>
      <c r="C1129" s="55" t="str">
        <f>VLOOKUP(B1129,'3. DB25 Alle koder'!B:C,2,FALSE)</f>
        <v>Reparation og vedligeholdelse af varer til personlig brug og husholdningsbrug i.a.n.</v>
      </c>
      <c r="D1129" s="56">
        <f>COUNTIF(B:B,B1129)</f>
        <v>1</v>
      </c>
      <c r="E1129" s="57" t="s">
        <v>3523</v>
      </c>
      <c r="F1129" s="55" t="s">
        <v>2340</v>
      </c>
      <c r="G1129" s="55" t="s">
        <v>2468</v>
      </c>
      <c r="H1129" s="55" t="s">
        <v>3138</v>
      </c>
      <c r="I1129" s="56">
        <f>COUNTIF(G:G,G1129)</f>
        <v>2</v>
      </c>
      <c r="J1129" s="57" t="s">
        <v>3523</v>
      </c>
      <c r="K1129" s="92"/>
      <c r="L1129" s="92"/>
    </row>
    <row r="1130" spans="1:12" x14ac:dyDescent="0.25">
      <c r="A1130" s="55" t="s">
        <v>2421</v>
      </c>
      <c r="B1130" s="57" t="s">
        <v>2473</v>
      </c>
      <c r="C1130" s="55" t="str">
        <f>VLOOKUP(B1130,'3. DB25 Alle koder'!B:C,2,FALSE)</f>
        <v>Dækservice</v>
      </c>
      <c r="D1130" s="56">
        <f>COUNTIF(B:B,B1130)</f>
        <v>1</v>
      </c>
      <c r="E1130" s="60" t="s">
        <v>3523</v>
      </c>
      <c r="F1130" s="55" t="s">
        <v>1244</v>
      </c>
      <c r="G1130" s="55" t="s">
        <v>3327</v>
      </c>
      <c r="H1130" s="55" t="s">
        <v>2476</v>
      </c>
      <c r="I1130" s="56">
        <f>COUNTIF(G:G,G1130)</f>
        <v>1</v>
      </c>
      <c r="J1130" s="60" t="s">
        <v>3523</v>
      </c>
      <c r="K1130" s="92"/>
      <c r="L1130" s="92"/>
    </row>
    <row r="1131" spans="1:12" ht="30" x14ac:dyDescent="0.25">
      <c r="A1131" s="55" t="s">
        <v>2421</v>
      </c>
      <c r="B1131" s="55" t="s">
        <v>2474</v>
      </c>
      <c r="C1131" s="55" t="str">
        <f>VLOOKUP(B1131,'3. DB25 Alle koder'!B:C,2,FALSE)</f>
        <v>Reparation og lakering af karosseri samt undervognsbehandling</v>
      </c>
      <c r="D1131" s="56">
        <f>COUNTIF(B:B,B1131)</f>
        <v>2</v>
      </c>
      <c r="E1131" s="60" t="s">
        <v>3523</v>
      </c>
      <c r="F1131" s="55" t="s">
        <v>1244</v>
      </c>
      <c r="G1131" s="55" t="s">
        <v>3435</v>
      </c>
      <c r="H1131" s="55" t="s">
        <v>2735</v>
      </c>
      <c r="I1131" s="56">
        <f>COUNTIF(G:G,G1131)</f>
        <v>1</v>
      </c>
      <c r="J1131" s="60" t="s">
        <v>3523</v>
      </c>
      <c r="K1131" s="92"/>
      <c r="L1131" s="92"/>
    </row>
    <row r="1132" spans="1:12" ht="30" x14ac:dyDescent="0.25">
      <c r="A1132" s="55" t="s">
        <v>2421</v>
      </c>
      <c r="B1132" s="55" t="s">
        <v>2474</v>
      </c>
      <c r="C1132" s="55" t="str">
        <f>VLOOKUP(B1132,'3. DB25 Alle koder'!B:C,2,FALSE)</f>
        <v>Reparation og lakering af karosseri samt undervognsbehandling</v>
      </c>
      <c r="D1132" s="56">
        <f>COUNTIF(B:B,B1132)</f>
        <v>2</v>
      </c>
      <c r="E1132" s="60" t="s">
        <v>3523</v>
      </c>
      <c r="F1132" s="55" t="s">
        <v>1244</v>
      </c>
      <c r="G1132" s="55" t="s">
        <v>3436</v>
      </c>
      <c r="H1132" s="55" t="s">
        <v>2736</v>
      </c>
      <c r="I1132" s="56">
        <f>COUNTIF(G:G,G1132)</f>
        <v>1</v>
      </c>
      <c r="J1132" s="60" t="s">
        <v>3523</v>
      </c>
      <c r="K1132" s="92"/>
      <c r="L1132" s="92"/>
    </row>
    <row r="1133" spans="1:12" x14ac:dyDescent="0.25">
      <c r="A1133" s="55" t="s">
        <v>2421</v>
      </c>
      <c r="B1133" s="55" t="s">
        <v>3762</v>
      </c>
      <c r="C1133" s="55" t="str">
        <f>VLOOKUP(B1133,'3. DB25 Alle koder'!B:C,2,FALSE)</f>
        <v>Reparation og vedligeholdelse af motorkøretøjer i.a.n.</v>
      </c>
      <c r="D1133" s="56">
        <f>COUNTIF(B:B,B1133)</f>
        <v>1</v>
      </c>
      <c r="E1133" s="60" t="s">
        <v>3523</v>
      </c>
      <c r="F1133" s="55" t="s">
        <v>1244</v>
      </c>
      <c r="G1133" s="55" t="s">
        <v>3325</v>
      </c>
      <c r="H1133" s="55" t="s">
        <v>2734</v>
      </c>
      <c r="I1133" s="56">
        <f>COUNTIF(G:G,G1133)</f>
        <v>1</v>
      </c>
      <c r="J1133" s="60" t="s">
        <v>3523</v>
      </c>
      <c r="K1133" s="92"/>
      <c r="L1133" s="92"/>
    </row>
    <row r="1134" spans="1:12" ht="165" x14ac:dyDescent="0.25">
      <c r="A1134" s="55" t="s">
        <v>2421</v>
      </c>
      <c r="B1134" s="55" t="s">
        <v>2479</v>
      </c>
      <c r="C1134" s="55" t="str">
        <f>VLOOKUP(B1134,'3. DB25 Alle koder'!B:C,2,FALSE)</f>
        <v>Reparation og vedligeholdelse af motorcykler</v>
      </c>
      <c r="D1134" s="56">
        <f>COUNTIF(B:B,B1134)</f>
        <v>1</v>
      </c>
      <c r="E1134" s="69" t="s">
        <v>4067</v>
      </c>
      <c r="F1134" s="55" t="s">
        <v>1244</v>
      </c>
      <c r="G1134" s="55" t="s">
        <v>3241</v>
      </c>
      <c r="H1134" s="55" t="s">
        <v>2742</v>
      </c>
      <c r="I1134" s="56">
        <f>COUNTIF(G:G,G1134)</f>
        <v>5</v>
      </c>
      <c r="J1134" s="69" t="s">
        <v>4067</v>
      </c>
      <c r="K1134" s="92"/>
      <c r="L1134" s="92"/>
    </row>
    <row r="1135" spans="1:12" ht="45" x14ac:dyDescent="0.25">
      <c r="A1135" s="55" t="s">
        <v>2421</v>
      </c>
      <c r="B1135" s="55" t="s">
        <v>2482</v>
      </c>
      <c r="C1135" s="55" t="str">
        <f>VLOOKUP(B1135,'3. DB25 Alle koder'!B:C,2,FALSE)</f>
        <v>Formidlingsaktiviteter i forbindelse med reparation og vedligeholdelse af computere, varer til personlig brug og husholdningsbrug samt motorkøretøjer og motorcykler</v>
      </c>
      <c r="D1135" s="56">
        <f>COUNTIF(B:B,B1135)</f>
        <v>1</v>
      </c>
      <c r="E1135" s="60" t="s">
        <v>3624</v>
      </c>
      <c r="F1135" s="55" t="s">
        <v>1945</v>
      </c>
      <c r="G1135" s="55" t="s">
        <v>2163</v>
      </c>
      <c r="H1135" s="55" t="s">
        <v>3021</v>
      </c>
      <c r="I1135" s="56">
        <f>COUNTIF(G:G,G1135)</f>
        <v>26</v>
      </c>
      <c r="J1135" s="60" t="s">
        <v>3523</v>
      </c>
      <c r="K1135" s="92"/>
      <c r="L1135" s="92"/>
    </row>
    <row r="1136" spans="1:12" x14ac:dyDescent="0.25">
      <c r="A1136" s="55" t="s">
        <v>2421</v>
      </c>
      <c r="B1136" s="55" t="s">
        <v>2487</v>
      </c>
      <c r="C1136" s="55" t="str">
        <f>VLOOKUP(B1136,'3. DB25 Alle koder'!B:C,2,FALSE)</f>
        <v>Drift af erhvervs- og institutionsvaskerier</v>
      </c>
      <c r="D1136" s="56">
        <f>COUNTIF(B:B,B1136)</f>
        <v>1</v>
      </c>
      <c r="E1136" s="67"/>
      <c r="F1136" s="55" t="s">
        <v>2340</v>
      </c>
      <c r="G1136" s="55" t="s">
        <v>3328</v>
      </c>
      <c r="H1136" s="55" t="s">
        <v>3142</v>
      </c>
      <c r="I1136" s="56">
        <f>COUNTIF(G:G,G1136)</f>
        <v>2</v>
      </c>
      <c r="J1136" s="67"/>
      <c r="K1136" s="92"/>
      <c r="L1136" s="92"/>
    </row>
    <row r="1137" spans="1:12" x14ac:dyDescent="0.25">
      <c r="A1137" s="55" t="s">
        <v>2421</v>
      </c>
      <c r="B1137" s="55" t="s">
        <v>2489</v>
      </c>
      <c r="C1137" s="55" t="str">
        <f>VLOOKUP(B1137,'3. DB25 Alle koder'!B:C,2,FALSE)</f>
        <v>Drift af renserier og selvbetjeningsvaskerier mv.</v>
      </c>
      <c r="D1137" s="56">
        <f>COUNTIF(B:B,B1137)</f>
        <v>1</v>
      </c>
      <c r="E1137" s="58"/>
      <c r="F1137" s="55" t="s">
        <v>2340</v>
      </c>
      <c r="G1137" s="55" t="s">
        <v>3329</v>
      </c>
      <c r="H1137" s="55" t="s">
        <v>3143</v>
      </c>
      <c r="I1137" s="56">
        <f>COUNTIF(G:G,G1137)</f>
        <v>3</v>
      </c>
      <c r="J1137" s="58"/>
      <c r="K1137" s="92"/>
      <c r="L1137" s="92"/>
    </row>
    <row r="1138" spans="1:12" x14ac:dyDescent="0.25">
      <c r="A1138" s="55" t="s">
        <v>2421</v>
      </c>
      <c r="B1138" s="55" t="s">
        <v>2495</v>
      </c>
      <c r="C1138" s="55" t="str">
        <f>VLOOKUP(B1138,'3. DB25 Alle koder'!B:C,2,FALSE)</f>
        <v>Drift af frisør- og barbersaloner</v>
      </c>
      <c r="D1138" s="56">
        <f>COUNTIF(B:B,B1138)</f>
        <v>1</v>
      </c>
      <c r="E1138" s="63" t="s">
        <v>3523</v>
      </c>
      <c r="F1138" s="55" t="s">
        <v>2340</v>
      </c>
      <c r="G1138" s="55" t="s">
        <v>3330</v>
      </c>
      <c r="H1138" s="55" t="s">
        <v>3146</v>
      </c>
      <c r="I1138" s="56">
        <f>COUNTIF(G:G,G1138)</f>
        <v>1</v>
      </c>
      <c r="J1138" s="63" t="s">
        <v>3523</v>
      </c>
      <c r="K1138" s="92"/>
      <c r="L1138" s="92"/>
    </row>
    <row r="1139" spans="1:12" x14ac:dyDescent="0.25">
      <c r="A1139" s="55" t="s">
        <v>2421</v>
      </c>
      <c r="B1139" s="55" t="s">
        <v>2498</v>
      </c>
      <c r="C1139" s="55" t="str">
        <f>VLOOKUP(B1139,'3. DB25 Alle koder'!B:C,2,FALSE)</f>
        <v>Skønhedspleje og anden skønhedsbehandling</v>
      </c>
      <c r="D1139" s="56">
        <f>COUNTIF(B:B,B1139)</f>
        <v>2</v>
      </c>
      <c r="E1139" s="57" t="s">
        <v>3523</v>
      </c>
      <c r="F1139" s="55" t="s">
        <v>2340</v>
      </c>
      <c r="G1139" s="55" t="s">
        <v>3331</v>
      </c>
      <c r="H1139" s="55" t="s">
        <v>3147</v>
      </c>
      <c r="I1139" s="56">
        <f>COUNTIF(G:G,G1139)</f>
        <v>1</v>
      </c>
      <c r="J1139" s="57" t="s">
        <v>3523</v>
      </c>
      <c r="K1139" s="92"/>
      <c r="L1139" s="92"/>
    </row>
    <row r="1140" spans="1:12" x14ac:dyDescent="0.25">
      <c r="A1140" s="55" t="s">
        <v>2421</v>
      </c>
      <c r="B1140" s="55" t="s">
        <v>2498</v>
      </c>
      <c r="C1140" s="55" t="str">
        <f>VLOOKUP(B1140,'3. DB25 Alle koder'!B:C,2,FALSE)</f>
        <v>Skønhedspleje og anden skønhedsbehandling</v>
      </c>
      <c r="D1140" s="56">
        <f>COUNTIF(B:B,B1140)</f>
        <v>2</v>
      </c>
      <c r="E1140" s="109" t="s">
        <v>4173</v>
      </c>
      <c r="F1140" s="55" t="s">
        <v>2340</v>
      </c>
      <c r="G1140" s="55" t="s">
        <v>3336</v>
      </c>
      <c r="H1140" s="55" t="s">
        <v>3153</v>
      </c>
      <c r="I1140" s="56">
        <f>COUNTIF(G:G,G1140)</f>
        <v>5</v>
      </c>
      <c r="J1140" s="109" t="s">
        <v>4173</v>
      </c>
      <c r="K1140" s="92"/>
      <c r="L1140" s="92" t="s">
        <v>4178</v>
      </c>
    </row>
    <row r="1141" spans="1:12" x14ac:dyDescent="0.25">
      <c r="A1141" s="55" t="s">
        <v>2421</v>
      </c>
      <c r="B1141" s="55" t="s">
        <v>2501</v>
      </c>
      <c r="C1141" s="55" t="str">
        <f>VLOOKUP(B1141,'3. DB25 Alle koder'!B:C,2,FALSE)</f>
        <v>Drift af dagspa, saunaer og dampbade</v>
      </c>
      <c r="D1141" s="56">
        <f>COUNTIF(B:B,B1141)</f>
        <v>1</v>
      </c>
      <c r="E1141" s="57" t="s">
        <v>3523</v>
      </c>
      <c r="F1141" s="55" t="s">
        <v>2340</v>
      </c>
      <c r="G1141" s="55" t="s">
        <v>3332</v>
      </c>
      <c r="H1141" s="55" t="s">
        <v>3151</v>
      </c>
      <c r="I1141" s="56">
        <f>COUNTIF(G:G,G1141)</f>
        <v>1</v>
      </c>
      <c r="J1141" s="57" t="s">
        <v>3523</v>
      </c>
      <c r="K1141" s="92"/>
      <c r="L1141" s="92"/>
    </row>
    <row r="1142" spans="1:12" x14ac:dyDescent="0.25">
      <c r="A1142" s="55" t="s">
        <v>2421</v>
      </c>
      <c r="B1142" s="55" t="s">
        <v>2505</v>
      </c>
      <c r="C1142" s="55" t="str">
        <f>VLOOKUP(B1142,'3. DB25 Alle koder'!B:C,2,FALSE)</f>
        <v>Drift af bedemandsforretninger og begravelsesvæsen</v>
      </c>
      <c r="D1142" s="56">
        <f>COUNTIF(B:B,B1142)</f>
        <v>1</v>
      </c>
      <c r="E1142" s="57" t="s">
        <v>3523</v>
      </c>
      <c r="F1142" s="55" t="s">
        <v>2340</v>
      </c>
      <c r="G1142" s="55" t="s">
        <v>3333</v>
      </c>
      <c r="H1142" s="55" t="s">
        <v>3149</v>
      </c>
      <c r="I1142" s="56">
        <f>COUNTIF(G:G,G1142)</f>
        <v>1</v>
      </c>
      <c r="J1142" s="57" t="s">
        <v>3523</v>
      </c>
      <c r="K1142" s="92"/>
      <c r="L1142" s="92"/>
    </row>
    <row r="1143" spans="1:12" x14ac:dyDescent="0.25">
      <c r="A1143" s="55" t="s">
        <v>2421</v>
      </c>
      <c r="B1143" s="55" t="s">
        <v>2508</v>
      </c>
      <c r="C1143" s="55" t="str">
        <f>VLOOKUP(B1143,'3. DB25 Alle koder'!B:C,2,FALSE)</f>
        <v>Formidlingsaktiviteter inden for personlige serviceydelser</v>
      </c>
      <c r="D1143" s="56">
        <f>COUNTIF(B:B,B1143)</f>
        <v>2</v>
      </c>
      <c r="E1143" s="60" t="s">
        <v>3624</v>
      </c>
      <c r="F1143" s="55" t="s">
        <v>1945</v>
      </c>
      <c r="G1143" s="55" t="s">
        <v>2163</v>
      </c>
      <c r="H1143" s="55" t="s">
        <v>3021</v>
      </c>
      <c r="I1143" s="56">
        <f>COUNTIF(G:G,G1143)</f>
        <v>26</v>
      </c>
      <c r="J1143" s="60" t="s">
        <v>3523</v>
      </c>
      <c r="K1143" s="92"/>
      <c r="L1143" s="92"/>
    </row>
    <row r="1144" spans="1:12" x14ac:dyDescent="0.25">
      <c r="A1144" s="55" t="s">
        <v>2421</v>
      </c>
      <c r="B1144" s="55" t="s">
        <v>2508</v>
      </c>
      <c r="C1144" s="55" t="str">
        <f>VLOOKUP(B1144,'3. DB25 Alle koder'!B:C,2,FALSE)</f>
        <v>Formidlingsaktiviteter inden for personlige serviceydelser</v>
      </c>
      <c r="D1144" s="56">
        <f>COUNTIF(B:B,B1144)</f>
        <v>2</v>
      </c>
      <c r="E1144" s="60" t="s">
        <v>3523</v>
      </c>
      <c r="F1144" s="55" t="s">
        <v>2340</v>
      </c>
      <c r="G1144" s="55" t="s">
        <v>3336</v>
      </c>
      <c r="H1144" s="55" t="s">
        <v>3153</v>
      </c>
      <c r="I1144" s="56">
        <f>COUNTIF(G:G,G1144)</f>
        <v>5</v>
      </c>
      <c r="J1144" s="60" t="s">
        <v>3523</v>
      </c>
      <c r="K1144" s="92"/>
      <c r="L1144" s="92"/>
    </row>
    <row r="1145" spans="1:12" ht="120" x14ac:dyDescent="0.25">
      <c r="A1145" s="55" t="s">
        <v>2421</v>
      </c>
      <c r="B1145" s="55" t="s">
        <v>2513</v>
      </c>
      <c r="C1145" s="55" t="str">
        <f>VLOOKUP(B1145,'3. DB25 Alle koder'!B:C,2,FALSE)</f>
        <v>Levering af personlige serviceydelser i hjemmet</v>
      </c>
      <c r="D1145" s="56">
        <f>COUNTIF(B:B,B1145)</f>
        <v>3</v>
      </c>
      <c r="E1145" s="64" t="s">
        <v>3708</v>
      </c>
      <c r="F1145" s="55" t="s">
        <v>1945</v>
      </c>
      <c r="G1145" s="55" t="s">
        <v>2127</v>
      </c>
      <c r="H1145" s="55" t="s">
        <v>2126</v>
      </c>
      <c r="I1145" s="56">
        <f>COUNTIF(G:G,G1145)</f>
        <v>2</v>
      </c>
      <c r="J1145" s="64" t="s">
        <v>3708</v>
      </c>
      <c r="K1145" s="92"/>
      <c r="L1145" s="92"/>
    </row>
    <row r="1146" spans="1:12" ht="150" x14ac:dyDescent="0.25">
      <c r="A1146" s="55" t="s">
        <v>2421</v>
      </c>
      <c r="B1146" s="55" t="s">
        <v>2513</v>
      </c>
      <c r="C1146" s="55" t="str">
        <f>VLOOKUP(B1146,'3. DB25 Alle koder'!B:C,2,FALSE)</f>
        <v>Levering af personlige serviceydelser i hjemmet</v>
      </c>
      <c r="D1146" s="56">
        <f>COUNTIF(B:B,B1146)</f>
        <v>3</v>
      </c>
      <c r="E1146" s="60" t="s">
        <v>3738</v>
      </c>
      <c r="F1146" s="55" t="s">
        <v>2340</v>
      </c>
      <c r="G1146" s="55" t="s">
        <v>3329</v>
      </c>
      <c r="H1146" s="55" t="s">
        <v>3143</v>
      </c>
      <c r="I1146" s="56">
        <f>COUNTIF(G:G,G1146)</f>
        <v>3</v>
      </c>
      <c r="J1146" s="60" t="s">
        <v>3738</v>
      </c>
      <c r="K1146" s="92"/>
      <c r="L1146" s="92"/>
    </row>
    <row r="1147" spans="1:12" x14ac:dyDescent="0.25">
      <c r="A1147" s="55" t="s">
        <v>2421</v>
      </c>
      <c r="B1147" s="55" t="s">
        <v>2513</v>
      </c>
      <c r="C1147" s="55" t="str">
        <f>VLOOKUP(B1147,'3. DB25 Alle koder'!B:C,2,FALSE)</f>
        <v>Levering af personlige serviceydelser i hjemmet</v>
      </c>
      <c r="D1147" s="56">
        <f>COUNTIF(B:B,B1147)</f>
        <v>3</v>
      </c>
      <c r="E1147" s="57" t="s">
        <v>3523</v>
      </c>
      <c r="F1147" s="55" t="s">
        <v>2340</v>
      </c>
      <c r="G1147" s="55" t="s">
        <v>3336</v>
      </c>
      <c r="H1147" s="55" t="s">
        <v>3153</v>
      </c>
      <c r="I1147" s="56">
        <f>COUNTIF(G:G,G1147)</f>
        <v>5</v>
      </c>
      <c r="J1147" s="57" t="s">
        <v>3523</v>
      </c>
      <c r="K1147" s="92"/>
      <c r="L1147" s="92"/>
    </row>
    <row r="1148" spans="1:12" x14ac:dyDescent="0.25">
      <c r="A1148" s="55" t="s">
        <v>2421</v>
      </c>
      <c r="B1148" s="55" t="s">
        <v>2515</v>
      </c>
      <c r="C1148" s="55" t="str">
        <f>VLOOKUP(B1148,'3. DB25 Alle koder'!B:C,2,FALSE)</f>
        <v>Andre personlige serviceydelser i.a.n.</v>
      </c>
      <c r="D1148" s="56">
        <f>COUNTIF(B:B,B1148)</f>
        <v>1</v>
      </c>
      <c r="E1148" s="57" t="s">
        <v>3523</v>
      </c>
      <c r="F1148" s="55" t="s">
        <v>2340</v>
      </c>
      <c r="G1148" s="55" t="s">
        <v>3336</v>
      </c>
      <c r="H1148" s="55" t="s">
        <v>3153</v>
      </c>
      <c r="I1148" s="56">
        <f>COUNTIF(G:G,G1148)</f>
        <v>5</v>
      </c>
      <c r="J1148" s="57" t="s">
        <v>3523</v>
      </c>
      <c r="K1148" s="92"/>
      <c r="L1148" s="92"/>
    </row>
    <row r="1149" spans="1:12" x14ac:dyDescent="0.25">
      <c r="A1149" s="55" t="s">
        <v>2516</v>
      </c>
      <c r="B1149" s="55" t="s">
        <v>2520</v>
      </c>
      <c r="C1149" s="55" t="str">
        <f>VLOOKUP(B1149,'3. DB25 Alle koder'!B:C,2,FALSE)</f>
        <v>Aktiviteter i husholdninger med ansat medhjælp</v>
      </c>
      <c r="D1149" s="56">
        <f>COUNTIF(B:B,B1149)</f>
        <v>1</v>
      </c>
      <c r="E1149" s="57" t="s">
        <v>3523</v>
      </c>
      <c r="F1149" s="55" t="s">
        <v>2421</v>
      </c>
      <c r="G1149" s="55" t="s">
        <v>2520</v>
      </c>
      <c r="H1149" s="55" t="s">
        <v>3154</v>
      </c>
      <c r="I1149" s="56">
        <f>COUNTIF(G:G,G1149)</f>
        <v>1</v>
      </c>
      <c r="J1149" s="57" t="s">
        <v>3523</v>
      </c>
      <c r="K1149" s="92"/>
      <c r="L1149" s="92"/>
    </row>
    <row r="1150" spans="1:12" ht="30" x14ac:dyDescent="0.25">
      <c r="A1150" s="55" t="s">
        <v>2516</v>
      </c>
      <c r="B1150" s="55" t="s">
        <v>2523</v>
      </c>
      <c r="C1150" s="55" t="str">
        <f>VLOOKUP(B1150,'3. DB25 Alle koder'!B:C,2,FALSE)</f>
        <v>Private husholdningers produktion af udifferentierede varer til eget brug</v>
      </c>
      <c r="D1150" s="56">
        <f>COUNTIF(B:B,B1150)</f>
        <v>1</v>
      </c>
      <c r="E1150" s="57" t="s">
        <v>3523</v>
      </c>
      <c r="F1150" s="55" t="s">
        <v>2421</v>
      </c>
      <c r="G1150" s="55" t="s">
        <v>2523</v>
      </c>
      <c r="H1150" s="55" t="s">
        <v>3156</v>
      </c>
      <c r="I1150" s="56">
        <f>COUNTIF(G:G,G1150)</f>
        <v>1</v>
      </c>
      <c r="J1150" s="57" t="s">
        <v>3523</v>
      </c>
      <c r="K1150" s="92"/>
      <c r="L1150" s="92"/>
    </row>
    <row r="1151" spans="1:12" ht="30" x14ac:dyDescent="0.25">
      <c r="A1151" s="55" t="s">
        <v>2516</v>
      </c>
      <c r="B1151" s="55" t="s">
        <v>2526</v>
      </c>
      <c r="C1151" s="55" t="str">
        <f>VLOOKUP(B1151,'3. DB25 Alle koder'!B:C,2,FALSE)</f>
        <v>Private husholdningers produktion af udifferentierede tjenesteydelser til eget brug</v>
      </c>
      <c r="D1151" s="56">
        <f>COUNTIF(B:B,B1151)</f>
        <v>1</v>
      </c>
      <c r="E1151" s="57" t="s">
        <v>3523</v>
      </c>
      <c r="F1151" s="55" t="s">
        <v>2421</v>
      </c>
      <c r="G1151" s="55" t="s">
        <v>2526</v>
      </c>
      <c r="H1151" s="55" t="s">
        <v>3157</v>
      </c>
      <c r="I1151" s="56">
        <f>COUNTIF(G:G,G1151)</f>
        <v>1</v>
      </c>
      <c r="J1151" s="57" t="s">
        <v>3523</v>
      </c>
      <c r="K1151" s="92"/>
      <c r="L1151" s="92"/>
    </row>
    <row r="1152" spans="1:12" x14ac:dyDescent="0.25">
      <c r="A1152" s="55" t="s">
        <v>2527</v>
      </c>
      <c r="B1152" s="55" t="s">
        <v>2531</v>
      </c>
      <c r="C1152" s="55" t="str">
        <f>VLOOKUP(B1152,'3. DB25 Alle koder'!B:C,2,FALSE)</f>
        <v>Ambassaders eksterritoriale aktivitet</v>
      </c>
      <c r="D1152" s="56">
        <f>COUNTIF(B:B,B1152)</f>
        <v>1</v>
      </c>
      <c r="E1152" s="57" t="s">
        <v>3523</v>
      </c>
      <c r="F1152" s="55" t="s">
        <v>2516</v>
      </c>
      <c r="G1152" s="55" t="s">
        <v>3337</v>
      </c>
      <c r="H1152" s="55" t="s">
        <v>3158</v>
      </c>
      <c r="I1152" s="56">
        <f>COUNTIF(G:G,G1152)</f>
        <v>2</v>
      </c>
      <c r="J1152" s="57" t="s">
        <v>3523</v>
      </c>
      <c r="K1152" s="92"/>
      <c r="L1152" s="92"/>
    </row>
    <row r="1153" spans="1:12" x14ac:dyDescent="0.25">
      <c r="A1153" s="55" t="s">
        <v>2527</v>
      </c>
      <c r="B1153" s="55" t="s">
        <v>2533</v>
      </c>
      <c r="C1153" s="55" t="str">
        <f>VLOOKUP(B1153,'3. DB25 Alle koder'!B:C,2,FALSE)</f>
        <v>Andre eksterritoriale organisationers og organers aktiviteter</v>
      </c>
      <c r="D1153" s="56">
        <f>COUNTIF(B:B,B1153)</f>
        <v>1</v>
      </c>
      <c r="E1153" s="57" t="s">
        <v>3523</v>
      </c>
      <c r="F1153" s="55" t="s">
        <v>2516</v>
      </c>
      <c r="G1153" s="55" t="s">
        <v>3337</v>
      </c>
      <c r="H1153" s="55" t="s">
        <v>3158</v>
      </c>
      <c r="I1153" s="56">
        <f>COUNTIF(G:G,G1153)</f>
        <v>2</v>
      </c>
      <c r="J1153" s="57" t="s">
        <v>3523</v>
      </c>
      <c r="K1153" s="92"/>
      <c r="L1153" s="92"/>
    </row>
  </sheetData>
  <autoFilter ref="A1:L1153"/>
  <conditionalFormatting sqref="A440">
    <cfRule type="duplicateValues" dxfId="9" priority="11"/>
  </conditionalFormatting>
  <conditionalFormatting sqref="A440">
    <cfRule type="duplicateValues" dxfId="8" priority="10"/>
  </conditionalFormatting>
  <conditionalFormatting sqref="B1:B367 B369:B1153">
    <cfRule type="duplicateValues" dxfId="7" priority="9"/>
  </conditionalFormatting>
  <conditionalFormatting sqref="G2:G367 G369:G1153">
    <cfRule type="duplicateValues" dxfId="6" priority="7"/>
  </conditionalFormatting>
  <conditionalFormatting sqref="B368">
    <cfRule type="duplicateValues" dxfId="5" priority="5"/>
    <cfRule type="duplicateValues" dxfId="4" priority="6"/>
  </conditionalFormatting>
  <conditionalFormatting sqref="G368">
    <cfRule type="duplicateValues" dxfId="3" priority="4"/>
  </conditionalFormatting>
  <conditionalFormatting sqref="G368">
    <cfRule type="duplicateValues" dxfId="2" priority="3"/>
  </conditionalFormatting>
  <conditionalFormatting sqref="G1:G1048576">
    <cfRule type="duplicateValues" dxfId="1" priority="2"/>
  </conditionalFormatting>
  <conditionalFormatting sqref="B1:B1048576">
    <cfRule type="duplicateValues" dxfId="0" priority="1"/>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6"/>
  <dimension ref="A1:C9"/>
  <sheetViews>
    <sheetView workbookViewId="0"/>
  </sheetViews>
  <sheetFormatPr defaultRowHeight="15" x14ac:dyDescent="0.25"/>
  <cols>
    <col min="1" max="1" width="27.140625" style="42" bestFit="1" customWidth="1"/>
    <col min="2" max="2" width="146.85546875" style="40" customWidth="1"/>
    <col min="3" max="3" width="46" customWidth="1"/>
  </cols>
  <sheetData>
    <row r="1" spans="1:3" x14ac:dyDescent="0.25">
      <c r="A1" s="40" t="s">
        <v>3819</v>
      </c>
      <c r="B1" s="40" t="s">
        <v>3820</v>
      </c>
      <c r="C1" s="40" t="s">
        <v>3743</v>
      </c>
    </row>
    <row r="2" spans="1:3" x14ac:dyDescent="0.25">
      <c r="A2" s="40" t="s">
        <v>3847</v>
      </c>
      <c r="B2" s="40" t="s">
        <v>3849</v>
      </c>
      <c r="C2" s="40"/>
    </row>
    <row r="3" spans="1:3" x14ac:dyDescent="0.25">
      <c r="A3" s="40" t="s">
        <v>3846</v>
      </c>
      <c r="B3" s="40" t="s">
        <v>3848</v>
      </c>
      <c r="C3" s="40"/>
    </row>
    <row r="4" spans="1:3" x14ac:dyDescent="0.25">
      <c r="A4" s="40" t="s">
        <v>3855</v>
      </c>
      <c r="B4" s="40" t="s">
        <v>3842</v>
      </c>
      <c r="C4" s="40"/>
    </row>
    <row r="5" spans="1:3" x14ac:dyDescent="0.25">
      <c r="A5" s="40" t="s">
        <v>3843</v>
      </c>
      <c r="B5" s="40" t="s">
        <v>4087</v>
      </c>
      <c r="C5" s="40"/>
    </row>
    <row r="6" spans="1:3" x14ac:dyDescent="0.25">
      <c r="A6" s="40" t="s">
        <v>3844</v>
      </c>
      <c r="B6" s="40" t="s">
        <v>4088</v>
      </c>
      <c r="C6" s="40"/>
    </row>
    <row r="7" spans="1:3" x14ac:dyDescent="0.25">
      <c r="A7" s="40" t="s">
        <v>3821</v>
      </c>
      <c r="B7" s="40" t="s">
        <v>3822</v>
      </c>
      <c r="C7" s="40"/>
    </row>
    <row r="8" spans="1:3" ht="30" x14ac:dyDescent="0.25">
      <c r="A8" s="40" t="s">
        <v>3845</v>
      </c>
      <c r="B8" s="40" t="s">
        <v>4199</v>
      </c>
      <c r="C8" s="40" t="s">
        <v>4200</v>
      </c>
    </row>
    <row r="9" spans="1:3" x14ac:dyDescent="0.25">
      <c r="A9" s="40" t="s">
        <v>4083</v>
      </c>
      <c r="B9" s="40" t="s">
        <v>4084</v>
      </c>
      <c r="C9" s="40"/>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9"/>
  <dimension ref="A1:C24"/>
  <sheetViews>
    <sheetView workbookViewId="0"/>
  </sheetViews>
  <sheetFormatPr defaultRowHeight="15" x14ac:dyDescent="0.25"/>
  <cols>
    <col min="1" max="1" width="12.5703125" bestFit="1" customWidth="1"/>
    <col min="2" max="2" width="80.7109375" bestFit="1" customWidth="1"/>
    <col min="3" max="3" width="83.140625" bestFit="1" customWidth="1"/>
  </cols>
  <sheetData>
    <row r="1" spans="1:3" x14ac:dyDescent="0.25">
      <c r="A1" s="36" t="s">
        <v>3515</v>
      </c>
      <c r="B1" s="36" t="s">
        <v>3787</v>
      </c>
      <c r="C1" s="36" t="s">
        <v>3786</v>
      </c>
    </row>
    <row r="2" spans="1:3" x14ac:dyDescent="0.25">
      <c r="A2" s="36" t="s">
        <v>537</v>
      </c>
      <c r="B2" s="36" t="s">
        <v>2605</v>
      </c>
      <c r="C2" s="36" t="str">
        <f>VLOOKUP(A2,'3. DB25 Alle koder'!B:C,2,FALSE)</f>
        <v>Fremstilling af flydende biobrændstoffer</v>
      </c>
    </row>
    <row r="3" spans="1:3" x14ac:dyDescent="0.25">
      <c r="A3" s="36" t="s">
        <v>744</v>
      </c>
      <c r="B3" s="36" t="s">
        <v>2626</v>
      </c>
      <c r="C3" s="36" t="str">
        <f>VLOOKUP(A3,'3. DB25 Alle koder'!B:C,2,FALSE)</f>
        <v>Fremstilling af våben og ammunition</v>
      </c>
    </row>
    <row r="4" spans="1:3" x14ac:dyDescent="0.25">
      <c r="A4" s="36" t="s">
        <v>748</v>
      </c>
      <c r="B4" s="36" t="s">
        <v>742</v>
      </c>
      <c r="C4" s="36" t="str">
        <f>VLOOKUP(A4,'3. DB25 Alle koder'!B:C,2,FALSE)</f>
        <v>Smedning og valsning af metal samt pulvermetallurgi</v>
      </c>
    </row>
    <row r="5" spans="1:3" x14ac:dyDescent="0.25">
      <c r="A5" s="36" t="s">
        <v>764</v>
      </c>
      <c r="B5" s="36" t="s">
        <v>752</v>
      </c>
      <c r="C5" s="36" t="str">
        <f>VLOOKUP(A5,'3. DB25 Alle koder'!B:C,2,FALSE)</f>
        <v>Fremstilling af bestik, skære- og klipperedskaber</v>
      </c>
    </row>
    <row r="6" spans="1:3" x14ac:dyDescent="0.25">
      <c r="A6" s="36" t="s">
        <v>767</v>
      </c>
      <c r="B6" s="36" t="s">
        <v>2630</v>
      </c>
      <c r="C6" s="36" t="str">
        <f>VLOOKUP(A6,'3. DB25 Alle koder'!B:C,2,FALSE)</f>
        <v>Fremstilling af låse og hængsler</v>
      </c>
    </row>
    <row r="7" spans="1:3" x14ac:dyDescent="0.25">
      <c r="A7" s="36" t="s">
        <v>1070</v>
      </c>
      <c r="B7" s="36" t="s">
        <v>1072</v>
      </c>
      <c r="C7" s="36" t="str">
        <f>VLOOKUP(A7,'3. DB25 Alle koder'!B:C,2,FALSE)</f>
        <v>Produktion af elektricitet fra vedvarende energikilder</v>
      </c>
    </row>
    <row r="8" spans="1:3" x14ac:dyDescent="0.25">
      <c r="A8" s="36" t="s">
        <v>1073</v>
      </c>
      <c r="B8" s="36" t="s">
        <v>1075</v>
      </c>
      <c r="C8" s="36" t="str">
        <f>VLOOKUP(A8,'3. DB25 Alle koder'!B:C,2,FALSE)</f>
        <v>Transmission af elektricitet</v>
      </c>
    </row>
    <row r="9" spans="1:3" x14ac:dyDescent="0.25">
      <c r="A9" s="36" t="s">
        <v>1076</v>
      </c>
      <c r="B9" s="36" t="s">
        <v>1078</v>
      </c>
      <c r="C9" s="36" t="str">
        <f>VLOOKUP(A9,'3. DB25 Alle koder'!B:C,2,FALSE)</f>
        <v>Distribution af elektricitet</v>
      </c>
    </row>
    <row r="10" spans="1:3" x14ac:dyDescent="0.25">
      <c r="A10" s="36" t="s">
        <v>1140</v>
      </c>
      <c r="B10" s="36" t="s">
        <v>2702</v>
      </c>
      <c r="C10" s="36" t="str">
        <f>VLOOKUP(A10,'3. DB25 Alle koder'!B:C,2,FALSE)</f>
        <v>Forbrænding uden energiudnyttelse</v>
      </c>
    </row>
    <row r="11" spans="1:3" x14ac:dyDescent="0.25">
      <c r="A11" s="36" t="s">
        <v>1143</v>
      </c>
      <c r="B11" s="36" t="s">
        <v>2703</v>
      </c>
      <c r="C11" s="36" t="str">
        <f>VLOOKUP(A11,'3. DB25 Alle koder'!B:C,2,FALSE)</f>
        <v>Deponering eller permanent oplagring</v>
      </c>
    </row>
    <row r="12" spans="1:3" x14ac:dyDescent="0.25">
      <c r="A12" s="36" t="s">
        <v>1132</v>
      </c>
      <c r="B12" s="36" t="s">
        <v>2700</v>
      </c>
      <c r="C12" s="36" t="str">
        <f>VLOOKUP(A12,'3. DB25 Alle koder'!B:C,2,FALSE)</f>
        <v>Energiudnyttelse af affald</v>
      </c>
    </row>
    <row r="13" spans="1:3" x14ac:dyDescent="0.25">
      <c r="A13" s="36" t="s">
        <v>1241</v>
      </c>
      <c r="B13" s="36" t="s">
        <v>1228</v>
      </c>
      <c r="C13" s="36" t="str">
        <f>VLOOKUP(A13,'3. DB25 Alle koder'!B:C,2,FALSE)</f>
        <v>Murerarbejde</v>
      </c>
    </row>
    <row r="14" spans="1:3" x14ac:dyDescent="0.25">
      <c r="A14" s="36" t="s">
        <v>1397</v>
      </c>
      <c r="B14" s="36" t="s">
        <v>1407</v>
      </c>
      <c r="C14" s="36" t="str">
        <f>VLOOKUP(A14,'3. DB25 Alle koder'!B:C,2,FALSE)</f>
        <v>Engroshandel med motorkøretøjer</v>
      </c>
    </row>
    <row r="15" spans="1:3" x14ac:dyDescent="0.25">
      <c r="A15" s="36" t="s">
        <v>1571</v>
      </c>
      <c r="B15" s="36" t="s">
        <v>2838</v>
      </c>
      <c r="C15" s="36" t="str">
        <f>VLOOKUP(A15,'3. DB25 Alle koder'!B:C,2,FALSE)</f>
        <v>Detailhandel med motorkøretøjer</v>
      </c>
    </row>
    <row r="16" spans="1:3" x14ac:dyDescent="0.25">
      <c r="A16" s="36" t="s">
        <v>1400</v>
      </c>
      <c r="B16" s="36" t="s">
        <v>1410</v>
      </c>
      <c r="C16" s="36" t="str">
        <f>VLOOKUP(A16,'3. DB25 Alle koder'!B:C,2,FALSE)</f>
        <v>Engroshandel med reservedele og tilbehør til motorkøretøjer</v>
      </c>
    </row>
    <row r="17" spans="1:3" x14ac:dyDescent="0.25">
      <c r="A17" s="36" t="s">
        <v>1574</v>
      </c>
      <c r="B17" s="36" t="s">
        <v>2839</v>
      </c>
      <c r="C17" s="36" t="str">
        <f>VLOOKUP(A17,'3. DB25 Alle koder'!B:C,2,FALSE)</f>
        <v>Detailhandel med reservedele og tilbehør til motorkøretøjer</v>
      </c>
    </row>
    <row r="18" spans="1:3" x14ac:dyDescent="0.25">
      <c r="A18" s="36" t="s">
        <v>1556</v>
      </c>
      <c r="B18" s="36" t="s">
        <v>2827</v>
      </c>
      <c r="C18" s="36" t="str">
        <f>VLOOKUP(A18,'3. DB25 Alle koder'!B:C,2,FALSE)</f>
        <v>Detailhandel med kæledyr og udstyr til kæledyr</v>
      </c>
    </row>
    <row r="19" spans="1:3" x14ac:dyDescent="0.25">
      <c r="A19" s="36" t="s">
        <v>1604</v>
      </c>
      <c r="B19" s="36" t="s">
        <v>2860</v>
      </c>
      <c r="C19" s="36" t="str">
        <f>VLOOKUP(A19,'3. DB25 Alle koder'!B:C,2,FALSE)</f>
        <v>Passagertransport ad vej uden fast køreplan</v>
      </c>
    </row>
    <row r="20" spans="1:3" x14ac:dyDescent="0.25">
      <c r="A20" s="36" t="s">
        <v>1759</v>
      </c>
      <c r="B20" s="36" t="s">
        <v>2893</v>
      </c>
      <c r="C20" s="36" t="str">
        <f>VLOOKUP(A20,'3. DB25 Alle koder'!B:C,2,FALSE)</f>
        <v>Udgivelse af aviser og dagblade</v>
      </c>
    </row>
    <row r="21" spans="1:3" x14ac:dyDescent="0.25">
      <c r="A21" s="36" t="s">
        <v>1762</v>
      </c>
      <c r="B21" s="36" t="s">
        <v>1758</v>
      </c>
      <c r="C21" s="36" t="str">
        <f>VLOOKUP(A21,'3. DB25 Alle koder'!B:C,2,FALSE)</f>
        <v>Udgivelse af ugeblade og magasiner</v>
      </c>
    </row>
    <row r="22" spans="1:3" x14ac:dyDescent="0.25">
      <c r="A22" s="36" t="s">
        <v>1810</v>
      </c>
      <c r="B22" s="36" t="s">
        <v>2907</v>
      </c>
      <c r="C22" s="36" t="str">
        <f>VLOOKUP(A22,'3. DB25 Alle koder'!B:C,2,FALSE)</f>
        <v>Videresalg af telekommunikation og formidlingsaktiviteter inden for telekommunikation</v>
      </c>
    </row>
    <row r="23" spans="1:3" x14ac:dyDescent="0.25">
      <c r="A23" s="36" t="s">
        <v>1833</v>
      </c>
      <c r="B23" s="36" t="s">
        <v>2926</v>
      </c>
      <c r="C23" s="36" t="str">
        <f>VLOOKUP(A23,'3. DB25 Alle koder'!B:C,2,FALSE)</f>
        <v>Drift af portaler til internettet</v>
      </c>
    </row>
    <row r="24" spans="1:3" x14ac:dyDescent="0.25">
      <c r="A24" s="36" t="s">
        <v>2066</v>
      </c>
      <c r="B24" s="36" t="s">
        <v>2985</v>
      </c>
      <c r="C24" s="36" t="str">
        <f>VLOOKUP(A24,'3. DB25 Alle koder'!B:C,2,FALSE)</f>
        <v>Udlejning og leasing af andre varer til personlig brug og husholdningsbrug</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tabColor theme="4" tint="-0.249977111117893"/>
  </sheetPr>
  <dimension ref="B3:O27"/>
  <sheetViews>
    <sheetView showGridLines="0" workbookViewId="0"/>
  </sheetViews>
  <sheetFormatPr defaultRowHeight="15" x14ac:dyDescent="0.25"/>
  <cols>
    <col min="2" max="2" width="12.42578125" customWidth="1"/>
    <col min="3" max="3" width="23.42578125" bestFit="1" customWidth="1"/>
    <col min="4" max="4" width="10" bestFit="1" customWidth="1"/>
    <col min="5" max="7" width="12" bestFit="1" customWidth="1"/>
    <col min="8" max="8" width="10" bestFit="1" customWidth="1"/>
    <col min="9" max="9" width="26.28515625" bestFit="1" customWidth="1"/>
    <col min="11" max="11" width="25.42578125" style="9" bestFit="1" customWidth="1"/>
    <col min="12" max="12" width="18.7109375" customWidth="1"/>
    <col min="14" max="14" width="25.42578125" style="9" bestFit="1" customWidth="1"/>
    <col min="15" max="15" width="18.7109375" bestFit="1" customWidth="1"/>
  </cols>
  <sheetData>
    <row r="3" spans="2:15" x14ac:dyDescent="0.25">
      <c r="B3" t="s">
        <v>3745</v>
      </c>
      <c r="C3" t="s">
        <v>3746</v>
      </c>
      <c r="D3" s="11" t="s">
        <v>3496</v>
      </c>
      <c r="E3" s="11" t="s">
        <v>3497</v>
      </c>
      <c r="F3" s="11" t="s">
        <v>3498</v>
      </c>
      <c r="G3" s="11" t="s">
        <v>3499</v>
      </c>
      <c r="H3" s="11" t="s">
        <v>3519</v>
      </c>
      <c r="I3" s="11" t="s">
        <v>3500</v>
      </c>
      <c r="K3" s="11" t="s">
        <v>3806</v>
      </c>
      <c r="L3" s="11" t="s">
        <v>3491</v>
      </c>
      <c r="N3" s="11" t="s">
        <v>3805</v>
      </c>
      <c r="O3" s="11" t="s">
        <v>3492</v>
      </c>
    </row>
    <row r="4" spans="2:15" x14ac:dyDescent="0.25">
      <c r="B4" t="s">
        <v>3747</v>
      </c>
      <c r="C4" t="s">
        <v>3</v>
      </c>
      <c r="D4" s="11">
        <v>17</v>
      </c>
      <c r="E4" s="11">
        <v>21</v>
      </c>
      <c r="F4" s="11">
        <v>21</v>
      </c>
      <c r="G4" s="11">
        <v>21</v>
      </c>
      <c r="H4" s="11">
        <v>22</v>
      </c>
      <c r="I4" s="43" t="s">
        <v>3501</v>
      </c>
      <c r="K4" s="11" t="s">
        <v>5</v>
      </c>
      <c r="L4" s="11">
        <v>40</v>
      </c>
      <c r="N4" s="11" t="s">
        <v>5</v>
      </c>
      <c r="O4" s="11">
        <v>41</v>
      </c>
    </row>
    <row r="5" spans="2:15" x14ac:dyDescent="0.25">
      <c r="B5" t="s">
        <v>3748</v>
      </c>
      <c r="C5" t="s">
        <v>2</v>
      </c>
      <c r="D5" s="11">
        <v>60</v>
      </c>
      <c r="E5" s="11">
        <v>88</v>
      </c>
      <c r="F5" s="11">
        <v>88</v>
      </c>
      <c r="G5" s="11">
        <v>88</v>
      </c>
      <c r="H5" s="11">
        <v>87</v>
      </c>
      <c r="I5" s="43" t="s">
        <v>3502</v>
      </c>
      <c r="K5" s="11" t="s">
        <v>147</v>
      </c>
      <c r="L5" s="11">
        <v>15</v>
      </c>
      <c r="N5" s="11" t="s">
        <v>147</v>
      </c>
      <c r="O5" s="11">
        <v>15</v>
      </c>
    </row>
    <row r="6" spans="2:15" x14ac:dyDescent="0.25">
      <c r="B6" t="s">
        <v>3749</v>
      </c>
      <c r="C6" t="s">
        <v>1</v>
      </c>
      <c r="D6" s="11">
        <v>223</v>
      </c>
      <c r="E6" s="11">
        <v>272</v>
      </c>
      <c r="F6" s="11">
        <v>272</v>
      </c>
      <c r="G6" s="11">
        <v>272</v>
      </c>
      <c r="H6" s="11">
        <v>287</v>
      </c>
      <c r="I6" s="43" t="s">
        <v>3503</v>
      </c>
      <c r="K6" s="11" t="s">
        <v>211</v>
      </c>
      <c r="L6" s="11">
        <v>237</v>
      </c>
      <c r="N6" s="11" t="s">
        <v>211</v>
      </c>
      <c r="O6" s="11">
        <v>237</v>
      </c>
    </row>
    <row r="7" spans="2:15" x14ac:dyDescent="0.25">
      <c r="B7" t="s">
        <v>3750</v>
      </c>
      <c r="C7" t="s">
        <v>0</v>
      </c>
      <c r="D7" s="11">
        <v>514</v>
      </c>
      <c r="E7" s="11">
        <v>615</v>
      </c>
      <c r="F7" s="11">
        <v>615</v>
      </c>
      <c r="G7" s="11">
        <v>615</v>
      </c>
      <c r="H7" s="11">
        <v>651</v>
      </c>
      <c r="I7" s="43" t="s">
        <v>3504</v>
      </c>
      <c r="K7" s="11" t="s">
        <v>1061</v>
      </c>
      <c r="L7" s="11">
        <v>13</v>
      </c>
      <c r="N7" s="11" t="s">
        <v>1061</v>
      </c>
      <c r="O7" s="11">
        <v>8</v>
      </c>
    </row>
    <row r="8" spans="2:15" x14ac:dyDescent="0.25">
      <c r="B8" t="s">
        <v>3744</v>
      </c>
      <c r="C8" t="s">
        <v>3807</v>
      </c>
      <c r="D8" s="11">
        <v>825</v>
      </c>
      <c r="E8" s="11">
        <v>726</v>
      </c>
      <c r="F8" s="11">
        <v>730</v>
      </c>
      <c r="G8" s="11">
        <v>736</v>
      </c>
      <c r="H8" s="11">
        <v>738</v>
      </c>
      <c r="I8" s="43" t="s">
        <v>3510</v>
      </c>
      <c r="K8" s="11" t="s">
        <v>1107</v>
      </c>
      <c r="L8" s="11">
        <v>11</v>
      </c>
      <c r="N8" s="11" t="s">
        <v>1107</v>
      </c>
      <c r="O8" s="11">
        <v>10</v>
      </c>
    </row>
    <row r="9" spans="2:15" x14ac:dyDescent="0.25">
      <c r="K9" s="11" t="s">
        <v>1151</v>
      </c>
      <c r="L9" s="11">
        <v>27</v>
      </c>
      <c r="N9" s="11" t="s">
        <v>1151</v>
      </c>
      <c r="O9" s="11">
        <v>24</v>
      </c>
    </row>
    <row r="10" spans="2:15" x14ac:dyDescent="0.25">
      <c r="K10" s="11" t="s">
        <v>1244</v>
      </c>
      <c r="L10" s="11">
        <v>108</v>
      </c>
      <c r="N10" s="11" t="s">
        <v>3487</v>
      </c>
      <c r="O10" s="11">
        <v>136</v>
      </c>
    </row>
    <row r="11" spans="2:15" x14ac:dyDescent="0.25">
      <c r="K11" s="11" t="s">
        <v>1583</v>
      </c>
      <c r="L11" s="11">
        <v>34</v>
      </c>
      <c r="N11" s="11" t="s">
        <v>1583</v>
      </c>
      <c r="O11" s="11">
        <v>31</v>
      </c>
    </row>
    <row r="12" spans="2:15" x14ac:dyDescent="0.25">
      <c r="K12" s="11" t="s">
        <v>1702</v>
      </c>
      <c r="L12" s="11">
        <v>13</v>
      </c>
      <c r="N12" s="11" t="s">
        <v>1702</v>
      </c>
      <c r="O12" s="11">
        <v>10</v>
      </c>
    </row>
    <row r="13" spans="2:15" x14ac:dyDescent="0.25">
      <c r="K13" s="11" t="s">
        <v>1751</v>
      </c>
      <c r="L13" s="11">
        <v>15</v>
      </c>
      <c r="N13" s="11" t="s">
        <v>3488</v>
      </c>
      <c r="O13" s="11" t="s">
        <v>3493</v>
      </c>
    </row>
    <row r="14" spans="2:15" x14ac:dyDescent="0.25">
      <c r="K14" s="11" t="s">
        <v>1802</v>
      </c>
      <c r="L14" s="11">
        <v>9</v>
      </c>
      <c r="N14" s="11" t="s">
        <v>3488</v>
      </c>
      <c r="O14" s="11">
        <v>28</v>
      </c>
    </row>
    <row r="15" spans="2:15" x14ac:dyDescent="0.25">
      <c r="K15" s="11" t="s">
        <v>1836</v>
      </c>
      <c r="L15" s="11">
        <v>27</v>
      </c>
      <c r="N15" s="11" t="s">
        <v>1802</v>
      </c>
      <c r="O15" s="11">
        <v>27</v>
      </c>
    </row>
    <row r="16" spans="2:15" x14ac:dyDescent="0.25">
      <c r="K16" s="11" t="s">
        <v>1915</v>
      </c>
      <c r="L16" s="11">
        <v>10</v>
      </c>
      <c r="N16" s="11" t="s">
        <v>3489</v>
      </c>
      <c r="O16" s="11">
        <v>9</v>
      </c>
    </row>
    <row r="17" spans="11:15" x14ac:dyDescent="0.25">
      <c r="K17" s="11" t="s">
        <v>1945</v>
      </c>
      <c r="L17" s="11">
        <v>31</v>
      </c>
      <c r="N17" s="11" t="s">
        <v>1915</v>
      </c>
      <c r="O17" s="11">
        <v>30</v>
      </c>
    </row>
    <row r="18" spans="11:15" x14ac:dyDescent="0.25">
      <c r="K18" s="11" t="s">
        <v>2049</v>
      </c>
      <c r="L18" s="11">
        <v>35</v>
      </c>
      <c r="N18" s="11" t="s">
        <v>1945</v>
      </c>
      <c r="O18" s="11">
        <v>35</v>
      </c>
    </row>
    <row r="19" spans="11:15" x14ac:dyDescent="0.25">
      <c r="K19" s="11" t="s">
        <v>2164</v>
      </c>
      <c r="L19" s="11">
        <v>9</v>
      </c>
      <c r="N19" s="11" t="s">
        <v>2049</v>
      </c>
      <c r="O19" s="11">
        <v>9</v>
      </c>
    </row>
    <row r="20" spans="11:15" x14ac:dyDescent="0.25">
      <c r="K20" s="11" t="s">
        <v>2194</v>
      </c>
      <c r="L20" s="11">
        <v>14</v>
      </c>
      <c r="N20" s="11" t="s">
        <v>2164</v>
      </c>
      <c r="O20" s="11">
        <v>13</v>
      </c>
    </row>
    <row r="21" spans="11:15" x14ac:dyDescent="0.25">
      <c r="K21" s="11" t="s">
        <v>2244</v>
      </c>
      <c r="L21" s="11">
        <v>35</v>
      </c>
      <c r="N21" s="11" t="s">
        <v>2194</v>
      </c>
      <c r="O21" s="11">
        <v>30</v>
      </c>
    </row>
    <row r="22" spans="11:15" x14ac:dyDescent="0.25">
      <c r="K22" s="11" t="s">
        <v>2340</v>
      </c>
      <c r="L22" s="11">
        <v>23</v>
      </c>
      <c r="N22" s="11" t="s">
        <v>2244</v>
      </c>
      <c r="O22" s="11">
        <v>18</v>
      </c>
    </row>
    <row r="23" spans="11:15" x14ac:dyDescent="0.25">
      <c r="K23" s="11" t="s">
        <v>2421</v>
      </c>
      <c r="L23" s="11">
        <v>27</v>
      </c>
      <c r="N23" s="11" t="s">
        <v>3490</v>
      </c>
      <c r="O23" s="11">
        <v>21</v>
      </c>
    </row>
    <row r="24" spans="11:15" x14ac:dyDescent="0.25">
      <c r="K24" s="11" t="s">
        <v>2516</v>
      </c>
      <c r="L24" s="11">
        <v>3</v>
      </c>
      <c r="N24" s="11" t="s">
        <v>2421</v>
      </c>
      <c r="O24" s="11">
        <v>3</v>
      </c>
    </row>
    <row r="25" spans="11:15" x14ac:dyDescent="0.25">
      <c r="K25" s="11" t="s">
        <v>2527</v>
      </c>
      <c r="L25" s="11">
        <v>2</v>
      </c>
      <c r="N25" s="11" t="s">
        <v>2516</v>
      </c>
      <c r="O25" s="11">
        <v>1</v>
      </c>
    </row>
    <row r="26" spans="11:15" x14ac:dyDescent="0.25">
      <c r="K26" s="43" t="s">
        <v>3495</v>
      </c>
      <c r="L26" s="43" t="s">
        <v>3494</v>
      </c>
      <c r="N26" s="43" t="s">
        <v>3495</v>
      </c>
      <c r="O26" s="43" t="s">
        <v>3494</v>
      </c>
    </row>
    <row r="27" spans="11:15" x14ac:dyDescent="0.25">
      <c r="K27" s="43">
        <v>22</v>
      </c>
      <c r="L27" s="43">
        <v>738</v>
      </c>
      <c r="N27" s="43">
        <v>21</v>
      </c>
      <c r="O27" s="43">
        <f>SUM(O4:O25)</f>
        <v>736</v>
      </c>
    </row>
  </sheetData>
  <pageMargins left="0.7" right="0.7" top="0.75" bottom="0.75" header="0.3" footer="0.3"/>
  <pageSetup paperSize="9"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tabColor theme="7" tint="0.39997558519241921"/>
  </sheetPr>
  <dimension ref="B3:E25"/>
  <sheetViews>
    <sheetView showGridLines="0" zoomScaleNormal="100" workbookViewId="0"/>
  </sheetViews>
  <sheetFormatPr defaultColWidth="9.140625" defaultRowHeight="15" x14ac:dyDescent="0.25"/>
  <cols>
    <col min="1" max="1" width="9.140625" style="8"/>
    <col min="2" max="2" width="7.7109375" style="10" bestFit="1" customWidth="1"/>
    <col min="3" max="3" width="99.85546875" style="41" customWidth="1"/>
    <col min="4" max="4" width="7.7109375" style="10" bestFit="1" customWidth="1"/>
    <col min="5" max="5" width="99.85546875" style="41" customWidth="1"/>
    <col min="6" max="16384" width="9.140625" style="8"/>
  </cols>
  <sheetData>
    <row r="3" spans="2:5" x14ac:dyDescent="0.25">
      <c r="B3" t="s">
        <v>3519</v>
      </c>
      <c r="C3" s="40" t="s">
        <v>3806</v>
      </c>
      <c r="D3" t="s">
        <v>3515</v>
      </c>
      <c r="E3" s="40" t="s">
        <v>3805</v>
      </c>
    </row>
    <row r="4" spans="2:5" x14ac:dyDescent="0.25">
      <c r="B4" s="42" t="s">
        <v>5</v>
      </c>
      <c r="C4" s="40" t="s">
        <v>3204</v>
      </c>
      <c r="D4" s="42" t="s">
        <v>5</v>
      </c>
      <c r="E4" s="40" t="s">
        <v>3204</v>
      </c>
    </row>
    <row r="5" spans="2:5" x14ac:dyDescent="0.25">
      <c r="B5" s="42" t="s">
        <v>147</v>
      </c>
      <c r="C5" s="40" t="s">
        <v>3203</v>
      </c>
      <c r="D5" s="42" t="s">
        <v>147</v>
      </c>
      <c r="E5" s="40" t="s">
        <v>3203</v>
      </c>
    </row>
    <row r="6" spans="2:5" x14ac:dyDescent="0.25">
      <c r="B6" s="42" t="s">
        <v>211</v>
      </c>
      <c r="C6" s="40" t="s">
        <v>3864</v>
      </c>
      <c r="D6" s="42" t="s">
        <v>211</v>
      </c>
      <c r="E6" s="40" t="s">
        <v>3202</v>
      </c>
    </row>
    <row r="7" spans="2:5" x14ac:dyDescent="0.25">
      <c r="B7" s="42" t="s">
        <v>1061</v>
      </c>
      <c r="C7" s="40" t="s">
        <v>3753</v>
      </c>
      <c r="D7" s="42" t="s">
        <v>1061</v>
      </c>
      <c r="E7" s="40" t="s">
        <v>3201</v>
      </c>
    </row>
    <row r="8" spans="2:5" x14ac:dyDescent="0.25">
      <c r="B8" s="42" t="s">
        <v>1107</v>
      </c>
      <c r="C8" s="40" t="s">
        <v>3200</v>
      </c>
      <c r="D8" s="42" t="s">
        <v>1107</v>
      </c>
      <c r="E8" s="40" t="s">
        <v>3200</v>
      </c>
    </row>
    <row r="9" spans="2:5" x14ac:dyDescent="0.25">
      <c r="B9" s="42" t="s">
        <v>1151</v>
      </c>
      <c r="C9" s="40" t="s">
        <v>3871</v>
      </c>
      <c r="D9" s="42" t="s">
        <v>3851</v>
      </c>
      <c r="E9" s="40" t="s">
        <v>3199</v>
      </c>
    </row>
    <row r="10" spans="2:5" x14ac:dyDescent="0.25">
      <c r="B10" s="42" t="s">
        <v>1244</v>
      </c>
      <c r="C10" s="40" t="s">
        <v>3198</v>
      </c>
      <c r="D10" s="42" t="s">
        <v>3850</v>
      </c>
      <c r="E10" s="40" t="s">
        <v>3197</v>
      </c>
    </row>
    <row r="11" spans="2:5" x14ac:dyDescent="0.25">
      <c r="B11" s="42" t="s">
        <v>1583</v>
      </c>
      <c r="C11" s="40" t="s">
        <v>3196</v>
      </c>
      <c r="D11" s="42" t="s">
        <v>1583</v>
      </c>
      <c r="E11" s="40" t="s">
        <v>3196</v>
      </c>
    </row>
    <row r="12" spans="2:5" x14ac:dyDescent="0.25">
      <c r="B12" s="42" t="s">
        <v>1702</v>
      </c>
      <c r="C12" s="40" t="s">
        <v>3900</v>
      </c>
      <c r="D12" s="42" t="s">
        <v>1702</v>
      </c>
      <c r="E12" s="40" t="s">
        <v>3195</v>
      </c>
    </row>
    <row r="13" spans="2:5" x14ac:dyDescent="0.25">
      <c r="B13" s="42" t="s">
        <v>1751</v>
      </c>
      <c r="C13" s="40" t="s">
        <v>3906</v>
      </c>
      <c r="D13" s="42" t="s">
        <v>3808</v>
      </c>
      <c r="E13" s="40" t="s">
        <v>3194</v>
      </c>
    </row>
    <row r="14" spans="2:5" ht="30" x14ac:dyDescent="0.25">
      <c r="B14" s="42" t="s">
        <v>1802</v>
      </c>
      <c r="C14" s="40" t="s">
        <v>4131</v>
      </c>
      <c r="D14" s="42" t="s">
        <v>3808</v>
      </c>
      <c r="E14" s="40" t="s">
        <v>3194</v>
      </c>
    </row>
    <row r="15" spans="2:5" x14ac:dyDescent="0.25">
      <c r="B15" s="42" t="s">
        <v>1836</v>
      </c>
      <c r="C15" s="40" t="s">
        <v>4135</v>
      </c>
      <c r="D15" s="42" t="s">
        <v>1802</v>
      </c>
      <c r="E15" s="40" t="s">
        <v>3193</v>
      </c>
    </row>
    <row r="16" spans="2:5" x14ac:dyDescent="0.25">
      <c r="B16" s="42" t="s">
        <v>1915</v>
      </c>
      <c r="C16" s="40" t="s">
        <v>3933</v>
      </c>
      <c r="D16" s="42" t="s">
        <v>3852</v>
      </c>
      <c r="E16" s="40" t="s">
        <v>3192</v>
      </c>
    </row>
    <row r="17" spans="2:5" x14ac:dyDescent="0.25">
      <c r="B17" s="42" t="s">
        <v>1945</v>
      </c>
      <c r="C17" s="40" t="s">
        <v>3191</v>
      </c>
      <c r="D17" s="42" t="s">
        <v>1915</v>
      </c>
      <c r="E17" s="40" t="s">
        <v>3190</v>
      </c>
    </row>
    <row r="18" spans="2:5" x14ac:dyDescent="0.25">
      <c r="B18" s="42" t="s">
        <v>2049</v>
      </c>
      <c r="C18" s="40" t="s">
        <v>3956</v>
      </c>
      <c r="D18" s="42" t="s">
        <v>1945</v>
      </c>
      <c r="E18" s="40" t="s">
        <v>3189</v>
      </c>
    </row>
    <row r="19" spans="2:5" x14ac:dyDescent="0.25">
      <c r="B19" s="42" t="s">
        <v>2164</v>
      </c>
      <c r="C19" s="40" t="s">
        <v>3188</v>
      </c>
      <c r="D19" s="42" t="s">
        <v>2049</v>
      </c>
      <c r="E19" s="40" t="s">
        <v>3187</v>
      </c>
    </row>
    <row r="20" spans="2:5" x14ac:dyDescent="0.25">
      <c r="B20" s="42" t="s">
        <v>2194</v>
      </c>
      <c r="C20" s="40" t="s">
        <v>3186</v>
      </c>
      <c r="D20" s="42" t="s">
        <v>2164</v>
      </c>
      <c r="E20" s="40" t="s">
        <v>3186</v>
      </c>
    </row>
    <row r="21" spans="2:5" x14ac:dyDescent="0.25">
      <c r="B21" s="42" t="s">
        <v>2244</v>
      </c>
      <c r="C21" s="40" t="s">
        <v>4149</v>
      </c>
      <c r="D21" s="42" t="s">
        <v>2194</v>
      </c>
      <c r="E21" s="40" t="s">
        <v>3185</v>
      </c>
    </row>
    <row r="22" spans="2:5" x14ac:dyDescent="0.25">
      <c r="B22" s="42" t="s">
        <v>2340</v>
      </c>
      <c r="C22" s="40" t="s">
        <v>3184</v>
      </c>
      <c r="D22" s="42" t="s">
        <v>2244</v>
      </c>
      <c r="E22" s="40" t="s">
        <v>3183</v>
      </c>
    </row>
    <row r="23" spans="2:5" x14ac:dyDescent="0.25">
      <c r="B23" s="42" t="s">
        <v>2421</v>
      </c>
      <c r="C23" s="40" t="s">
        <v>3182</v>
      </c>
      <c r="D23" s="42" t="s">
        <v>3809</v>
      </c>
      <c r="E23" s="40" t="s">
        <v>3182</v>
      </c>
    </row>
    <row r="24" spans="2:5" ht="30" x14ac:dyDescent="0.25">
      <c r="B24" s="42" t="s">
        <v>2516</v>
      </c>
      <c r="C24" s="40" t="s">
        <v>3985</v>
      </c>
      <c r="D24" s="42" t="s">
        <v>3853</v>
      </c>
      <c r="E24" s="40" t="s">
        <v>3181</v>
      </c>
    </row>
    <row r="25" spans="2:5" x14ac:dyDescent="0.25">
      <c r="B25" s="42" t="s">
        <v>2527</v>
      </c>
      <c r="C25" s="40" t="s">
        <v>3764</v>
      </c>
      <c r="D25" s="42" t="s">
        <v>2516</v>
      </c>
      <c r="E25" s="40" t="s">
        <v>3180</v>
      </c>
    </row>
  </sheetData>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tabColor theme="5"/>
  </sheetPr>
  <dimension ref="A1:C1786"/>
  <sheetViews>
    <sheetView showGridLines="0" zoomScaleNormal="100" workbookViewId="0">
      <pane ySplit="1" topLeftCell="A2" activePane="bottomLeft" state="frozen"/>
      <selection pane="bottomLeft"/>
    </sheetView>
  </sheetViews>
  <sheetFormatPr defaultRowHeight="15" x14ac:dyDescent="0.25"/>
  <cols>
    <col min="1" max="1" width="14.140625" bestFit="1" customWidth="1"/>
    <col min="2" max="2" width="10" customWidth="1"/>
    <col min="3" max="3" width="153.42578125" bestFit="1" customWidth="1"/>
  </cols>
  <sheetData>
    <row r="1" spans="1:3" x14ac:dyDescent="0.25">
      <c r="A1" t="s">
        <v>3</v>
      </c>
      <c r="B1" t="s">
        <v>3519</v>
      </c>
      <c r="C1" t="s">
        <v>3786</v>
      </c>
    </row>
    <row r="2" spans="1:3" x14ac:dyDescent="0.25">
      <c r="A2" s="36" t="s">
        <v>5</v>
      </c>
      <c r="B2" s="36" t="s">
        <v>5</v>
      </c>
      <c r="C2" s="36" t="s">
        <v>3204</v>
      </c>
    </row>
    <row r="3" spans="1:3" x14ac:dyDescent="0.25">
      <c r="A3" s="36" t="s">
        <v>5</v>
      </c>
      <c r="B3" s="36" t="s">
        <v>6</v>
      </c>
      <c r="C3" s="50" t="s">
        <v>7</v>
      </c>
    </row>
    <row r="4" spans="1:3" x14ac:dyDescent="0.25">
      <c r="A4" s="36" t="s">
        <v>5</v>
      </c>
      <c r="B4" s="36" t="s">
        <v>8</v>
      </c>
      <c r="C4" s="36" t="s">
        <v>9</v>
      </c>
    </row>
    <row r="5" spans="1:3" x14ac:dyDescent="0.25">
      <c r="A5" s="36" t="s">
        <v>5</v>
      </c>
      <c r="B5" s="36" t="s">
        <v>10</v>
      </c>
      <c r="C5" s="36" t="s">
        <v>11</v>
      </c>
    </row>
    <row r="6" spans="1:3" x14ac:dyDescent="0.25">
      <c r="A6" s="36" t="s">
        <v>5</v>
      </c>
      <c r="B6" s="36" t="s">
        <v>12</v>
      </c>
      <c r="C6" s="36" t="s">
        <v>11</v>
      </c>
    </row>
    <row r="7" spans="1:3" x14ac:dyDescent="0.25">
      <c r="A7" s="36" t="s">
        <v>5</v>
      </c>
      <c r="B7" s="36" t="s">
        <v>13</v>
      </c>
      <c r="C7" s="36" t="s">
        <v>14</v>
      </c>
    </row>
    <row r="8" spans="1:3" x14ac:dyDescent="0.25">
      <c r="A8" s="36" t="s">
        <v>5</v>
      </c>
      <c r="B8" s="36" t="s">
        <v>15</v>
      </c>
      <c r="C8" s="36" t="s">
        <v>14</v>
      </c>
    </row>
    <row r="9" spans="1:3" x14ac:dyDescent="0.25">
      <c r="A9" s="36" t="s">
        <v>5</v>
      </c>
      <c r="B9" s="36" t="s">
        <v>16</v>
      </c>
      <c r="C9" s="36" t="s">
        <v>17</v>
      </c>
    </row>
    <row r="10" spans="1:3" x14ac:dyDescent="0.25">
      <c r="A10" s="36" t="s">
        <v>5</v>
      </c>
      <c r="B10" s="36" t="s">
        <v>18</v>
      </c>
      <c r="C10" s="36" t="s">
        <v>17</v>
      </c>
    </row>
    <row r="11" spans="1:3" x14ac:dyDescent="0.25">
      <c r="A11" s="36" t="s">
        <v>5</v>
      </c>
      <c r="B11" s="36" t="s">
        <v>19</v>
      </c>
      <c r="C11" s="36" t="s">
        <v>20</v>
      </c>
    </row>
    <row r="12" spans="1:3" x14ac:dyDescent="0.25">
      <c r="A12" s="36" t="s">
        <v>5</v>
      </c>
      <c r="B12" s="36" t="s">
        <v>21</v>
      </c>
      <c r="C12" s="36" t="s">
        <v>20</v>
      </c>
    </row>
    <row r="13" spans="1:3" x14ac:dyDescent="0.25">
      <c r="A13" s="36" t="s">
        <v>5</v>
      </c>
      <c r="B13" s="36" t="s">
        <v>22</v>
      </c>
      <c r="C13" s="36" t="s">
        <v>23</v>
      </c>
    </row>
    <row r="14" spans="1:3" x14ac:dyDescent="0.25">
      <c r="A14" s="36" t="s">
        <v>5</v>
      </c>
      <c r="B14" s="36" t="s">
        <v>24</v>
      </c>
      <c r="C14" s="36" t="s">
        <v>23</v>
      </c>
    </row>
    <row r="15" spans="1:3" x14ac:dyDescent="0.25">
      <c r="A15" s="36" t="s">
        <v>5</v>
      </c>
      <c r="B15" s="36" t="s">
        <v>25</v>
      </c>
      <c r="C15" s="36" t="s">
        <v>26</v>
      </c>
    </row>
    <row r="16" spans="1:3" x14ac:dyDescent="0.25">
      <c r="A16" s="36" t="s">
        <v>5</v>
      </c>
      <c r="B16" s="36" t="s">
        <v>27</v>
      </c>
      <c r="C16" s="36" t="s">
        <v>26</v>
      </c>
    </row>
    <row r="17" spans="1:3" x14ac:dyDescent="0.25">
      <c r="A17" s="36" t="s">
        <v>5</v>
      </c>
      <c r="B17" s="36" t="s">
        <v>28</v>
      </c>
      <c r="C17" s="36" t="s">
        <v>29</v>
      </c>
    </row>
    <row r="18" spans="1:3" x14ac:dyDescent="0.25">
      <c r="A18" s="36" t="s">
        <v>5</v>
      </c>
      <c r="B18" s="36" t="s">
        <v>30</v>
      </c>
      <c r="C18" s="36" t="s">
        <v>29</v>
      </c>
    </row>
    <row r="19" spans="1:3" x14ac:dyDescent="0.25">
      <c r="A19" s="36" t="s">
        <v>5</v>
      </c>
      <c r="B19" s="36" t="s">
        <v>31</v>
      </c>
      <c r="C19" s="36" t="s">
        <v>32</v>
      </c>
    </row>
    <row r="20" spans="1:3" x14ac:dyDescent="0.25">
      <c r="A20" s="36" t="s">
        <v>5</v>
      </c>
      <c r="B20" s="36" t="s">
        <v>33</v>
      </c>
      <c r="C20" s="36" t="s">
        <v>34</v>
      </c>
    </row>
    <row r="21" spans="1:3" x14ac:dyDescent="0.25">
      <c r="A21" s="36" t="s">
        <v>5</v>
      </c>
      <c r="B21" s="36" t="s">
        <v>35</v>
      </c>
      <c r="C21" s="36" t="s">
        <v>34</v>
      </c>
    </row>
    <row r="22" spans="1:3" x14ac:dyDescent="0.25">
      <c r="A22" s="36" t="s">
        <v>5</v>
      </c>
      <c r="B22" s="36" t="s">
        <v>36</v>
      </c>
      <c r="C22" s="36" t="s">
        <v>37</v>
      </c>
    </row>
    <row r="23" spans="1:3" x14ac:dyDescent="0.25">
      <c r="A23" s="36" t="s">
        <v>5</v>
      </c>
      <c r="B23" s="36" t="s">
        <v>38</v>
      </c>
      <c r="C23" s="36" t="s">
        <v>37</v>
      </c>
    </row>
    <row r="24" spans="1:3" x14ac:dyDescent="0.25">
      <c r="A24" s="36" t="s">
        <v>5</v>
      </c>
      <c r="B24" s="36" t="s">
        <v>39</v>
      </c>
      <c r="C24" s="36" t="s">
        <v>40</v>
      </c>
    </row>
    <row r="25" spans="1:3" x14ac:dyDescent="0.25">
      <c r="A25" s="36" t="s">
        <v>5</v>
      </c>
      <c r="B25" s="36" t="s">
        <v>41</v>
      </c>
      <c r="C25" s="36" t="s">
        <v>40</v>
      </c>
    </row>
    <row r="26" spans="1:3" x14ac:dyDescent="0.25">
      <c r="A26" s="36" t="s">
        <v>5</v>
      </c>
      <c r="B26" s="36" t="s">
        <v>42</v>
      </c>
      <c r="C26" s="36" t="s">
        <v>43</v>
      </c>
    </row>
    <row r="27" spans="1:3" x14ac:dyDescent="0.25">
      <c r="A27" s="36" t="s">
        <v>5</v>
      </c>
      <c r="B27" s="36" t="s">
        <v>44</v>
      </c>
      <c r="C27" s="36" t="s">
        <v>43</v>
      </c>
    </row>
    <row r="28" spans="1:3" x14ac:dyDescent="0.25">
      <c r="A28" s="36" t="s">
        <v>5</v>
      </c>
      <c r="B28" s="36" t="s">
        <v>45</v>
      </c>
      <c r="C28" s="36" t="s">
        <v>46</v>
      </c>
    </row>
    <row r="29" spans="1:3" x14ac:dyDescent="0.25">
      <c r="A29" s="36" t="s">
        <v>5</v>
      </c>
      <c r="B29" s="36" t="s">
        <v>47</v>
      </c>
      <c r="C29" s="36" t="s">
        <v>46</v>
      </c>
    </row>
    <row r="30" spans="1:3" x14ac:dyDescent="0.25">
      <c r="A30" s="36" t="s">
        <v>5</v>
      </c>
      <c r="B30" s="36" t="s">
        <v>48</v>
      </c>
      <c r="C30" s="36" t="s">
        <v>49</v>
      </c>
    </row>
    <row r="31" spans="1:3" x14ac:dyDescent="0.25">
      <c r="A31" s="36" t="s">
        <v>5</v>
      </c>
      <c r="B31" s="36" t="s">
        <v>50</v>
      </c>
      <c r="C31" s="36" t="s">
        <v>49</v>
      </c>
    </row>
    <row r="32" spans="1:3" x14ac:dyDescent="0.25">
      <c r="A32" s="36" t="s">
        <v>5</v>
      </c>
      <c r="B32" s="36" t="s">
        <v>51</v>
      </c>
      <c r="C32" s="36" t="s">
        <v>52</v>
      </c>
    </row>
    <row r="33" spans="1:3" x14ac:dyDescent="0.25">
      <c r="A33" s="36" t="s">
        <v>5</v>
      </c>
      <c r="B33" s="36" t="s">
        <v>53</v>
      </c>
      <c r="C33" s="36" t="s">
        <v>52</v>
      </c>
    </row>
    <row r="34" spans="1:3" x14ac:dyDescent="0.25">
      <c r="A34" s="36" t="s">
        <v>5</v>
      </c>
      <c r="B34" s="36" t="s">
        <v>54</v>
      </c>
      <c r="C34" s="36" t="s">
        <v>55</v>
      </c>
    </row>
    <row r="35" spans="1:3" x14ac:dyDescent="0.25">
      <c r="A35" s="36" t="s">
        <v>5</v>
      </c>
      <c r="B35" s="36" t="s">
        <v>56</v>
      </c>
      <c r="C35" s="36" t="s">
        <v>55</v>
      </c>
    </row>
    <row r="36" spans="1:3" x14ac:dyDescent="0.25">
      <c r="A36" s="36" t="s">
        <v>5</v>
      </c>
      <c r="B36" s="36" t="s">
        <v>57</v>
      </c>
      <c r="C36" s="36" t="s">
        <v>58</v>
      </c>
    </row>
    <row r="37" spans="1:3" x14ac:dyDescent="0.25">
      <c r="A37" s="36" t="s">
        <v>5</v>
      </c>
      <c r="B37" s="36" t="s">
        <v>59</v>
      </c>
      <c r="C37" s="36" t="s">
        <v>58</v>
      </c>
    </row>
    <row r="38" spans="1:3" x14ac:dyDescent="0.25">
      <c r="A38" s="36" t="s">
        <v>5</v>
      </c>
      <c r="B38" s="36" t="s">
        <v>60</v>
      </c>
      <c r="C38" s="36" t="s">
        <v>61</v>
      </c>
    </row>
    <row r="39" spans="1:3" x14ac:dyDescent="0.25">
      <c r="A39" s="36" t="s">
        <v>5</v>
      </c>
      <c r="B39" s="36" t="s">
        <v>62</v>
      </c>
      <c r="C39" s="36" t="s">
        <v>61</v>
      </c>
    </row>
    <row r="40" spans="1:3" x14ac:dyDescent="0.25">
      <c r="A40" s="36" t="s">
        <v>5</v>
      </c>
      <c r="B40" s="36" t="s">
        <v>63</v>
      </c>
      <c r="C40" s="36" t="s">
        <v>61</v>
      </c>
    </row>
    <row r="41" spans="1:3" x14ac:dyDescent="0.25">
      <c r="A41" s="36" t="s">
        <v>5</v>
      </c>
      <c r="B41" s="36" t="s">
        <v>64</v>
      </c>
      <c r="C41" s="36" t="s">
        <v>65</v>
      </c>
    </row>
    <row r="42" spans="1:3" x14ac:dyDescent="0.25">
      <c r="A42" s="36" t="s">
        <v>5</v>
      </c>
      <c r="B42" s="36" t="s">
        <v>66</v>
      </c>
      <c r="C42" s="36" t="s">
        <v>67</v>
      </c>
    </row>
    <row r="43" spans="1:3" x14ac:dyDescent="0.25">
      <c r="A43" s="36" t="s">
        <v>5</v>
      </c>
      <c r="B43" s="36" t="s">
        <v>68</v>
      </c>
      <c r="C43" s="36" t="s">
        <v>67</v>
      </c>
    </row>
    <row r="44" spans="1:3" x14ac:dyDescent="0.25">
      <c r="A44" s="36" t="s">
        <v>5</v>
      </c>
      <c r="B44" s="36" t="s">
        <v>69</v>
      </c>
      <c r="C44" s="36" t="s">
        <v>70</v>
      </c>
    </row>
    <row r="45" spans="1:3" x14ac:dyDescent="0.25">
      <c r="A45" s="36" t="s">
        <v>5</v>
      </c>
      <c r="B45" s="36" t="s">
        <v>71</v>
      </c>
      <c r="C45" s="36" t="s">
        <v>70</v>
      </c>
    </row>
    <row r="46" spans="1:3" x14ac:dyDescent="0.25">
      <c r="A46" s="36" t="s">
        <v>5</v>
      </c>
      <c r="B46" s="36" t="s">
        <v>72</v>
      </c>
      <c r="C46" s="36" t="s">
        <v>73</v>
      </c>
    </row>
    <row r="47" spans="1:3" x14ac:dyDescent="0.25">
      <c r="A47" s="36" t="s">
        <v>5</v>
      </c>
      <c r="B47" s="36" t="s">
        <v>74</v>
      </c>
      <c r="C47" s="36" t="s">
        <v>73</v>
      </c>
    </row>
    <row r="48" spans="1:3" x14ac:dyDescent="0.25">
      <c r="A48" s="36" t="s">
        <v>5</v>
      </c>
      <c r="B48" s="36" t="s">
        <v>75</v>
      </c>
      <c r="C48" s="36" t="s">
        <v>76</v>
      </c>
    </row>
    <row r="49" spans="1:3" x14ac:dyDescent="0.25">
      <c r="A49" s="36" t="s">
        <v>5</v>
      </c>
      <c r="B49" s="36" t="s">
        <v>77</v>
      </c>
      <c r="C49" s="36" t="s">
        <v>76</v>
      </c>
    </row>
    <row r="50" spans="1:3" x14ac:dyDescent="0.25">
      <c r="A50" s="36" t="s">
        <v>5</v>
      </c>
      <c r="B50" s="36" t="s">
        <v>78</v>
      </c>
      <c r="C50" s="36" t="s">
        <v>79</v>
      </c>
    </row>
    <row r="51" spans="1:3" x14ac:dyDescent="0.25">
      <c r="A51" s="36" t="s">
        <v>5</v>
      </c>
      <c r="B51" s="36" t="s">
        <v>80</v>
      </c>
      <c r="C51" s="36" t="s">
        <v>79</v>
      </c>
    </row>
    <row r="52" spans="1:3" x14ac:dyDescent="0.25">
      <c r="A52" s="36" t="s">
        <v>5</v>
      </c>
      <c r="B52" s="36" t="s">
        <v>81</v>
      </c>
      <c r="C52" s="36" t="s">
        <v>82</v>
      </c>
    </row>
    <row r="53" spans="1:3" x14ac:dyDescent="0.25">
      <c r="A53" s="36" t="s">
        <v>5</v>
      </c>
      <c r="B53" s="36" t="s">
        <v>83</v>
      </c>
      <c r="C53" s="36" t="s">
        <v>84</v>
      </c>
    </row>
    <row r="54" spans="1:3" x14ac:dyDescent="0.25">
      <c r="A54" s="36" t="s">
        <v>5</v>
      </c>
      <c r="B54" s="36" t="s">
        <v>85</v>
      </c>
      <c r="C54" s="36" t="s">
        <v>86</v>
      </c>
    </row>
    <row r="55" spans="1:3" x14ac:dyDescent="0.25">
      <c r="A55" s="36" t="s">
        <v>5</v>
      </c>
      <c r="B55" s="36" t="s">
        <v>87</v>
      </c>
      <c r="C55" s="36" t="s">
        <v>88</v>
      </c>
    </row>
    <row r="56" spans="1:3" x14ac:dyDescent="0.25">
      <c r="A56" s="36" t="s">
        <v>5</v>
      </c>
      <c r="B56" s="36" t="s">
        <v>89</v>
      </c>
      <c r="C56" s="36" t="s">
        <v>88</v>
      </c>
    </row>
    <row r="57" spans="1:3" x14ac:dyDescent="0.25">
      <c r="A57" s="36" t="s">
        <v>5</v>
      </c>
      <c r="B57" s="36" t="s">
        <v>90</v>
      </c>
      <c r="C57" s="36" t="s">
        <v>91</v>
      </c>
    </row>
    <row r="58" spans="1:3" x14ac:dyDescent="0.25">
      <c r="A58" s="36" t="s">
        <v>5</v>
      </c>
      <c r="B58" s="36" t="s">
        <v>92</v>
      </c>
      <c r="C58" s="36" t="s">
        <v>91</v>
      </c>
    </row>
    <row r="59" spans="1:3" x14ac:dyDescent="0.25">
      <c r="A59" s="36" t="s">
        <v>5</v>
      </c>
      <c r="B59" s="36" t="s">
        <v>93</v>
      </c>
      <c r="C59" s="36" t="s">
        <v>94</v>
      </c>
    </row>
    <row r="60" spans="1:3" x14ac:dyDescent="0.25">
      <c r="A60" s="36" t="s">
        <v>5</v>
      </c>
      <c r="B60" s="36" t="s">
        <v>95</v>
      </c>
      <c r="C60" s="36" t="s">
        <v>94</v>
      </c>
    </row>
    <row r="61" spans="1:3" x14ac:dyDescent="0.25">
      <c r="A61" s="36" t="s">
        <v>5</v>
      </c>
      <c r="B61" s="36" t="s">
        <v>96</v>
      </c>
      <c r="C61" s="36" t="s">
        <v>94</v>
      </c>
    </row>
    <row r="62" spans="1:3" x14ac:dyDescent="0.25">
      <c r="A62" s="36" t="s">
        <v>5</v>
      </c>
      <c r="B62" s="36" t="s">
        <v>97</v>
      </c>
      <c r="C62" s="36" t="s">
        <v>3856</v>
      </c>
    </row>
    <row r="63" spans="1:3" x14ac:dyDescent="0.25">
      <c r="A63" s="36" t="s">
        <v>5</v>
      </c>
      <c r="B63" s="36" t="s">
        <v>98</v>
      </c>
      <c r="C63" s="36" t="s">
        <v>3857</v>
      </c>
    </row>
    <row r="64" spans="1:3" x14ac:dyDescent="0.25">
      <c r="A64" s="36" t="s">
        <v>5</v>
      </c>
      <c r="B64" s="36" t="s">
        <v>99</v>
      </c>
      <c r="C64" s="36" t="s">
        <v>3857</v>
      </c>
    </row>
    <row r="65" spans="1:3" x14ac:dyDescent="0.25">
      <c r="A65" s="36" t="s">
        <v>5</v>
      </c>
      <c r="B65" s="36" t="s">
        <v>100</v>
      </c>
      <c r="C65" s="36" t="s">
        <v>3858</v>
      </c>
    </row>
    <row r="66" spans="1:3" x14ac:dyDescent="0.25">
      <c r="A66" s="36" t="s">
        <v>5</v>
      </c>
      <c r="B66" s="36" t="s">
        <v>101</v>
      </c>
      <c r="C66" s="36" t="s">
        <v>3858</v>
      </c>
    </row>
    <row r="67" spans="1:3" x14ac:dyDescent="0.25">
      <c r="A67" s="36" t="s">
        <v>5</v>
      </c>
      <c r="B67" s="36" t="s">
        <v>102</v>
      </c>
      <c r="C67" s="36" t="s">
        <v>103</v>
      </c>
    </row>
    <row r="68" spans="1:3" x14ac:dyDescent="0.25">
      <c r="A68" s="36" t="s">
        <v>5</v>
      </c>
      <c r="B68" s="36" t="s">
        <v>104</v>
      </c>
      <c r="C68" s="36" t="s">
        <v>103</v>
      </c>
    </row>
    <row r="69" spans="1:3" x14ac:dyDescent="0.25">
      <c r="A69" s="36" t="s">
        <v>5</v>
      </c>
      <c r="B69" s="36" t="s">
        <v>105</v>
      </c>
      <c r="C69" s="36" t="s">
        <v>106</v>
      </c>
    </row>
    <row r="70" spans="1:3" x14ac:dyDescent="0.25">
      <c r="A70" s="36" t="s">
        <v>5</v>
      </c>
      <c r="B70" s="36" t="s">
        <v>107</v>
      </c>
      <c r="C70" s="36" t="s">
        <v>106</v>
      </c>
    </row>
    <row r="71" spans="1:3" x14ac:dyDescent="0.25">
      <c r="A71" s="36" t="s">
        <v>5</v>
      </c>
      <c r="B71" s="36" t="s">
        <v>108</v>
      </c>
      <c r="C71" s="36" t="s">
        <v>106</v>
      </c>
    </row>
    <row r="72" spans="1:3" x14ac:dyDescent="0.25">
      <c r="A72" s="36" t="s">
        <v>5</v>
      </c>
      <c r="B72" s="36" t="s">
        <v>109</v>
      </c>
      <c r="C72" s="50" t="s">
        <v>110</v>
      </c>
    </row>
    <row r="73" spans="1:3" x14ac:dyDescent="0.25">
      <c r="A73" s="36" t="s">
        <v>5</v>
      </c>
      <c r="B73" s="36" t="s">
        <v>111</v>
      </c>
      <c r="C73" s="36" t="s">
        <v>112</v>
      </c>
    </row>
    <row r="74" spans="1:3" x14ac:dyDescent="0.25">
      <c r="A74" s="36" t="s">
        <v>5</v>
      </c>
      <c r="B74" s="36" t="s">
        <v>113</v>
      </c>
      <c r="C74" s="36" t="s">
        <v>112</v>
      </c>
    </row>
    <row r="75" spans="1:3" x14ac:dyDescent="0.25">
      <c r="A75" s="36" t="s">
        <v>5</v>
      </c>
      <c r="B75" s="36" t="s">
        <v>114</v>
      </c>
      <c r="C75" s="36" t="s">
        <v>112</v>
      </c>
    </row>
    <row r="76" spans="1:3" x14ac:dyDescent="0.25">
      <c r="A76" s="36" t="s">
        <v>5</v>
      </c>
      <c r="B76" s="36" t="s">
        <v>115</v>
      </c>
      <c r="C76" s="36" t="s">
        <v>116</v>
      </c>
    </row>
    <row r="77" spans="1:3" x14ac:dyDescent="0.25">
      <c r="A77" s="36" t="s">
        <v>5</v>
      </c>
      <c r="B77" s="36" t="s">
        <v>117</v>
      </c>
      <c r="C77" s="36" t="s">
        <v>116</v>
      </c>
    </row>
    <row r="78" spans="1:3" x14ac:dyDescent="0.25">
      <c r="A78" s="36" t="s">
        <v>5</v>
      </c>
      <c r="B78" s="36" t="s">
        <v>118</v>
      </c>
      <c r="C78" s="36" t="s">
        <v>116</v>
      </c>
    </row>
    <row r="79" spans="1:3" x14ac:dyDescent="0.25">
      <c r="A79" s="36" t="s">
        <v>5</v>
      </c>
      <c r="B79" s="36" t="s">
        <v>119</v>
      </c>
      <c r="C79" s="36" t="s">
        <v>120</v>
      </c>
    </row>
    <row r="80" spans="1:3" x14ac:dyDescent="0.25">
      <c r="A80" s="36" t="s">
        <v>5</v>
      </c>
      <c r="B80" s="36" t="s">
        <v>121</v>
      </c>
      <c r="C80" s="36" t="s">
        <v>120</v>
      </c>
    </row>
    <row r="81" spans="1:3" x14ac:dyDescent="0.25">
      <c r="A81" s="36" t="s">
        <v>5</v>
      </c>
      <c r="B81" s="36" t="s">
        <v>122</v>
      </c>
      <c r="C81" s="36" t="s">
        <v>120</v>
      </c>
    </row>
    <row r="82" spans="1:3" x14ac:dyDescent="0.25">
      <c r="A82" s="36" t="s">
        <v>5</v>
      </c>
      <c r="B82" s="36" t="s">
        <v>123</v>
      </c>
      <c r="C82" s="36" t="s">
        <v>3859</v>
      </c>
    </row>
    <row r="83" spans="1:3" x14ac:dyDescent="0.25">
      <c r="A83" s="36" t="s">
        <v>5</v>
      </c>
      <c r="B83" s="36" t="s">
        <v>124</v>
      </c>
      <c r="C83" s="36" t="s">
        <v>3859</v>
      </c>
    </row>
    <row r="84" spans="1:3" x14ac:dyDescent="0.25">
      <c r="A84" s="36" t="s">
        <v>5</v>
      </c>
      <c r="B84" s="36" t="s">
        <v>125</v>
      </c>
      <c r="C84" s="36" t="s">
        <v>3859</v>
      </c>
    </row>
    <row r="85" spans="1:3" x14ac:dyDescent="0.25">
      <c r="A85" s="36" t="s">
        <v>5</v>
      </c>
      <c r="B85" s="36" t="s">
        <v>126</v>
      </c>
      <c r="C85" s="50" t="s">
        <v>127</v>
      </c>
    </row>
    <row r="86" spans="1:3" x14ac:dyDescent="0.25">
      <c r="A86" s="36" t="s">
        <v>5</v>
      </c>
      <c r="B86" s="36" t="s">
        <v>128</v>
      </c>
      <c r="C86" s="36" t="s">
        <v>129</v>
      </c>
    </row>
    <row r="87" spans="1:3" x14ac:dyDescent="0.25">
      <c r="A87" s="36" t="s">
        <v>5</v>
      </c>
      <c r="B87" s="36" t="s">
        <v>130</v>
      </c>
      <c r="C87" s="36" t="s">
        <v>131</v>
      </c>
    </row>
    <row r="88" spans="1:3" x14ac:dyDescent="0.25">
      <c r="A88" s="36" t="s">
        <v>5</v>
      </c>
      <c r="B88" s="36" t="s">
        <v>132</v>
      </c>
      <c r="C88" s="36" t="s">
        <v>131</v>
      </c>
    </row>
    <row r="89" spans="1:3" x14ac:dyDescent="0.25">
      <c r="A89" s="36" t="s">
        <v>5</v>
      </c>
      <c r="B89" s="36" t="s">
        <v>133</v>
      </c>
      <c r="C89" s="36" t="s">
        <v>134</v>
      </c>
    </row>
    <row r="90" spans="1:3" x14ac:dyDescent="0.25">
      <c r="A90" s="36" t="s">
        <v>5</v>
      </c>
      <c r="B90" s="36" t="s">
        <v>135</v>
      </c>
      <c r="C90" s="36" t="s">
        <v>134</v>
      </c>
    </row>
    <row r="91" spans="1:3" x14ac:dyDescent="0.25">
      <c r="A91" s="36" t="s">
        <v>5</v>
      </c>
      <c r="B91" s="36" t="s">
        <v>136</v>
      </c>
      <c r="C91" s="36" t="s">
        <v>137</v>
      </c>
    </row>
    <row r="92" spans="1:3" x14ac:dyDescent="0.25">
      <c r="A92" s="36" t="s">
        <v>5</v>
      </c>
      <c r="B92" s="36" t="s">
        <v>138</v>
      </c>
      <c r="C92" s="36" t="s">
        <v>139</v>
      </c>
    </row>
    <row r="93" spans="1:3" x14ac:dyDescent="0.25">
      <c r="A93" s="36" t="s">
        <v>5</v>
      </c>
      <c r="B93" s="36" t="s">
        <v>140</v>
      </c>
      <c r="C93" s="36" t="s">
        <v>139</v>
      </c>
    </row>
    <row r="94" spans="1:3" x14ac:dyDescent="0.25">
      <c r="A94" s="36" t="s">
        <v>5</v>
      </c>
      <c r="B94" s="36" t="s">
        <v>141</v>
      </c>
      <c r="C94" s="36" t="s">
        <v>142</v>
      </c>
    </row>
    <row r="95" spans="1:3" x14ac:dyDescent="0.25">
      <c r="A95" s="36" t="s">
        <v>5</v>
      </c>
      <c r="B95" s="36" t="s">
        <v>143</v>
      </c>
      <c r="C95" s="36" t="s">
        <v>142</v>
      </c>
    </row>
    <row r="96" spans="1:3" x14ac:dyDescent="0.25">
      <c r="A96" s="36" t="s">
        <v>5</v>
      </c>
      <c r="B96" s="36" t="s">
        <v>144</v>
      </c>
      <c r="C96" s="36" t="s">
        <v>3860</v>
      </c>
    </row>
    <row r="97" spans="1:3" x14ac:dyDescent="0.25">
      <c r="A97" s="36" t="s">
        <v>5</v>
      </c>
      <c r="B97" s="36" t="s">
        <v>145</v>
      </c>
      <c r="C97" s="36" t="s">
        <v>3860</v>
      </c>
    </row>
    <row r="98" spans="1:3" x14ac:dyDescent="0.25">
      <c r="A98" s="36" t="s">
        <v>5</v>
      </c>
      <c r="B98" s="36" t="s">
        <v>146</v>
      </c>
      <c r="C98" s="36" t="s">
        <v>3860</v>
      </c>
    </row>
    <row r="99" spans="1:3" x14ac:dyDescent="0.25">
      <c r="A99" s="36" t="s">
        <v>147</v>
      </c>
      <c r="B99" s="36" t="s">
        <v>147</v>
      </c>
      <c r="C99" s="36" t="s">
        <v>3203</v>
      </c>
    </row>
    <row r="100" spans="1:3" x14ac:dyDescent="0.25">
      <c r="A100" s="36" t="s">
        <v>147</v>
      </c>
      <c r="B100" s="36" t="s">
        <v>148</v>
      </c>
      <c r="C100" s="50" t="s">
        <v>149</v>
      </c>
    </row>
    <row r="101" spans="1:3" x14ac:dyDescent="0.25">
      <c r="A101" s="36" t="s">
        <v>147</v>
      </c>
      <c r="B101" s="36" t="s">
        <v>150</v>
      </c>
      <c r="C101" s="36" t="s">
        <v>151</v>
      </c>
    </row>
    <row r="102" spans="1:3" x14ac:dyDescent="0.25">
      <c r="A102" s="36" t="s">
        <v>147</v>
      </c>
      <c r="B102" s="36" t="s">
        <v>152</v>
      </c>
      <c r="C102" s="36" t="s">
        <v>151</v>
      </c>
    </row>
    <row r="103" spans="1:3" x14ac:dyDescent="0.25">
      <c r="A103" s="36" t="s">
        <v>147</v>
      </c>
      <c r="B103" s="36" t="s">
        <v>153</v>
      </c>
      <c r="C103" s="36" t="s">
        <v>151</v>
      </c>
    </row>
    <row r="104" spans="1:3" x14ac:dyDescent="0.25">
      <c r="A104" s="36" t="s">
        <v>147</v>
      </c>
      <c r="B104" s="36" t="s">
        <v>154</v>
      </c>
      <c r="C104" s="36" t="s">
        <v>155</v>
      </c>
    </row>
    <row r="105" spans="1:3" x14ac:dyDescent="0.25">
      <c r="A105" s="36" t="s">
        <v>147</v>
      </c>
      <c r="B105" s="36" t="s">
        <v>156</v>
      </c>
      <c r="C105" s="36" t="s">
        <v>155</v>
      </c>
    </row>
    <row r="106" spans="1:3" x14ac:dyDescent="0.25">
      <c r="A106" s="36" t="s">
        <v>147</v>
      </c>
      <c r="B106" s="36" t="s">
        <v>157</v>
      </c>
      <c r="C106" s="36" t="s">
        <v>155</v>
      </c>
    </row>
    <row r="107" spans="1:3" x14ac:dyDescent="0.25">
      <c r="A107" s="36" t="s">
        <v>147</v>
      </c>
      <c r="B107" s="36" t="s">
        <v>158</v>
      </c>
      <c r="C107" s="50" t="s">
        <v>159</v>
      </c>
    </row>
    <row r="108" spans="1:3" x14ac:dyDescent="0.25">
      <c r="A108" s="36" t="s">
        <v>147</v>
      </c>
      <c r="B108" s="36" t="s">
        <v>160</v>
      </c>
      <c r="C108" s="36" t="s">
        <v>161</v>
      </c>
    </row>
    <row r="109" spans="1:3" x14ac:dyDescent="0.25">
      <c r="A109" s="36" t="s">
        <v>147</v>
      </c>
      <c r="B109" s="36" t="s">
        <v>162</v>
      </c>
      <c r="C109" s="36" t="s">
        <v>161</v>
      </c>
    </row>
    <row r="110" spans="1:3" x14ac:dyDescent="0.25">
      <c r="A110" s="36" t="s">
        <v>147</v>
      </c>
      <c r="B110" s="36" t="s">
        <v>163</v>
      </c>
      <c r="C110" s="36" t="s">
        <v>161</v>
      </c>
    </row>
    <row r="111" spans="1:3" x14ac:dyDescent="0.25">
      <c r="A111" s="36" t="s">
        <v>147</v>
      </c>
      <c r="B111" s="36" t="s">
        <v>164</v>
      </c>
      <c r="C111" s="36" t="s">
        <v>165</v>
      </c>
    </row>
    <row r="112" spans="1:3" x14ac:dyDescent="0.25">
      <c r="A112" s="36" t="s">
        <v>147</v>
      </c>
      <c r="B112" s="36" t="s">
        <v>166</v>
      </c>
      <c r="C112" s="36" t="s">
        <v>165</v>
      </c>
    </row>
    <row r="113" spans="1:3" x14ac:dyDescent="0.25">
      <c r="A113" s="36" t="s">
        <v>147</v>
      </c>
      <c r="B113" s="36" t="s">
        <v>167</v>
      </c>
      <c r="C113" s="36" t="s">
        <v>165</v>
      </c>
    </row>
    <row r="114" spans="1:3" x14ac:dyDescent="0.25">
      <c r="A114" s="36" t="s">
        <v>147</v>
      </c>
      <c r="B114" s="36" t="s">
        <v>168</v>
      </c>
      <c r="C114" s="50" t="s">
        <v>169</v>
      </c>
    </row>
    <row r="115" spans="1:3" x14ac:dyDescent="0.25">
      <c r="A115" s="36" t="s">
        <v>147</v>
      </c>
      <c r="B115" s="36" t="s">
        <v>170</v>
      </c>
      <c r="C115" s="36" t="s">
        <v>171</v>
      </c>
    </row>
    <row r="116" spans="1:3" x14ac:dyDescent="0.25">
      <c r="A116" s="36" t="s">
        <v>147</v>
      </c>
      <c r="B116" s="36" t="s">
        <v>172</v>
      </c>
      <c r="C116" s="36" t="s">
        <v>171</v>
      </c>
    </row>
    <row r="117" spans="1:3" x14ac:dyDescent="0.25">
      <c r="A117" s="36" t="s">
        <v>147</v>
      </c>
      <c r="B117" s="36" t="s">
        <v>173</v>
      </c>
      <c r="C117" s="36" t="s">
        <v>171</v>
      </c>
    </row>
    <row r="118" spans="1:3" x14ac:dyDescent="0.25">
      <c r="A118" s="36" t="s">
        <v>147</v>
      </c>
      <c r="B118" s="36" t="s">
        <v>174</v>
      </c>
      <c r="C118" s="36" t="s">
        <v>175</v>
      </c>
    </row>
    <row r="119" spans="1:3" x14ac:dyDescent="0.25">
      <c r="A119" s="36" t="s">
        <v>147</v>
      </c>
      <c r="B119" s="36" t="s">
        <v>176</v>
      </c>
      <c r="C119" s="36" t="s">
        <v>177</v>
      </c>
    </row>
    <row r="120" spans="1:3" x14ac:dyDescent="0.25">
      <c r="A120" s="36" t="s">
        <v>147</v>
      </c>
      <c r="B120" s="36" t="s">
        <v>178</v>
      </c>
      <c r="C120" s="36" t="s">
        <v>177</v>
      </c>
    </row>
    <row r="121" spans="1:3" x14ac:dyDescent="0.25">
      <c r="A121" s="36" t="s">
        <v>147</v>
      </c>
      <c r="B121" s="36" t="s">
        <v>179</v>
      </c>
      <c r="C121" s="36" t="s">
        <v>180</v>
      </c>
    </row>
    <row r="122" spans="1:3" x14ac:dyDescent="0.25">
      <c r="A122" s="36" t="s">
        <v>147</v>
      </c>
      <c r="B122" s="36" t="s">
        <v>181</v>
      </c>
      <c r="C122" s="36" t="s">
        <v>180</v>
      </c>
    </row>
    <row r="123" spans="1:3" x14ac:dyDescent="0.25">
      <c r="A123" s="36" t="s">
        <v>147</v>
      </c>
      <c r="B123" s="36" t="s">
        <v>182</v>
      </c>
      <c r="C123" s="50" t="s">
        <v>183</v>
      </c>
    </row>
    <row r="124" spans="1:3" x14ac:dyDescent="0.25">
      <c r="A124" s="36" t="s">
        <v>147</v>
      </c>
      <c r="B124" s="36" t="s">
        <v>184</v>
      </c>
      <c r="C124" s="36" t="s">
        <v>185</v>
      </c>
    </row>
    <row r="125" spans="1:3" x14ac:dyDescent="0.25">
      <c r="A125" s="36" t="s">
        <v>147</v>
      </c>
      <c r="B125" s="36" t="s">
        <v>186</v>
      </c>
      <c r="C125" s="36" t="s">
        <v>187</v>
      </c>
    </row>
    <row r="126" spans="1:3" x14ac:dyDescent="0.25">
      <c r="A126" s="36" t="s">
        <v>147</v>
      </c>
      <c r="B126" s="36" t="s">
        <v>188</v>
      </c>
      <c r="C126" s="36" t="s">
        <v>187</v>
      </c>
    </row>
    <row r="127" spans="1:3" x14ac:dyDescent="0.25">
      <c r="A127" s="36" t="s">
        <v>147</v>
      </c>
      <c r="B127" s="36" t="s">
        <v>189</v>
      </c>
      <c r="C127" s="36" t="s">
        <v>190</v>
      </c>
    </row>
    <row r="128" spans="1:3" x14ac:dyDescent="0.25">
      <c r="A128" s="36" t="s">
        <v>147</v>
      </c>
      <c r="B128" s="36" t="s">
        <v>191</v>
      </c>
      <c r="C128" s="36" t="s">
        <v>190</v>
      </c>
    </row>
    <row r="129" spans="1:3" x14ac:dyDescent="0.25">
      <c r="A129" s="36" t="s">
        <v>147</v>
      </c>
      <c r="B129" s="36" t="s">
        <v>192</v>
      </c>
      <c r="C129" s="36" t="s">
        <v>2549</v>
      </c>
    </row>
    <row r="130" spans="1:3" x14ac:dyDescent="0.25">
      <c r="A130" s="36" t="s">
        <v>147</v>
      </c>
      <c r="B130" s="36" t="s">
        <v>193</v>
      </c>
      <c r="C130" s="36" t="s">
        <v>194</v>
      </c>
    </row>
    <row r="131" spans="1:3" x14ac:dyDescent="0.25">
      <c r="A131" s="36" t="s">
        <v>147</v>
      </c>
      <c r="B131" s="36" t="s">
        <v>195</v>
      </c>
      <c r="C131" s="36" t="s">
        <v>194</v>
      </c>
    </row>
    <row r="132" spans="1:3" x14ac:dyDescent="0.25">
      <c r="A132" s="36" t="s">
        <v>147</v>
      </c>
      <c r="B132" s="36" t="s">
        <v>196</v>
      </c>
      <c r="C132" s="36" t="s">
        <v>197</v>
      </c>
    </row>
    <row r="133" spans="1:3" x14ac:dyDescent="0.25">
      <c r="A133" s="36" t="s">
        <v>147</v>
      </c>
      <c r="B133" s="36" t="s">
        <v>198</v>
      </c>
      <c r="C133" s="36" t="s">
        <v>197</v>
      </c>
    </row>
    <row r="134" spans="1:3" x14ac:dyDescent="0.25">
      <c r="A134" s="36" t="s">
        <v>147</v>
      </c>
      <c r="B134" s="36" t="s">
        <v>199</v>
      </c>
      <c r="C134" s="36" t="s">
        <v>200</v>
      </c>
    </row>
    <row r="135" spans="1:3" x14ac:dyDescent="0.25">
      <c r="A135" s="36" t="s">
        <v>147</v>
      </c>
      <c r="B135" s="36" t="s">
        <v>201</v>
      </c>
      <c r="C135" s="36" t="s">
        <v>200</v>
      </c>
    </row>
    <row r="136" spans="1:3" x14ac:dyDescent="0.25">
      <c r="A136" s="36" t="s">
        <v>147</v>
      </c>
      <c r="B136" s="36" t="s">
        <v>202</v>
      </c>
      <c r="C136" s="36" t="s">
        <v>2551</v>
      </c>
    </row>
    <row r="137" spans="1:3" x14ac:dyDescent="0.25">
      <c r="A137" s="36" t="s">
        <v>147</v>
      </c>
      <c r="B137" s="36" t="s">
        <v>203</v>
      </c>
      <c r="C137" s="36" t="s">
        <v>2551</v>
      </c>
    </row>
    <row r="138" spans="1:3" x14ac:dyDescent="0.25">
      <c r="A138" s="36" t="s">
        <v>147</v>
      </c>
      <c r="B138" s="36" t="s">
        <v>204</v>
      </c>
      <c r="C138" s="50" t="s">
        <v>3861</v>
      </c>
    </row>
    <row r="139" spans="1:3" x14ac:dyDescent="0.25">
      <c r="A139" s="36" t="s">
        <v>147</v>
      </c>
      <c r="B139" s="36" t="s">
        <v>205</v>
      </c>
      <c r="C139" s="36" t="s">
        <v>3862</v>
      </c>
    </row>
    <row r="140" spans="1:3" x14ac:dyDescent="0.25">
      <c r="A140" s="36" t="s">
        <v>147</v>
      </c>
      <c r="B140" s="36" t="s">
        <v>206</v>
      </c>
      <c r="C140" s="36" t="s">
        <v>3862</v>
      </c>
    </row>
    <row r="141" spans="1:3" x14ac:dyDescent="0.25">
      <c r="A141" s="36" t="s">
        <v>147</v>
      </c>
      <c r="B141" s="36" t="s">
        <v>207</v>
      </c>
      <c r="C141" s="36" t="s">
        <v>3862</v>
      </c>
    </row>
    <row r="142" spans="1:3" x14ac:dyDescent="0.25">
      <c r="A142" s="36" t="s">
        <v>147</v>
      </c>
      <c r="B142" s="36" t="s">
        <v>208</v>
      </c>
      <c r="C142" s="36" t="s">
        <v>3863</v>
      </c>
    </row>
    <row r="143" spans="1:3" x14ac:dyDescent="0.25">
      <c r="A143" s="36" t="s">
        <v>147</v>
      </c>
      <c r="B143" s="36" t="s">
        <v>209</v>
      </c>
      <c r="C143" s="36" t="s">
        <v>3863</v>
      </c>
    </row>
    <row r="144" spans="1:3" x14ac:dyDescent="0.25">
      <c r="A144" s="36" t="s">
        <v>147</v>
      </c>
      <c r="B144" s="36" t="s">
        <v>210</v>
      </c>
      <c r="C144" s="36" t="s">
        <v>3863</v>
      </c>
    </row>
    <row r="145" spans="1:3" x14ac:dyDescent="0.25">
      <c r="A145" s="36" t="s">
        <v>211</v>
      </c>
      <c r="B145" s="36" t="s">
        <v>211</v>
      </c>
      <c r="C145" s="36" t="s">
        <v>3864</v>
      </c>
    </row>
    <row r="146" spans="1:3" x14ac:dyDescent="0.25">
      <c r="A146" s="36" t="s">
        <v>211</v>
      </c>
      <c r="B146" s="114">
        <v>10</v>
      </c>
      <c r="C146" s="36" t="s">
        <v>212</v>
      </c>
    </row>
    <row r="147" spans="1:3" x14ac:dyDescent="0.25">
      <c r="A147" s="36" t="s">
        <v>211</v>
      </c>
      <c r="B147" s="96" t="s">
        <v>213</v>
      </c>
      <c r="C147" s="36" t="s">
        <v>214</v>
      </c>
    </row>
    <row r="148" spans="1:3" x14ac:dyDescent="0.25">
      <c r="A148" s="36" t="s">
        <v>211</v>
      </c>
      <c r="B148" s="96" t="s">
        <v>215</v>
      </c>
      <c r="C148" s="36" t="s">
        <v>216</v>
      </c>
    </row>
    <row r="149" spans="1:3" x14ac:dyDescent="0.25">
      <c r="A149" s="36" t="s">
        <v>211</v>
      </c>
      <c r="B149" s="96" t="s">
        <v>217</v>
      </c>
      <c r="C149" s="36" t="s">
        <v>218</v>
      </c>
    </row>
    <row r="150" spans="1:3" x14ac:dyDescent="0.25">
      <c r="A150" s="36" t="s">
        <v>211</v>
      </c>
      <c r="B150" s="96" t="s">
        <v>219</v>
      </c>
      <c r="C150" s="36" t="s">
        <v>220</v>
      </c>
    </row>
    <row r="151" spans="1:3" x14ac:dyDescent="0.25">
      <c r="A151" s="36" t="s">
        <v>211</v>
      </c>
      <c r="B151" s="96" t="s">
        <v>221</v>
      </c>
      <c r="C151" s="36" t="s">
        <v>2557</v>
      </c>
    </row>
    <row r="152" spans="1:3" x14ac:dyDescent="0.25">
      <c r="A152" s="36" t="s">
        <v>211</v>
      </c>
      <c r="B152" s="96" t="s">
        <v>222</v>
      </c>
      <c r="C152" s="36" t="s">
        <v>2557</v>
      </c>
    </row>
    <row r="153" spans="1:3" x14ac:dyDescent="0.25">
      <c r="A153" s="36" t="s">
        <v>211</v>
      </c>
      <c r="B153" s="96" t="s">
        <v>223</v>
      </c>
      <c r="C153" s="36" t="s">
        <v>225</v>
      </c>
    </row>
    <row r="154" spans="1:3" x14ac:dyDescent="0.25">
      <c r="A154" s="36" t="s">
        <v>211</v>
      </c>
      <c r="B154" s="96" t="s">
        <v>224</v>
      </c>
      <c r="C154" s="36" t="s">
        <v>225</v>
      </c>
    </row>
    <row r="155" spans="1:3" x14ac:dyDescent="0.25">
      <c r="A155" s="36" t="s">
        <v>211</v>
      </c>
      <c r="B155" s="96" t="s">
        <v>226</v>
      </c>
      <c r="C155" s="36" t="s">
        <v>227</v>
      </c>
    </row>
    <row r="156" spans="1:3" x14ac:dyDescent="0.25">
      <c r="A156" s="36" t="s">
        <v>211</v>
      </c>
      <c r="B156" s="96" t="s">
        <v>228</v>
      </c>
      <c r="C156" s="36" t="s">
        <v>227</v>
      </c>
    </row>
    <row r="157" spans="1:3" x14ac:dyDescent="0.25">
      <c r="A157" s="36" t="s">
        <v>211</v>
      </c>
      <c r="B157" s="96" t="s">
        <v>229</v>
      </c>
      <c r="C157" s="36" t="s">
        <v>230</v>
      </c>
    </row>
    <row r="158" spans="1:3" x14ac:dyDescent="0.25">
      <c r="A158" s="36" t="s">
        <v>211</v>
      </c>
      <c r="B158" s="96" t="s">
        <v>231</v>
      </c>
      <c r="C158" s="36" t="s">
        <v>232</v>
      </c>
    </row>
    <row r="159" spans="1:3" x14ac:dyDescent="0.25">
      <c r="A159" s="36" t="s">
        <v>211</v>
      </c>
      <c r="B159" s="96" t="s">
        <v>233</v>
      </c>
      <c r="C159" s="36" t="s">
        <v>234</v>
      </c>
    </row>
    <row r="160" spans="1:3" x14ac:dyDescent="0.25">
      <c r="A160" s="36" t="s">
        <v>211</v>
      </c>
      <c r="B160" s="96" t="s">
        <v>235</v>
      </c>
      <c r="C160" s="36" t="s">
        <v>236</v>
      </c>
    </row>
    <row r="161" spans="1:3" x14ac:dyDescent="0.25">
      <c r="A161" s="36" t="s">
        <v>211</v>
      </c>
      <c r="B161" s="96" t="s">
        <v>237</v>
      </c>
      <c r="C161" s="36" t="s">
        <v>236</v>
      </c>
    </row>
    <row r="162" spans="1:3" x14ac:dyDescent="0.25">
      <c r="A162" s="36" t="s">
        <v>211</v>
      </c>
      <c r="B162" s="96" t="s">
        <v>238</v>
      </c>
      <c r="C162" s="36" t="s">
        <v>239</v>
      </c>
    </row>
    <row r="163" spans="1:3" x14ac:dyDescent="0.25">
      <c r="A163" s="36" t="s">
        <v>211</v>
      </c>
      <c r="B163" s="96" t="s">
        <v>240</v>
      </c>
      <c r="C163" s="36" t="s">
        <v>239</v>
      </c>
    </row>
    <row r="164" spans="1:3" x14ac:dyDescent="0.25">
      <c r="A164" s="36" t="s">
        <v>211</v>
      </c>
      <c r="B164" s="96" t="s">
        <v>241</v>
      </c>
      <c r="C164" s="36" t="s">
        <v>242</v>
      </c>
    </row>
    <row r="165" spans="1:3" x14ac:dyDescent="0.25">
      <c r="A165" s="36" t="s">
        <v>211</v>
      </c>
      <c r="B165" s="96" t="s">
        <v>243</v>
      </c>
      <c r="C165" s="36" t="s">
        <v>242</v>
      </c>
    </row>
    <row r="166" spans="1:3" x14ac:dyDescent="0.25">
      <c r="A166" s="36" t="s">
        <v>211</v>
      </c>
      <c r="B166" s="96" t="s">
        <v>244</v>
      </c>
      <c r="C166" s="36" t="s">
        <v>245</v>
      </c>
    </row>
    <row r="167" spans="1:3" x14ac:dyDescent="0.25">
      <c r="A167" s="36" t="s">
        <v>211</v>
      </c>
      <c r="B167" s="96" t="s">
        <v>246</v>
      </c>
      <c r="C167" s="36" t="s">
        <v>247</v>
      </c>
    </row>
    <row r="168" spans="1:3" x14ac:dyDescent="0.25">
      <c r="A168" s="36" t="s">
        <v>211</v>
      </c>
      <c r="B168" s="96" t="s">
        <v>248</v>
      </c>
      <c r="C168" s="36" t="s">
        <v>247</v>
      </c>
    </row>
    <row r="169" spans="1:3" x14ac:dyDescent="0.25">
      <c r="A169" s="36" t="s">
        <v>211</v>
      </c>
      <c r="B169" s="96" t="s">
        <v>249</v>
      </c>
      <c r="C169" s="36" t="s">
        <v>250</v>
      </c>
    </row>
    <row r="170" spans="1:3" x14ac:dyDescent="0.25">
      <c r="A170" s="36" t="s">
        <v>211</v>
      </c>
      <c r="B170" s="96" t="s">
        <v>251</v>
      </c>
      <c r="C170" s="36" t="s">
        <v>250</v>
      </c>
    </row>
    <row r="171" spans="1:3" x14ac:dyDescent="0.25">
      <c r="A171" s="36" t="s">
        <v>211</v>
      </c>
      <c r="B171" s="96" t="s">
        <v>252</v>
      </c>
      <c r="C171" s="36" t="s">
        <v>253</v>
      </c>
    </row>
    <row r="172" spans="1:3" x14ac:dyDescent="0.25">
      <c r="A172" s="36" t="s">
        <v>211</v>
      </c>
      <c r="B172" s="96" t="s">
        <v>254</v>
      </c>
      <c r="C172" s="36" t="s">
        <v>255</v>
      </c>
    </row>
    <row r="173" spans="1:3" x14ac:dyDescent="0.25">
      <c r="A173" s="36" t="s">
        <v>211</v>
      </c>
      <c r="B173" s="96" t="s">
        <v>256</v>
      </c>
      <c r="C173" s="36" t="s">
        <v>255</v>
      </c>
    </row>
    <row r="174" spans="1:3" x14ac:dyDescent="0.25">
      <c r="A174" s="36" t="s">
        <v>211</v>
      </c>
      <c r="B174" s="96" t="s">
        <v>257</v>
      </c>
      <c r="C174" s="36" t="s">
        <v>258</v>
      </c>
    </row>
    <row r="175" spans="1:3" x14ac:dyDescent="0.25">
      <c r="A175" s="36" t="s">
        <v>211</v>
      </c>
      <c r="B175" s="96" t="s">
        <v>259</v>
      </c>
      <c r="C175" s="36" t="s">
        <v>258</v>
      </c>
    </row>
    <row r="176" spans="1:3" x14ac:dyDescent="0.25">
      <c r="A176" s="36" t="s">
        <v>211</v>
      </c>
      <c r="B176" s="96" t="s">
        <v>260</v>
      </c>
      <c r="C176" s="36" t="s">
        <v>261</v>
      </c>
    </row>
    <row r="177" spans="1:3" x14ac:dyDescent="0.25">
      <c r="A177" s="36" t="s">
        <v>211</v>
      </c>
      <c r="B177" s="96" t="s">
        <v>262</v>
      </c>
      <c r="C177" s="36" t="s">
        <v>263</v>
      </c>
    </row>
    <row r="178" spans="1:3" x14ac:dyDescent="0.25">
      <c r="A178" s="36" t="s">
        <v>211</v>
      </c>
      <c r="B178" s="96" t="s">
        <v>264</v>
      </c>
      <c r="C178" s="36" t="s">
        <v>263</v>
      </c>
    </row>
    <row r="179" spans="1:3" x14ac:dyDescent="0.25">
      <c r="A179" s="36" t="s">
        <v>211</v>
      </c>
      <c r="B179" s="96" t="s">
        <v>265</v>
      </c>
      <c r="C179" s="36" t="s">
        <v>266</v>
      </c>
    </row>
    <row r="180" spans="1:3" x14ac:dyDescent="0.25">
      <c r="A180" s="36" t="s">
        <v>211</v>
      </c>
      <c r="B180" s="96" t="s">
        <v>267</v>
      </c>
      <c r="C180" s="36" t="s">
        <v>266</v>
      </c>
    </row>
    <row r="181" spans="1:3" x14ac:dyDescent="0.25">
      <c r="A181" s="36" t="s">
        <v>211</v>
      </c>
      <c r="B181" s="96" t="s">
        <v>268</v>
      </c>
      <c r="C181" s="36" t="s">
        <v>269</v>
      </c>
    </row>
    <row r="182" spans="1:3" x14ac:dyDescent="0.25">
      <c r="A182" s="36" t="s">
        <v>211</v>
      </c>
      <c r="B182" s="96" t="s">
        <v>270</v>
      </c>
      <c r="C182" s="36" t="s">
        <v>271</v>
      </c>
    </row>
    <row r="183" spans="1:3" x14ac:dyDescent="0.25">
      <c r="A183" s="36" t="s">
        <v>211</v>
      </c>
      <c r="B183" s="96" t="s">
        <v>272</v>
      </c>
      <c r="C183" s="36" t="s">
        <v>273</v>
      </c>
    </row>
    <row r="184" spans="1:3" x14ac:dyDescent="0.25">
      <c r="A184" s="36" t="s">
        <v>211</v>
      </c>
      <c r="B184" s="96" t="s">
        <v>274</v>
      </c>
      <c r="C184" s="36" t="s">
        <v>275</v>
      </c>
    </row>
    <row r="185" spans="1:3" x14ac:dyDescent="0.25">
      <c r="A185" s="36" t="s">
        <v>211</v>
      </c>
      <c r="B185" s="96" t="s">
        <v>276</v>
      </c>
      <c r="C185" s="36" t="s">
        <v>277</v>
      </c>
    </row>
    <row r="186" spans="1:3" x14ac:dyDescent="0.25">
      <c r="A186" s="36" t="s">
        <v>211</v>
      </c>
      <c r="B186" s="96" t="s">
        <v>278</v>
      </c>
      <c r="C186" s="36" t="s">
        <v>277</v>
      </c>
    </row>
    <row r="187" spans="1:3" x14ac:dyDescent="0.25">
      <c r="A187" s="36" t="s">
        <v>211</v>
      </c>
      <c r="B187" s="96" t="s">
        <v>279</v>
      </c>
      <c r="C187" s="36" t="s">
        <v>280</v>
      </c>
    </row>
    <row r="188" spans="1:3" x14ac:dyDescent="0.25">
      <c r="A188" s="36" t="s">
        <v>211</v>
      </c>
      <c r="B188" s="96" t="s">
        <v>281</v>
      </c>
      <c r="C188" s="36" t="s">
        <v>280</v>
      </c>
    </row>
    <row r="189" spans="1:3" x14ac:dyDescent="0.25">
      <c r="A189" s="36" t="s">
        <v>211</v>
      </c>
      <c r="B189" s="96" t="s">
        <v>282</v>
      </c>
      <c r="C189" s="36" t="s">
        <v>283</v>
      </c>
    </row>
    <row r="190" spans="1:3" x14ac:dyDescent="0.25">
      <c r="A190" s="36" t="s">
        <v>211</v>
      </c>
      <c r="B190" s="96" t="s">
        <v>284</v>
      </c>
      <c r="C190" s="36" t="s">
        <v>285</v>
      </c>
    </row>
    <row r="191" spans="1:3" x14ac:dyDescent="0.25">
      <c r="A191" s="36" t="s">
        <v>211</v>
      </c>
      <c r="B191" s="96" t="s">
        <v>286</v>
      </c>
      <c r="C191" s="36" t="s">
        <v>285</v>
      </c>
    </row>
    <row r="192" spans="1:3" x14ac:dyDescent="0.25">
      <c r="A192" s="36" t="s">
        <v>211</v>
      </c>
      <c r="B192" s="96" t="s">
        <v>287</v>
      </c>
      <c r="C192" s="36" t="s">
        <v>288</v>
      </c>
    </row>
    <row r="193" spans="1:3" x14ac:dyDescent="0.25">
      <c r="A193" s="36" t="s">
        <v>211</v>
      </c>
      <c r="B193" s="96" t="s">
        <v>289</v>
      </c>
      <c r="C193" s="36" t="s">
        <v>288</v>
      </c>
    </row>
    <row r="194" spans="1:3" x14ac:dyDescent="0.25">
      <c r="A194" s="36" t="s">
        <v>211</v>
      </c>
      <c r="B194" s="96" t="s">
        <v>290</v>
      </c>
      <c r="C194" s="36" t="s">
        <v>291</v>
      </c>
    </row>
    <row r="195" spans="1:3" x14ac:dyDescent="0.25">
      <c r="A195" s="36" t="s">
        <v>211</v>
      </c>
      <c r="B195" s="96" t="s">
        <v>292</v>
      </c>
      <c r="C195" s="36" t="s">
        <v>291</v>
      </c>
    </row>
    <row r="196" spans="1:3" x14ac:dyDescent="0.25">
      <c r="A196" s="36" t="s">
        <v>211</v>
      </c>
      <c r="B196" s="96" t="s">
        <v>293</v>
      </c>
      <c r="C196" s="36" t="s">
        <v>294</v>
      </c>
    </row>
    <row r="197" spans="1:3" x14ac:dyDescent="0.25">
      <c r="A197" s="36" t="s">
        <v>211</v>
      </c>
      <c r="B197" s="96" t="s">
        <v>295</v>
      </c>
      <c r="C197" s="36" t="s">
        <v>294</v>
      </c>
    </row>
    <row r="198" spans="1:3" x14ac:dyDescent="0.25">
      <c r="A198" s="36" t="s">
        <v>211</v>
      </c>
      <c r="B198" s="96" t="s">
        <v>296</v>
      </c>
      <c r="C198" s="36" t="s">
        <v>297</v>
      </c>
    </row>
    <row r="199" spans="1:3" x14ac:dyDescent="0.25">
      <c r="A199" s="36" t="s">
        <v>211</v>
      </c>
      <c r="B199" s="96" t="s">
        <v>298</v>
      </c>
      <c r="C199" s="36" t="s">
        <v>297</v>
      </c>
    </row>
    <row r="200" spans="1:3" x14ac:dyDescent="0.25">
      <c r="A200" s="36" t="s">
        <v>211</v>
      </c>
      <c r="B200" s="96" t="s">
        <v>299</v>
      </c>
      <c r="C200" s="36" t="s">
        <v>300</v>
      </c>
    </row>
    <row r="201" spans="1:3" x14ac:dyDescent="0.25">
      <c r="A201" s="36" t="s">
        <v>211</v>
      </c>
      <c r="B201" s="96" t="s">
        <v>301</v>
      </c>
      <c r="C201" s="36" t="s">
        <v>300</v>
      </c>
    </row>
    <row r="202" spans="1:3" x14ac:dyDescent="0.25">
      <c r="A202" s="36" t="s">
        <v>211</v>
      </c>
      <c r="B202" s="96" t="s">
        <v>302</v>
      </c>
      <c r="C202" s="36" t="s">
        <v>2565</v>
      </c>
    </row>
    <row r="203" spans="1:3" x14ac:dyDescent="0.25">
      <c r="A203" s="36" t="s">
        <v>211</v>
      </c>
      <c r="B203" s="96" t="s">
        <v>303</v>
      </c>
      <c r="C203" s="36" t="s">
        <v>2565</v>
      </c>
    </row>
    <row r="204" spans="1:3" x14ac:dyDescent="0.25">
      <c r="A204" s="36" t="s">
        <v>211</v>
      </c>
      <c r="B204" s="96" t="s">
        <v>304</v>
      </c>
      <c r="C204" s="36" t="s">
        <v>305</v>
      </c>
    </row>
    <row r="205" spans="1:3" x14ac:dyDescent="0.25">
      <c r="A205" s="36" t="s">
        <v>211</v>
      </c>
      <c r="B205" s="96" t="s">
        <v>306</v>
      </c>
      <c r="C205" s="36" t="s">
        <v>307</v>
      </c>
    </row>
    <row r="206" spans="1:3" x14ac:dyDescent="0.25">
      <c r="A206" s="36" t="s">
        <v>211</v>
      </c>
      <c r="B206" s="96" t="s">
        <v>308</v>
      </c>
      <c r="C206" s="36" t="s">
        <v>307</v>
      </c>
    </row>
    <row r="207" spans="1:3" x14ac:dyDescent="0.25">
      <c r="A207" s="36" t="s">
        <v>211</v>
      </c>
      <c r="B207" s="96" t="s">
        <v>309</v>
      </c>
      <c r="C207" s="36" t="s">
        <v>310</v>
      </c>
    </row>
    <row r="208" spans="1:3" x14ac:dyDescent="0.25">
      <c r="A208" s="36" t="s">
        <v>211</v>
      </c>
      <c r="B208" s="96" t="s">
        <v>311</v>
      </c>
      <c r="C208" s="36" t="s">
        <v>310</v>
      </c>
    </row>
    <row r="209" spans="1:3" x14ac:dyDescent="0.25">
      <c r="A209" s="36" t="s">
        <v>211</v>
      </c>
      <c r="B209" s="114">
        <v>11</v>
      </c>
      <c r="C209" s="36" t="s">
        <v>312</v>
      </c>
    </row>
    <row r="210" spans="1:3" x14ac:dyDescent="0.25">
      <c r="A210" s="36" t="s">
        <v>211</v>
      </c>
      <c r="B210" s="96" t="s">
        <v>313</v>
      </c>
      <c r="C210" s="36" t="s">
        <v>312</v>
      </c>
    </row>
    <row r="211" spans="1:3" x14ac:dyDescent="0.25">
      <c r="A211" s="36" t="s">
        <v>211</v>
      </c>
      <c r="B211" s="96" t="s">
        <v>314</v>
      </c>
      <c r="C211" s="36" t="s">
        <v>315</v>
      </c>
    </row>
    <row r="212" spans="1:3" x14ac:dyDescent="0.25">
      <c r="A212" s="36" t="s">
        <v>211</v>
      </c>
      <c r="B212" s="96" t="s">
        <v>316</v>
      </c>
      <c r="C212" s="36" t="s">
        <v>315</v>
      </c>
    </row>
    <row r="213" spans="1:3" x14ac:dyDescent="0.25">
      <c r="A213" s="36" t="s">
        <v>211</v>
      </c>
      <c r="B213" s="96" t="s">
        <v>317</v>
      </c>
      <c r="C213" s="36" t="s">
        <v>318</v>
      </c>
    </row>
    <row r="214" spans="1:3" x14ac:dyDescent="0.25">
      <c r="A214" s="36" t="s">
        <v>211</v>
      </c>
      <c r="B214" s="96" t="s">
        <v>319</v>
      </c>
      <c r="C214" s="36" t="s">
        <v>318</v>
      </c>
    </row>
    <row r="215" spans="1:3" x14ac:dyDescent="0.25">
      <c r="A215" s="36" t="s">
        <v>211</v>
      </c>
      <c r="B215" s="96" t="s">
        <v>320</v>
      </c>
      <c r="C215" s="36" t="s">
        <v>321</v>
      </c>
    </row>
    <row r="216" spans="1:3" x14ac:dyDescent="0.25">
      <c r="A216" s="36" t="s">
        <v>211</v>
      </c>
      <c r="B216" s="96" t="s">
        <v>322</v>
      </c>
      <c r="C216" s="36" t="s">
        <v>321</v>
      </c>
    </row>
    <row r="217" spans="1:3" x14ac:dyDescent="0.25">
      <c r="A217" s="36" t="s">
        <v>211</v>
      </c>
      <c r="B217" s="96" t="s">
        <v>323</v>
      </c>
      <c r="C217" s="36" t="s">
        <v>324</v>
      </c>
    </row>
    <row r="218" spans="1:3" x14ac:dyDescent="0.25">
      <c r="A218" s="36" t="s">
        <v>211</v>
      </c>
      <c r="B218" s="96" t="s">
        <v>325</v>
      </c>
      <c r="C218" s="36" t="s">
        <v>324</v>
      </c>
    </row>
    <row r="219" spans="1:3" x14ac:dyDescent="0.25">
      <c r="A219" s="36" t="s">
        <v>211</v>
      </c>
      <c r="B219" s="96" t="s">
        <v>326</v>
      </c>
      <c r="C219" s="36" t="s">
        <v>327</v>
      </c>
    </row>
    <row r="220" spans="1:3" x14ac:dyDescent="0.25">
      <c r="A220" s="36" t="s">
        <v>211</v>
      </c>
      <c r="B220" s="96" t="s">
        <v>328</v>
      </c>
      <c r="C220" s="36" t="s">
        <v>327</v>
      </c>
    </row>
    <row r="221" spans="1:3" x14ac:dyDescent="0.25">
      <c r="A221" s="36" t="s">
        <v>211</v>
      </c>
      <c r="B221" s="96" t="s">
        <v>329</v>
      </c>
      <c r="C221" s="36" t="s">
        <v>330</v>
      </c>
    </row>
    <row r="222" spans="1:3" x14ac:dyDescent="0.25">
      <c r="A222" s="36" t="s">
        <v>211</v>
      </c>
      <c r="B222" s="96" t="s">
        <v>331</v>
      </c>
      <c r="C222" s="36" t="s">
        <v>330</v>
      </c>
    </row>
    <row r="223" spans="1:3" x14ac:dyDescent="0.25">
      <c r="A223" s="36" t="s">
        <v>211</v>
      </c>
      <c r="B223" s="96" t="s">
        <v>332</v>
      </c>
      <c r="C223" s="36" t="s">
        <v>333</v>
      </c>
    </row>
    <row r="224" spans="1:3" x14ac:dyDescent="0.25">
      <c r="A224" s="36" t="s">
        <v>211</v>
      </c>
      <c r="B224" s="96" t="s">
        <v>334</v>
      </c>
      <c r="C224" s="36" t="s">
        <v>333</v>
      </c>
    </row>
    <row r="225" spans="1:3" x14ac:dyDescent="0.25">
      <c r="A225" s="36" t="s">
        <v>211</v>
      </c>
      <c r="B225" s="114">
        <v>12</v>
      </c>
      <c r="C225" s="36" t="s">
        <v>335</v>
      </c>
    </row>
    <row r="226" spans="1:3" x14ac:dyDescent="0.25">
      <c r="A226" s="36" t="s">
        <v>211</v>
      </c>
      <c r="B226" s="96" t="s">
        <v>336</v>
      </c>
      <c r="C226" s="36" t="s">
        <v>335</v>
      </c>
    </row>
    <row r="227" spans="1:3" x14ac:dyDescent="0.25">
      <c r="A227" s="36" t="s">
        <v>211</v>
      </c>
      <c r="B227" s="96" t="s">
        <v>337</v>
      </c>
      <c r="C227" s="36" t="s">
        <v>335</v>
      </c>
    </row>
    <row r="228" spans="1:3" x14ac:dyDescent="0.25">
      <c r="A228" s="36" t="s">
        <v>211</v>
      </c>
      <c r="B228" s="96" t="s">
        <v>338</v>
      </c>
      <c r="C228" s="36" t="s">
        <v>335</v>
      </c>
    </row>
    <row r="229" spans="1:3" x14ac:dyDescent="0.25">
      <c r="A229" s="36" t="s">
        <v>211</v>
      </c>
      <c r="B229" s="114">
        <v>13</v>
      </c>
      <c r="C229" s="36" t="s">
        <v>339</v>
      </c>
    </row>
    <row r="230" spans="1:3" x14ac:dyDescent="0.25">
      <c r="A230" s="36" t="s">
        <v>211</v>
      </c>
      <c r="B230" s="96" t="s">
        <v>340</v>
      </c>
      <c r="C230" s="36" t="s">
        <v>341</v>
      </c>
    </row>
    <row r="231" spans="1:3" x14ac:dyDescent="0.25">
      <c r="A231" s="36" t="s">
        <v>211</v>
      </c>
      <c r="B231" s="96" t="s">
        <v>342</v>
      </c>
      <c r="C231" s="36" t="s">
        <v>341</v>
      </c>
    </row>
    <row r="232" spans="1:3" x14ac:dyDescent="0.25">
      <c r="A232" s="36" t="s">
        <v>211</v>
      </c>
      <c r="B232" s="96" t="s">
        <v>343</v>
      </c>
      <c r="C232" s="36" t="s">
        <v>341</v>
      </c>
    </row>
    <row r="233" spans="1:3" x14ac:dyDescent="0.25">
      <c r="A233" s="36" t="s">
        <v>211</v>
      </c>
      <c r="B233" s="96" t="s">
        <v>344</v>
      </c>
      <c r="C233" s="36" t="s">
        <v>345</v>
      </c>
    </row>
    <row r="234" spans="1:3" x14ac:dyDescent="0.25">
      <c r="A234" s="36" t="s">
        <v>211</v>
      </c>
      <c r="B234" s="96" t="s">
        <v>346</v>
      </c>
      <c r="C234" s="36" t="s">
        <v>345</v>
      </c>
    </row>
    <row r="235" spans="1:3" x14ac:dyDescent="0.25">
      <c r="A235" s="36" t="s">
        <v>211</v>
      </c>
      <c r="B235" s="96" t="s">
        <v>347</v>
      </c>
      <c r="C235" s="36" t="s">
        <v>345</v>
      </c>
    </row>
    <row r="236" spans="1:3" x14ac:dyDescent="0.25">
      <c r="A236" s="36" t="s">
        <v>211</v>
      </c>
      <c r="B236" s="96" t="s">
        <v>348</v>
      </c>
      <c r="C236" s="36" t="s">
        <v>349</v>
      </c>
    </row>
    <row r="237" spans="1:3" x14ac:dyDescent="0.25">
      <c r="A237" s="36" t="s">
        <v>211</v>
      </c>
      <c r="B237" s="96" t="s">
        <v>350</v>
      </c>
      <c r="C237" s="36" t="s">
        <v>349</v>
      </c>
    </row>
    <row r="238" spans="1:3" x14ac:dyDescent="0.25">
      <c r="A238" s="36" t="s">
        <v>211</v>
      </c>
      <c r="B238" s="96" t="s">
        <v>351</v>
      </c>
      <c r="C238" s="36" t="s">
        <v>349</v>
      </c>
    </row>
    <row r="239" spans="1:3" x14ac:dyDescent="0.25">
      <c r="A239" s="36" t="s">
        <v>211</v>
      </c>
      <c r="B239" s="96" t="s">
        <v>352</v>
      </c>
      <c r="C239" s="36" t="s">
        <v>353</v>
      </c>
    </row>
    <row r="240" spans="1:3" x14ac:dyDescent="0.25">
      <c r="A240" s="36" t="s">
        <v>211</v>
      </c>
      <c r="B240" s="96" t="s">
        <v>354</v>
      </c>
      <c r="C240" s="36" t="s">
        <v>355</v>
      </c>
    </row>
    <row r="241" spans="1:3" x14ac:dyDescent="0.25">
      <c r="A241" s="36" t="s">
        <v>211</v>
      </c>
      <c r="B241" s="96" t="s">
        <v>356</v>
      </c>
      <c r="C241" s="36" t="s">
        <v>355</v>
      </c>
    </row>
    <row r="242" spans="1:3" x14ac:dyDescent="0.25">
      <c r="A242" s="36" t="s">
        <v>211</v>
      </c>
      <c r="B242" s="96" t="s">
        <v>357</v>
      </c>
      <c r="C242" s="36" t="s">
        <v>358</v>
      </c>
    </row>
    <row r="243" spans="1:3" x14ac:dyDescent="0.25">
      <c r="A243" s="36" t="s">
        <v>211</v>
      </c>
      <c r="B243" s="96" t="s">
        <v>359</v>
      </c>
      <c r="C243" s="36" t="s">
        <v>358</v>
      </c>
    </row>
    <row r="244" spans="1:3" x14ac:dyDescent="0.25">
      <c r="A244" s="36" t="s">
        <v>211</v>
      </c>
      <c r="B244" s="96" t="s">
        <v>360</v>
      </c>
      <c r="C244" s="36" t="s">
        <v>4089</v>
      </c>
    </row>
    <row r="245" spans="1:3" x14ac:dyDescent="0.25">
      <c r="A245" s="36" t="s">
        <v>211</v>
      </c>
      <c r="B245" s="96" t="s">
        <v>361</v>
      </c>
      <c r="C245" s="36" t="s">
        <v>4089</v>
      </c>
    </row>
    <row r="246" spans="1:3" x14ac:dyDescent="0.25">
      <c r="A246" s="36" t="s">
        <v>211</v>
      </c>
      <c r="B246" s="96" t="s">
        <v>362</v>
      </c>
      <c r="C246" s="36" t="s">
        <v>363</v>
      </c>
    </row>
    <row r="247" spans="1:3" x14ac:dyDescent="0.25">
      <c r="A247" s="36" t="s">
        <v>211</v>
      </c>
      <c r="B247" s="96" t="s">
        <v>364</v>
      </c>
      <c r="C247" s="36" t="s">
        <v>363</v>
      </c>
    </row>
    <row r="248" spans="1:3" x14ac:dyDescent="0.25">
      <c r="A248" s="36" t="s">
        <v>211</v>
      </c>
      <c r="B248" s="96" t="s">
        <v>365</v>
      </c>
      <c r="C248" s="36" t="s">
        <v>366</v>
      </c>
    </row>
    <row r="249" spans="1:3" x14ac:dyDescent="0.25">
      <c r="A249" s="36" t="s">
        <v>211</v>
      </c>
      <c r="B249" s="96" t="s">
        <v>367</v>
      </c>
      <c r="C249" s="36" t="s">
        <v>366</v>
      </c>
    </row>
    <row r="250" spans="1:3" x14ac:dyDescent="0.25">
      <c r="A250" s="36" t="s">
        <v>211</v>
      </c>
      <c r="B250" s="96" t="s">
        <v>368</v>
      </c>
      <c r="C250" s="36" t="s">
        <v>369</v>
      </c>
    </row>
    <row r="251" spans="1:3" x14ac:dyDescent="0.25">
      <c r="A251" s="36" t="s">
        <v>211</v>
      </c>
      <c r="B251" s="96" t="s">
        <v>370</v>
      </c>
      <c r="C251" s="36" t="s">
        <v>369</v>
      </c>
    </row>
    <row r="252" spans="1:3" x14ac:dyDescent="0.25">
      <c r="A252" s="36" t="s">
        <v>211</v>
      </c>
      <c r="B252" s="96" t="s">
        <v>371</v>
      </c>
      <c r="C252" s="36" t="s">
        <v>2574</v>
      </c>
    </row>
    <row r="253" spans="1:3" x14ac:dyDescent="0.25">
      <c r="A253" s="36" t="s">
        <v>211</v>
      </c>
      <c r="B253" s="96" t="s">
        <v>372</v>
      </c>
      <c r="C253" s="36" t="s">
        <v>2574</v>
      </c>
    </row>
    <row r="254" spans="1:3" x14ac:dyDescent="0.25">
      <c r="A254" s="36" t="s">
        <v>211</v>
      </c>
      <c r="B254" s="114">
        <v>14</v>
      </c>
      <c r="C254" s="36" t="s">
        <v>373</v>
      </c>
    </row>
    <row r="255" spans="1:3" x14ac:dyDescent="0.25">
      <c r="A255" s="36" t="s">
        <v>211</v>
      </c>
      <c r="B255" s="96" t="s">
        <v>374</v>
      </c>
      <c r="C255" s="36" t="s">
        <v>375</v>
      </c>
    </row>
    <row r="256" spans="1:3" x14ac:dyDescent="0.25">
      <c r="A256" s="36" t="s">
        <v>211</v>
      </c>
      <c r="B256" s="96" t="s">
        <v>376</v>
      </c>
      <c r="C256" s="36" t="s">
        <v>375</v>
      </c>
    </row>
    <row r="257" spans="1:3" x14ac:dyDescent="0.25">
      <c r="A257" s="36" t="s">
        <v>211</v>
      </c>
      <c r="B257" s="96" t="s">
        <v>377</v>
      </c>
      <c r="C257" s="36" t="s">
        <v>375</v>
      </c>
    </row>
    <row r="258" spans="1:3" x14ac:dyDescent="0.25">
      <c r="A258" s="36" t="s">
        <v>211</v>
      </c>
      <c r="B258" s="96" t="s">
        <v>378</v>
      </c>
      <c r="C258" s="36" t="s">
        <v>379</v>
      </c>
    </row>
    <row r="259" spans="1:3" x14ac:dyDescent="0.25">
      <c r="A259" s="36" t="s">
        <v>211</v>
      </c>
      <c r="B259" s="96" t="s">
        <v>380</v>
      </c>
      <c r="C259" s="36" t="s">
        <v>381</v>
      </c>
    </row>
    <row r="260" spans="1:3" x14ac:dyDescent="0.25">
      <c r="A260" s="36" t="s">
        <v>211</v>
      </c>
      <c r="B260" s="96" t="s">
        <v>382</v>
      </c>
      <c r="C260" s="36" t="s">
        <v>381</v>
      </c>
    </row>
    <row r="261" spans="1:3" x14ac:dyDescent="0.25">
      <c r="A261" s="36" t="s">
        <v>211</v>
      </c>
      <c r="B261" s="96" t="s">
        <v>383</v>
      </c>
      <c r="C261" s="36" t="s">
        <v>384</v>
      </c>
    </row>
    <row r="262" spans="1:3" x14ac:dyDescent="0.25">
      <c r="A262" s="36" t="s">
        <v>211</v>
      </c>
      <c r="B262" s="96" t="s">
        <v>385</v>
      </c>
      <c r="C262" s="36" t="s">
        <v>384</v>
      </c>
    </row>
    <row r="263" spans="1:3" x14ac:dyDescent="0.25">
      <c r="A263" s="36" t="s">
        <v>211</v>
      </c>
      <c r="B263" s="96" t="s">
        <v>386</v>
      </c>
      <c r="C263" s="36" t="s">
        <v>387</v>
      </c>
    </row>
    <row r="264" spans="1:3" x14ac:dyDescent="0.25">
      <c r="A264" s="36" t="s">
        <v>211</v>
      </c>
      <c r="B264" s="96" t="s">
        <v>388</v>
      </c>
      <c r="C264" s="36" t="s">
        <v>387</v>
      </c>
    </row>
    <row r="265" spans="1:3" x14ac:dyDescent="0.25">
      <c r="A265" s="36" t="s">
        <v>211</v>
      </c>
      <c r="B265" s="96" t="s">
        <v>389</v>
      </c>
      <c r="C265" s="36" t="s">
        <v>390</v>
      </c>
    </row>
    <row r="266" spans="1:3" x14ac:dyDescent="0.25">
      <c r="A266" s="36" t="s">
        <v>211</v>
      </c>
      <c r="B266" s="96" t="s">
        <v>391</v>
      </c>
      <c r="C266" s="36" t="s">
        <v>390</v>
      </c>
    </row>
    <row r="267" spans="1:3" x14ac:dyDescent="0.25">
      <c r="A267" s="36" t="s">
        <v>211</v>
      </c>
      <c r="B267" s="96" t="s">
        <v>392</v>
      </c>
      <c r="C267" s="36" t="s">
        <v>3544</v>
      </c>
    </row>
    <row r="268" spans="1:3" x14ac:dyDescent="0.25">
      <c r="A268" s="36" t="s">
        <v>211</v>
      </c>
      <c r="B268" s="96" t="s">
        <v>393</v>
      </c>
      <c r="C268" s="36" t="s">
        <v>3544</v>
      </c>
    </row>
    <row r="269" spans="1:3" x14ac:dyDescent="0.25">
      <c r="A269" s="36" t="s">
        <v>211</v>
      </c>
      <c r="B269" s="114">
        <v>15</v>
      </c>
      <c r="C269" s="36" t="s">
        <v>394</v>
      </c>
    </row>
    <row r="270" spans="1:3" x14ac:dyDescent="0.25">
      <c r="A270" s="36" t="s">
        <v>211</v>
      </c>
      <c r="B270" s="96" t="s">
        <v>395</v>
      </c>
      <c r="C270" s="36" t="s">
        <v>396</v>
      </c>
    </row>
    <row r="271" spans="1:3" x14ac:dyDescent="0.25">
      <c r="A271" s="36" t="s">
        <v>211</v>
      </c>
      <c r="B271" s="96" t="s">
        <v>397</v>
      </c>
      <c r="C271" s="36" t="s">
        <v>398</v>
      </c>
    </row>
    <row r="272" spans="1:3" x14ac:dyDescent="0.25">
      <c r="A272" s="36" t="s">
        <v>211</v>
      </c>
      <c r="B272" s="96" t="s">
        <v>399</v>
      </c>
      <c r="C272" s="36" t="s">
        <v>398</v>
      </c>
    </row>
    <row r="273" spans="1:3" x14ac:dyDescent="0.25">
      <c r="A273" s="36" t="s">
        <v>211</v>
      </c>
      <c r="B273" s="96" t="s">
        <v>400</v>
      </c>
      <c r="C273" s="36" t="s">
        <v>401</v>
      </c>
    </row>
    <row r="274" spans="1:3" x14ac:dyDescent="0.25">
      <c r="A274" s="36" t="s">
        <v>211</v>
      </c>
      <c r="B274" s="96" t="s">
        <v>402</v>
      </c>
      <c r="C274" s="36" t="s">
        <v>401</v>
      </c>
    </row>
    <row r="275" spans="1:3" x14ac:dyDescent="0.25">
      <c r="A275" s="36" t="s">
        <v>211</v>
      </c>
      <c r="B275" s="96" t="s">
        <v>403</v>
      </c>
      <c r="C275" s="36" t="s">
        <v>404</v>
      </c>
    </row>
    <row r="276" spans="1:3" x14ac:dyDescent="0.25">
      <c r="A276" s="36" t="s">
        <v>211</v>
      </c>
      <c r="B276" s="96" t="s">
        <v>405</v>
      </c>
      <c r="C276" s="36" t="s">
        <v>404</v>
      </c>
    </row>
    <row r="277" spans="1:3" x14ac:dyDescent="0.25">
      <c r="A277" s="36" t="s">
        <v>211</v>
      </c>
      <c r="B277" s="96" t="s">
        <v>406</v>
      </c>
      <c r="C277" s="36" t="s">
        <v>404</v>
      </c>
    </row>
    <row r="278" spans="1:3" x14ac:dyDescent="0.25">
      <c r="A278" s="36" t="s">
        <v>211</v>
      </c>
      <c r="B278" s="114">
        <v>16</v>
      </c>
      <c r="C278" s="36" t="s">
        <v>407</v>
      </c>
    </row>
    <row r="279" spans="1:3" x14ac:dyDescent="0.25">
      <c r="A279" s="36" t="s">
        <v>211</v>
      </c>
      <c r="B279" s="96" t="s">
        <v>408</v>
      </c>
      <c r="C279" s="36" t="s">
        <v>409</v>
      </c>
    </row>
    <row r="280" spans="1:3" x14ac:dyDescent="0.25">
      <c r="A280" s="36" t="s">
        <v>211</v>
      </c>
      <c r="B280" s="96" t="s">
        <v>410</v>
      </c>
      <c r="C280" s="36" t="s">
        <v>411</v>
      </c>
    </row>
    <row r="281" spans="1:3" x14ac:dyDescent="0.25">
      <c r="A281" s="36" t="s">
        <v>211</v>
      </c>
      <c r="B281" s="96" t="s">
        <v>412</v>
      </c>
      <c r="C281" s="36" t="s">
        <v>411</v>
      </c>
    </row>
    <row r="282" spans="1:3" x14ac:dyDescent="0.25">
      <c r="A282" s="36" t="s">
        <v>211</v>
      </c>
      <c r="B282" s="96" t="s">
        <v>413</v>
      </c>
      <c r="C282" s="36" t="s">
        <v>414</v>
      </c>
    </row>
    <row r="283" spans="1:3" x14ac:dyDescent="0.25">
      <c r="A283" s="36" t="s">
        <v>211</v>
      </c>
      <c r="B283" s="96" t="s">
        <v>415</v>
      </c>
      <c r="C283" s="36" t="s">
        <v>414</v>
      </c>
    </row>
    <row r="284" spans="1:3" x14ac:dyDescent="0.25">
      <c r="A284" s="36" t="s">
        <v>211</v>
      </c>
      <c r="B284" s="96" t="s">
        <v>416</v>
      </c>
      <c r="C284" s="36" t="s">
        <v>417</v>
      </c>
    </row>
    <row r="285" spans="1:3" x14ac:dyDescent="0.25">
      <c r="A285" s="36" t="s">
        <v>211</v>
      </c>
      <c r="B285" s="96" t="s">
        <v>418</v>
      </c>
      <c r="C285" s="36" t="s">
        <v>419</v>
      </c>
    </row>
    <row r="286" spans="1:3" x14ac:dyDescent="0.25">
      <c r="A286" s="36" t="s">
        <v>211</v>
      </c>
      <c r="B286" s="96" t="s">
        <v>420</v>
      </c>
      <c r="C286" s="36" t="s">
        <v>419</v>
      </c>
    </row>
    <row r="287" spans="1:3" x14ac:dyDescent="0.25">
      <c r="A287" s="36" t="s">
        <v>211</v>
      </c>
      <c r="B287" s="96" t="s">
        <v>421</v>
      </c>
      <c r="C287" s="36" t="s">
        <v>422</v>
      </c>
    </row>
    <row r="288" spans="1:3" x14ac:dyDescent="0.25">
      <c r="A288" s="36" t="s">
        <v>211</v>
      </c>
      <c r="B288" s="96" t="s">
        <v>423</v>
      </c>
      <c r="C288" s="36" t="s">
        <v>422</v>
      </c>
    </row>
    <row r="289" spans="1:3" x14ac:dyDescent="0.25">
      <c r="A289" s="36" t="s">
        <v>211</v>
      </c>
      <c r="B289" s="96" t="s">
        <v>424</v>
      </c>
      <c r="C289" s="36" t="s">
        <v>425</v>
      </c>
    </row>
    <row r="290" spans="1:3" x14ac:dyDescent="0.25">
      <c r="A290" s="36" t="s">
        <v>211</v>
      </c>
      <c r="B290" s="96" t="s">
        <v>426</v>
      </c>
      <c r="C290" s="36" t="s">
        <v>425</v>
      </c>
    </row>
    <row r="291" spans="1:3" x14ac:dyDescent="0.25">
      <c r="A291" s="36" t="s">
        <v>211</v>
      </c>
      <c r="B291" s="96" t="s">
        <v>427</v>
      </c>
      <c r="C291" s="36" t="s">
        <v>428</v>
      </c>
    </row>
    <row r="292" spans="1:3" x14ac:dyDescent="0.25">
      <c r="A292" s="36" t="s">
        <v>211</v>
      </c>
      <c r="B292" s="96" t="s">
        <v>429</v>
      </c>
      <c r="C292" s="36" t="s">
        <v>428</v>
      </c>
    </row>
    <row r="293" spans="1:3" x14ac:dyDescent="0.25">
      <c r="A293" s="36" t="s">
        <v>211</v>
      </c>
      <c r="B293" s="96" t="s">
        <v>430</v>
      </c>
      <c r="C293" s="36" t="s">
        <v>431</v>
      </c>
    </row>
    <row r="294" spans="1:3" x14ac:dyDescent="0.25">
      <c r="A294" s="36" t="s">
        <v>211</v>
      </c>
      <c r="B294" s="96" t="s">
        <v>432</v>
      </c>
      <c r="C294" s="36" t="s">
        <v>431</v>
      </c>
    </row>
    <row r="295" spans="1:3" x14ac:dyDescent="0.25">
      <c r="A295" s="36" t="s">
        <v>211</v>
      </c>
      <c r="B295" s="96" t="s">
        <v>433</v>
      </c>
      <c r="C295" s="36" t="s">
        <v>434</v>
      </c>
    </row>
    <row r="296" spans="1:3" x14ac:dyDescent="0.25">
      <c r="A296" s="36" t="s">
        <v>211</v>
      </c>
      <c r="B296" s="96" t="s">
        <v>435</v>
      </c>
      <c r="C296" s="36" t="s">
        <v>434</v>
      </c>
    </row>
    <row r="297" spans="1:3" x14ac:dyDescent="0.25">
      <c r="A297" s="36" t="s">
        <v>211</v>
      </c>
      <c r="B297" s="96" t="s">
        <v>436</v>
      </c>
      <c r="C297" s="36" t="s">
        <v>437</v>
      </c>
    </row>
    <row r="298" spans="1:3" x14ac:dyDescent="0.25">
      <c r="A298" s="36" t="s">
        <v>211</v>
      </c>
      <c r="B298" s="96" t="s">
        <v>438</v>
      </c>
      <c r="C298" s="36" t="s">
        <v>437</v>
      </c>
    </row>
    <row r="299" spans="1:3" x14ac:dyDescent="0.25">
      <c r="A299" s="36" t="s">
        <v>211</v>
      </c>
      <c r="B299" s="96" t="s">
        <v>439</v>
      </c>
      <c r="C299" s="36" t="s">
        <v>440</v>
      </c>
    </row>
    <row r="300" spans="1:3" x14ac:dyDescent="0.25">
      <c r="A300" s="36" t="s">
        <v>211</v>
      </c>
      <c r="B300" s="96" t="s">
        <v>441</v>
      </c>
      <c r="C300" s="36" t="s">
        <v>440</v>
      </c>
    </row>
    <row r="301" spans="1:3" x14ac:dyDescent="0.25">
      <c r="A301" s="36" t="s">
        <v>211</v>
      </c>
      <c r="B301" s="114">
        <v>17</v>
      </c>
      <c r="C301" s="36" t="s">
        <v>442</v>
      </c>
    </row>
    <row r="302" spans="1:3" x14ac:dyDescent="0.25">
      <c r="A302" s="36" t="s">
        <v>211</v>
      </c>
      <c r="B302" s="96" t="s">
        <v>443</v>
      </c>
      <c r="C302" s="36" t="s">
        <v>444</v>
      </c>
    </row>
    <row r="303" spans="1:3" x14ac:dyDescent="0.25">
      <c r="A303" s="36" t="s">
        <v>211</v>
      </c>
      <c r="B303" s="96" t="s">
        <v>445</v>
      </c>
      <c r="C303" s="36" t="s">
        <v>446</v>
      </c>
    </row>
    <row r="304" spans="1:3" x14ac:dyDescent="0.25">
      <c r="A304" s="36" t="s">
        <v>211</v>
      </c>
      <c r="B304" s="96" t="s">
        <v>447</v>
      </c>
      <c r="C304" s="36" t="s">
        <v>446</v>
      </c>
    </row>
    <row r="305" spans="1:3" x14ac:dyDescent="0.25">
      <c r="A305" s="36" t="s">
        <v>211</v>
      </c>
      <c r="B305" s="96" t="s">
        <v>448</v>
      </c>
      <c r="C305" s="36" t="s">
        <v>449</v>
      </c>
    </row>
    <row r="306" spans="1:3" x14ac:dyDescent="0.25">
      <c r="A306" s="36" t="s">
        <v>211</v>
      </c>
      <c r="B306" s="96" t="s">
        <v>450</v>
      </c>
      <c r="C306" s="36" t="s">
        <v>449</v>
      </c>
    </row>
    <row r="307" spans="1:3" x14ac:dyDescent="0.25">
      <c r="A307" s="36" t="s">
        <v>211</v>
      </c>
      <c r="B307" s="96" t="s">
        <v>451</v>
      </c>
      <c r="C307" s="36" t="s">
        <v>452</v>
      </c>
    </row>
    <row r="308" spans="1:3" x14ac:dyDescent="0.25">
      <c r="A308" s="36" t="s">
        <v>211</v>
      </c>
      <c r="B308" s="96" t="s">
        <v>453</v>
      </c>
      <c r="C308" s="36" t="s">
        <v>454</v>
      </c>
    </row>
    <row r="309" spans="1:3" x14ac:dyDescent="0.25">
      <c r="A309" s="36" t="s">
        <v>211</v>
      </c>
      <c r="B309" s="96" t="s">
        <v>455</v>
      </c>
      <c r="C309" s="36" t="s">
        <v>454</v>
      </c>
    </row>
    <row r="310" spans="1:3" x14ac:dyDescent="0.25">
      <c r="A310" s="36" t="s">
        <v>211</v>
      </c>
      <c r="B310" s="96" t="s">
        <v>456</v>
      </c>
      <c r="C310" s="36" t="s">
        <v>457</v>
      </c>
    </row>
    <row r="311" spans="1:3" x14ac:dyDescent="0.25">
      <c r="A311" s="36" t="s">
        <v>211</v>
      </c>
      <c r="B311" s="96" t="s">
        <v>458</v>
      </c>
      <c r="C311" s="36" t="s">
        <v>457</v>
      </c>
    </row>
    <row r="312" spans="1:3" x14ac:dyDescent="0.25">
      <c r="A312" s="36" t="s">
        <v>211</v>
      </c>
      <c r="B312" s="96" t="s">
        <v>459</v>
      </c>
      <c r="C312" s="36" t="s">
        <v>460</v>
      </c>
    </row>
    <row r="313" spans="1:3" x14ac:dyDescent="0.25">
      <c r="A313" s="36" t="s">
        <v>211</v>
      </c>
      <c r="B313" s="96" t="s">
        <v>461</v>
      </c>
      <c r="C313" s="36" t="s">
        <v>460</v>
      </c>
    </row>
    <row r="314" spans="1:3" x14ac:dyDescent="0.25">
      <c r="A314" s="36" t="s">
        <v>211</v>
      </c>
      <c r="B314" s="96" t="s">
        <v>462</v>
      </c>
      <c r="C314" s="36" t="s">
        <v>463</v>
      </c>
    </row>
    <row r="315" spans="1:3" x14ac:dyDescent="0.25">
      <c r="A315" s="36" t="s">
        <v>211</v>
      </c>
      <c r="B315" s="96" t="s">
        <v>464</v>
      </c>
      <c r="C315" s="36" t="s">
        <v>463</v>
      </c>
    </row>
    <row r="316" spans="1:3" x14ac:dyDescent="0.25">
      <c r="A316" s="36" t="s">
        <v>211</v>
      </c>
      <c r="B316" s="96" t="s">
        <v>465</v>
      </c>
      <c r="C316" s="36" t="s">
        <v>466</v>
      </c>
    </row>
    <row r="317" spans="1:3" x14ac:dyDescent="0.25">
      <c r="A317" s="36" t="s">
        <v>211</v>
      </c>
      <c r="B317" s="96" t="s">
        <v>467</v>
      </c>
      <c r="C317" s="36" t="s">
        <v>466</v>
      </c>
    </row>
    <row r="318" spans="1:3" x14ac:dyDescent="0.25">
      <c r="A318" s="36" t="s">
        <v>211</v>
      </c>
      <c r="B318" s="114">
        <v>18</v>
      </c>
      <c r="C318" s="36" t="s">
        <v>2600</v>
      </c>
    </row>
    <row r="319" spans="1:3" x14ac:dyDescent="0.25">
      <c r="A319" s="36" t="s">
        <v>211</v>
      </c>
      <c r="B319" s="96" t="s">
        <v>468</v>
      </c>
      <c r="C319" s="36" t="s">
        <v>469</v>
      </c>
    </row>
    <row r="320" spans="1:3" x14ac:dyDescent="0.25">
      <c r="A320" s="36" t="s">
        <v>211</v>
      </c>
      <c r="B320" s="96" t="s">
        <v>470</v>
      </c>
      <c r="C320" s="36" t="s">
        <v>471</v>
      </c>
    </row>
    <row r="321" spans="1:3" x14ac:dyDescent="0.25">
      <c r="A321" s="36" t="s">
        <v>211</v>
      </c>
      <c r="B321" s="96" t="s">
        <v>472</v>
      </c>
      <c r="C321" s="36" t="s">
        <v>471</v>
      </c>
    </row>
    <row r="322" spans="1:3" x14ac:dyDescent="0.25">
      <c r="A322" s="36" t="s">
        <v>211</v>
      </c>
      <c r="B322" s="96" t="s">
        <v>473</v>
      </c>
      <c r="C322" s="36" t="s">
        <v>474</v>
      </c>
    </row>
    <row r="323" spans="1:3" x14ac:dyDescent="0.25">
      <c r="A323" s="36" t="s">
        <v>211</v>
      </c>
      <c r="B323" s="96" t="s">
        <v>475</v>
      </c>
      <c r="C323" s="36" t="s">
        <v>474</v>
      </c>
    </row>
    <row r="324" spans="1:3" x14ac:dyDescent="0.25">
      <c r="A324" s="36" t="s">
        <v>211</v>
      </c>
      <c r="B324" s="96" t="s">
        <v>476</v>
      </c>
      <c r="C324" s="36" t="s">
        <v>477</v>
      </c>
    </row>
    <row r="325" spans="1:3" x14ac:dyDescent="0.25">
      <c r="A325" s="36" t="s">
        <v>211</v>
      </c>
      <c r="B325" s="96" t="s">
        <v>478</v>
      </c>
      <c r="C325" s="36" t="s">
        <v>477</v>
      </c>
    </row>
    <row r="326" spans="1:3" x14ac:dyDescent="0.25">
      <c r="A326" s="36" t="s">
        <v>211</v>
      </c>
      <c r="B326" s="96" t="s">
        <v>479</v>
      </c>
      <c r="C326" s="36" t="s">
        <v>480</v>
      </c>
    </row>
    <row r="327" spans="1:3" x14ac:dyDescent="0.25">
      <c r="A327" s="36" t="s">
        <v>211</v>
      </c>
      <c r="B327" s="96" t="s">
        <v>481</v>
      </c>
      <c r="C327" s="36" t="s">
        <v>480</v>
      </c>
    </row>
    <row r="328" spans="1:3" x14ac:dyDescent="0.25">
      <c r="A328" s="36" t="s">
        <v>211</v>
      </c>
      <c r="B328" s="96" t="s">
        <v>482</v>
      </c>
      <c r="C328" s="36" t="s">
        <v>2601</v>
      </c>
    </row>
    <row r="329" spans="1:3" x14ac:dyDescent="0.25">
      <c r="A329" s="36" t="s">
        <v>211</v>
      </c>
      <c r="B329" s="96" t="s">
        <v>483</v>
      </c>
      <c r="C329" s="36" t="s">
        <v>2601</v>
      </c>
    </row>
    <row r="330" spans="1:3" x14ac:dyDescent="0.25">
      <c r="A330" s="36" t="s">
        <v>211</v>
      </c>
      <c r="B330" s="96" t="s">
        <v>484</v>
      </c>
      <c r="C330" s="36" t="s">
        <v>2601</v>
      </c>
    </row>
    <row r="331" spans="1:3" x14ac:dyDescent="0.25">
      <c r="A331" s="36" t="s">
        <v>211</v>
      </c>
      <c r="B331" s="114">
        <v>19</v>
      </c>
      <c r="C331" s="36" t="s">
        <v>485</v>
      </c>
    </row>
    <row r="332" spans="1:3" x14ac:dyDescent="0.25">
      <c r="A332" s="36" t="s">
        <v>211</v>
      </c>
      <c r="B332" s="96" t="s">
        <v>486</v>
      </c>
      <c r="C332" s="36" t="s">
        <v>4090</v>
      </c>
    </row>
    <row r="333" spans="1:3" x14ac:dyDescent="0.25">
      <c r="A333" s="36" t="s">
        <v>211</v>
      </c>
      <c r="B333" s="96" t="s">
        <v>488</v>
      </c>
      <c r="C333" s="36" t="s">
        <v>4090</v>
      </c>
    </row>
    <row r="334" spans="1:3" x14ac:dyDescent="0.25">
      <c r="A334" s="36" t="s">
        <v>211</v>
      </c>
      <c r="B334" s="96" t="s">
        <v>489</v>
      </c>
      <c r="C334" s="36" t="s">
        <v>4090</v>
      </c>
    </row>
    <row r="335" spans="1:3" x14ac:dyDescent="0.25">
      <c r="A335" s="36" t="s">
        <v>211</v>
      </c>
      <c r="B335" s="96" t="s">
        <v>490</v>
      </c>
      <c r="C335" s="36" t="s">
        <v>491</v>
      </c>
    </row>
    <row r="336" spans="1:3" x14ac:dyDescent="0.25">
      <c r="A336" s="36" t="s">
        <v>211</v>
      </c>
      <c r="B336" s="96" t="s">
        <v>492</v>
      </c>
      <c r="C336" s="36" t="s">
        <v>491</v>
      </c>
    </row>
    <row r="337" spans="1:3" x14ac:dyDescent="0.25">
      <c r="A337" s="36" t="s">
        <v>211</v>
      </c>
      <c r="B337" s="96" t="s">
        <v>493</v>
      </c>
      <c r="C337" s="36" t="s">
        <v>491</v>
      </c>
    </row>
    <row r="338" spans="1:3" x14ac:dyDescent="0.25">
      <c r="A338" s="36" t="s">
        <v>211</v>
      </c>
      <c r="B338" s="114">
        <v>20</v>
      </c>
      <c r="C338" s="36" t="s">
        <v>494</v>
      </c>
    </row>
    <row r="339" spans="1:3" x14ac:dyDescent="0.25">
      <c r="A339" s="36" t="s">
        <v>211</v>
      </c>
      <c r="B339" s="96" t="s">
        <v>495</v>
      </c>
      <c r="C339" s="36" t="s">
        <v>496</v>
      </c>
    </row>
    <row r="340" spans="1:3" x14ac:dyDescent="0.25">
      <c r="A340" s="36" t="s">
        <v>211</v>
      </c>
      <c r="B340" s="96" t="s">
        <v>497</v>
      </c>
      <c r="C340" s="36" t="s">
        <v>498</v>
      </c>
    </row>
    <row r="341" spans="1:3" x14ac:dyDescent="0.25">
      <c r="A341" s="36" t="s">
        <v>211</v>
      </c>
      <c r="B341" s="96" t="s">
        <v>499</v>
      </c>
      <c r="C341" s="36" t="s">
        <v>498</v>
      </c>
    </row>
    <row r="342" spans="1:3" x14ac:dyDescent="0.25">
      <c r="A342" s="36" t="s">
        <v>211</v>
      </c>
      <c r="B342" s="96" t="s">
        <v>500</v>
      </c>
      <c r="C342" s="36" t="s">
        <v>501</v>
      </c>
    </row>
    <row r="343" spans="1:3" x14ac:dyDescent="0.25">
      <c r="A343" s="36" t="s">
        <v>211</v>
      </c>
      <c r="B343" s="96" t="s">
        <v>502</v>
      </c>
      <c r="C343" s="36" t="s">
        <v>501</v>
      </c>
    </row>
    <row r="344" spans="1:3" x14ac:dyDescent="0.25">
      <c r="A344" s="36" t="s">
        <v>211</v>
      </c>
      <c r="B344" s="96" t="s">
        <v>503</v>
      </c>
      <c r="C344" s="36" t="s">
        <v>504</v>
      </c>
    </row>
    <row r="345" spans="1:3" x14ac:dyDescent="0.25">
      <c r="A345" s="36" t="s">
        <v>211</v>
      </c>
      <c r="B345" s="96" t="s">
        <v>505</v>
      </c>
      <c r="C345" s="36" t="s">
        <v>504</v>
      </c>
    </row>
    <row r="346" spans="1:3" x14ac:dyDescent="0.25">
      <c r="A346" s="36" t="s">
        <v>211</v>
      </c>
      <c r="B346" s="96" t="s">
        <v>506</v>
      </c>
      <c r="C346" s="36" t="s">
        <v>507</v>
      </c>
    </row>
    <row r="347" spans="1:3" x14ac:dyDescent="0.25">
      <c r="A347" s="36" t="s">
        <v>211</v>
      </c>
      <c r="B347" s="96" t="s">
        <v>508</v>
      </c>
      <c r="C347" s="36" t="s">
        <v>507</v>
      </c>
    </row>
    <row r="348" spans="1:3" x14ac:dyDescent="0.25">
      <c r="A348" s="36" t="s">
        <v>211</v>
      </c>
      <c r="B348" s="96" t="s">
        <v>509</v>
      </c>
      <c r="C348" s="36" t="s">
        <v>510</v>
      </c>
    </row>
    <row r="349" spans="1:3" x14ac:dyDescent="0.25">
      <c r="A349" s="36" t="s">
        <v>211</v>
      </c>
      <c r="B349" s="96" t="s">
        <v>511</v>
      </c>
      <c r="C349" s="36" t="s">
        <v>510</v>
      </c>
    </row>
    <row r="350" spans="1:3" x14ac:dyDescent="0.25">
      <c r="A350" s="36" t="s">
        <v>211</v>
      </c>
      <c r="B350" s="96" t="s">
        <v>512</v>
      </c>
      <c r="C350" s="36" t="s">
        <v>513</v>
      </c>
    </row>
    <row r="351" spans="1:3" x14ac:dyDescent="0.25">
      <c r="A351" s="36" t="s">
        <v>211</v>
      </c>
      <c r="B351" s="96" t="s">
        <v>514</v>
      </c>
      <c r="C351" s="36" t="s">
        <v>513</v>
      </c>
    </row>
    <row r="352" spans="1:3" x14ac:dyDescent="0.25">
      <c r="A352" s="36" t="s">
        <v>211</v>
      </c>
      <c r="B352" s="96" t="s">
        <v>515</v>
      </c>
      <c r="C352" s="36" t="s">
        <v>516</v>
      </c>
    </row>
    <row r="353" spans="1:3" x14ac:dyDescent="0.25">
      <c r="A353" s="36" t="s">
        <v>211</v>
      </c>
      <c r="B353" s="96" t="s">
        <v>517</v>
      </c>
      <c r="C353" s="36" t="s">
        <v>516</v>
      </c>
    </row>
    <row r="354" spans="1:3" x14ac:dyDescent="0.25">
      <c r="A354" s="36" t="s">
        <v>211</v>
      </c>
      <c r="B354" s="96" t="s">
        <v>518</v>
      </c>
      <c r="C354" s="36" t="s">
        <v>519</v>
      </c>
    </row>
    <row r="355" spans="1:3" x14ac:dyDescent="0.25">
      <c r="A355" s="36" t="s">
        <v>211</v>
      </c>
      <c r="B355" s="96" t="s">
        <v>520</v>
      </c>
      <c r="C355" s="36" t="s">
        <v>519</v>
      </c>
    </row>
    <row r="356" spans="1:3" x14ac:dyDescent="0.25">
      <c r="A356" s="36" t="s">
        <v>211</v>
      </c>
      <c r="B356" s="96" t="s">
        <v>521</v>
      </c>
      <c r="C356" s="36" t="s">
        <v>519</v>
      </c>
    </row>
    <row r="357" spans="1:3" x14ac:dyDescent="0.25">
      <c r="A357" s="36" t="s">
        <v>211</v>
      </c>
      <c r="B357" s="96" t="s">
        <v>522</v>
      </c>
      <c r="C357" s="36" t="s">
        <v>523</v>
      </c>
    </row>
    <row r="358" spans="1:3" x14ac:dyDescent="0.25">
      <c r="A358" s="36" t="s">
        <v>211</v>
      </c>
      <c r="B358" s="96" t="s">
        <v>524</v>
      </c>
      <c r="C358" s="36" t="s">
        <v>523</v>
      </c>
    </row>
    <row r="359" spans="1:3" x14ac:dyDescent="0.25">
      <c r="A359" s="36" t="s">
        <v>211</v>
      </c>
      <c r="B359" s="96" t="s">
        <v>525</v>
      </c>
      <c r="C359" s="36" t="s">
        <v>523</v>
      </c>
    </row>
    <row r="360" spans="1:3" x14ac:dyDescent="0.25">
      <c r="A360" s="36" t="s">
        <v>211</v>
      </c>
      <c r="B360" s="96" t="s">
        <v>526</v>
      </c>
      <c r="C360" s="36" t="s">
        <v>3751</v>
      </c>
    </row>
    <row r="361" spans="1:3" x14ac:dyDescent="0.25">
      <c r="A361" s="36" t="s">
        <v>211</v>
      </c>
      <c r="B361" s="96" t="s">
        <v>528</v>
      </c>
      <c r="C361" s="36" t="s">
        <v>527</v>
      </c>
    </row>
    <row r="362" spans="1:3" x14ac:dyDescent="0.25">
      <c r="A362" s="36" t="s">
        <v>211</v>
      </c>
      <c r="B362" s="96" t="s">
        <v>529</v>
      </c>
      <c r="C362" s="36" t="s">
        <v>527</v>
      </c>
    </row>
    <row r="363" spans="1:3" x14ac:dyDescent="0.25">
      <c r="A363" s="36" t="s">
        <v>211</v>
      </c>
      <c r="B363" s="96" t="s">
        <v>530</v>
      </c>
      <c r="C363" s="36" t="s">
        <v>531</v>
      </c>
    </row>
    <row r="364" spans="1:3" x14ac:dyDescent="0.25">
      <c r="A364" s="36" t="s">
        <v>211</v>
      </c>
      <c r="B364" s="96" t="s">
        <v>532</v>
      </c>
      <c r="C364" s="36" t="s">
        <v>531</v>
      </c>
    </row>
    <row r="365" spans="1:3" x14ac:dyDescent="0.25">
      <c r="A365" s="36" t="s">
        <v>211</v>
      </c>
      <c r="B365" s="96" t="s">
        <v>533</v>
      </c>
      <c r="C365" s="36" t="s">
        <v>534</v>
      </c>
    </row>
    <row r="366" spans="1:3" x14ac:dyDescent="0.25">
      <c r="A366" s="36" t="s">
        <v>211</v>
      </c>
      <c r="B366" s="96" t="s">
        <v>535</v>
      </c>
      <c r="C366" s="36" t="s">
        <v>536</v>
      </c>
    </row>
    <row r="367" spans="1:3" x14ac:dyDescent="0.25">
      <c r="A367" s="36" t="s">
        <v>211</v>
      </c>
      <c r="B367" s="96" t="s">
        <v>537</v>
      </c>
      <c r="C367" s="36" t="s">
        <v>536</v>
      </c>
    </row>
    <row r="368" spans="1:3" x14ac:dyDescent="0.25">
      <c r="A368" s="36" t="s">
        <v>211</v>
      </c>
      <c r="B368" s="96" t="s">
        <v>538</v>
      </c>
      <c r="C368" s="36" t="s">
        <v>2610</v>
      </c>
    </row>
    <row r="369" spans="1:3" x14ac:dyDescent="0.25">
      <c r="A369" s="36" t="s">
        <v>211</v>
      </c>
      <c r="B369" s="96" t="s">
        <v>539</v>
      </c>
      <c r="C369" s="36" t="s">
        <v>2610</v>
      </c>
    </row>
    <row r="370" spans="1:3" x14ac:dyDescent="0.25">
      <c r="A370" s="36" t="s">
        <v>211</v>
      </c>
      <c r="B370" s="96" t="s">
        <v>540</v>
      </c>
      <c r="C370" s="36" t="s">
        <v>541</v>
      </c>
    </row>
    <row r="371" spans="1:3" x14ac:dyDescent="0.25">
      <c r="A371" s="36" t="s">
        <v>211</v>
      </c>
      <c r="B371" s="96" t="s">
        <v>542</v>
      </c>
      <c r="C371" s="36" t="s">
        <v>541</v>
      </c>
    </row>
    <row r="372" spans="1:3" x14ac:dyDescent="0.25">
      <c r="A372" s="36" t="s">
        <v>211</v>
      </c>
      <c r="B372" s="96" t="s">
        <v>543</v>
      </c>
      <c r="C372" s="36" t="s">
        <v>541</v>
      </c>
    </row>
    <row r="373" spans="1:3" x14ac:dyDescent="0.25">
      <c r="A373" s="36" t="s">
        <v>211</v>
      </c>
      <c r="B373" s="114">
        <v>21</v>
      </c>
      <c r="C373" s="36" t="s">
        <v>544</v>
      </c>
    </row>
    <row r="374" spans="1:3" x14ac:dyDescent="0.25">
      <c r="A374" s="36" t="s">
        <v>211</v>
      </c>
      <c r="B374" s="96" t="s">
        <v>545</v>
      </c>
      <c r="C374" s="36" t="s">
        <v>546</v>
      </c>
    </row>
    <row r="375" spans="1:3" x14ac:dyDescent="0.25">
      <c r="A375" s="36" t="s">
        <v>211</v>
      </c>
      <c r="B375" s="96" t="s">
        <v>547</v>
      </c>
      <c r="C375" s="36" t="s">
        <v>546</v>
      </c>
    </row>
    <row r="376" spans="1:3" x14ac:dyDescent="0.25">
      <c r="A376" s="36" t="s">
        <v>211</v>
      </c>
      <c r="B376" s="96" t="s">
        <v>548</v>
      </c>
      <c r="C376" s="36" t="s">
        <v>546</v>
      </c>
    </row>
    <row r="377" spans="1:3" x14ac:dyDescent="0.25">
      <c r="A377" s="36" t="s">
        <v>211</v>
      </c>
      <c r="B377" s="96" t="s">
        <v>549</v>
      </c>
      <c r="C377" s="36" t="s">
        <v>550</v>
      </c>
    </row>
    <row r="378" spans="1:3" x14ac:dyDescent="0.25">
      <c r="A378" s="36" t="s">
        <v>211</v>
      </c>
      <c r="B378" s="96" t="s">
        <v>551</v>
      </c>
      <c r="C378" s="36" t="s">
        <v>550</v>
      </c>
    </row>
    <row r="379" spans="1:3" x14ac:dyDescent="0.25">
      <c r="A379" s="36" t="s">
        <v>211</v>
      </c>
      <c r="B379" s="96" t="s">
        <v>552</v>
      </c>
      <c r="C379" s="36" t="s">
        <v>550</v>
      </c>
    </row>
    <row r="380" spans="1:3" x14ac:dyDescent="0.25">
      <c r="A380" s="36" t="s">
        <v>211</v>
      </c>
      <c r="B380" s="114">
        <v>22</v>
      </c>
      <c r="C380" s="36" t="s">
        <v>553</v>
      </c>
    </row>
    <row r="381" spans="1:3" x14ac:dyDescent="0.25">
      <c r="A381" s="36" t="s">
        <v>211</v>
      </c>
      <c r="B381" s="96" t="s">
        <v>554</v>
      </c>
      <c r="C381" s="36" t="s">
        <v>555</v>
      </c>
    </row>
    <row r="382" spans="1:3" x14ac:dyDescent="0.25">
      <c r="A382" s="36" t="s">
        <v>211</v>
      </c>
      <c r="B382" s="96" t="s">
        <v>556</v>
      </c>
      <c r="C382" s="36" t="s">
        <v>557</v>
      </c>
    </row>
    <row r="383" spans="1:3" x14ac:dyDescent="0.25">
      <c r="A383" s="36" t="s">
        <v>211</v>
      </c>
      <c r="B383" s="96" t="s">
        <v>558</v>
      </c>
      <c r="C383" s="36" t="s">
        <v>557</v>
      </c>
    </row>
    <row r="384" spans="1:3" x14ac:dyDescent="0.25">
      <c r="A384" s="36" t="s">
        <v>211</v>
      </c>
      <c r="B384" s="96" t="s">
        <v>559</v>
      </c>
      <c r="C384" s="36" t="s">
        <v>560</v>
      </c>
    </row>
    <row r="385" spans="1:3" x14ac:dyDescent="0.25">
      <c r="A385" s="36" t="s">
        <v>211</v>
      </c>
      <c r="B385" s="96" t="s">
        <v>561</v>
      </c>
      <c r="C385" s="36" t="s">
        <v>560</v>
      </c>
    </row>
    <row r="386" spans="1:3" x14ac:dyDescent="0.25">
      <c r="A386" s="36" t="s">
        <v>211</v>
      </c>
      <c r="B386" s="96" t="s">
        <v>562</v>
      </c>
      <c r="C386" s="36" t="s">
        <v>563</v>
      </c>
    </row>
    <row r="387" spans="1:3" x14ac:dyDescent="0.25">
      <c r="A387" s="36" t="s">
        <v>211</v>
      </c>
      <c r="B387" s="96" t="s">
        <v>564</v>
      </c>
      <c r="C387" s="36" t="s">
        <v>565</v>
      </c>
    </row>
    <row r="388" spans="1:3" x14ac:dyDescent="0.25">
      <c r="A388" s="36" t="s">
        <v>211</v>
      </c>
      <c r="B388" s="96" t="s">
        <v>566</v>
      </c>
      <c r="C388" s="36" t="s">
        <v>565</v>
      </c>
    </row>
    <row r="389" spans="1:3" x14ac:dyDescent="0.25">
      <c r="A389" s="36" t="s">
        <v>211</v>
      </c>
      <c r="B389" s="96" t="s">
        <v>567</v>
      </c>
      <c r="C389" s="36" t="s">
        <v>568</v>
      </c>
    </row>
    <row r="390" spans="1:3" x14ac:dyDescent="0.25">
      <c r="A390" s="36" t="s">
        <v>211</v>
      </c>
      <c r="B390" s="96" t="s">
        <v>569</v>
      </c>
      <c r="C390" s="36" t="s">
        <v>568</v>
      </c>
    </row>
    <row r="391" spans="1:3" x14ac:dyDescent="0.25">
      <c r="A391" s="36" t="s">
        <v>211</v>
      </c>
      <c r="B391" s="96" t="s">
        <v>570</v>
      </c>
      <c r="C391" s="36" t="s">
        <v>571</v>
      </c>
    </row>
    <row r="392" spans="1:3" x14ac:dyDescent="0.25">
      <c r="A392" s="36" t="s">
        <v>211</v>
      </c>
      <c r="B392" s="96" t="s">
        <v>572</v>
      </c>
      <c r="C392" s="36" t="s">
        <v>571</v>
      </c>
    </row>
    <row r="393" spans="1:3" x14ac:dyDescent="0.25">
      <c r="A393" s="36" t="s">
        <v>211</v>
      </c>
      <c r="B393" s="96" t="s">
        <v>573</v>
      </c>
      <c r="C393" s="36" t="s">
        <v>574</v>
      </c>
    </row>
    <row r="394" spans="1:3" x14ac:dyDescent="0.25">
      <c r="A394" s="36" t="s">
        <v>211</v>
      </c>
      <c r="B394" s="96" t="s">
        <v>575</v>
      </c>
      <c r="C394" s="36" t="s">
        <v>574</v>
      </c>
    </row>
    <row r="395" spans="1:3" x14ac:dyDescent="0.25">
      <c r="A395" s="36" t="s">
        <v>211</v>
      </c>
      <c r="B395" s="96" t="s">
        <v>576</v>
      </c>
      <c r="C395" s="36" t="s">
        <v>577</v>
      </c>
    </row>
    <row r="396" spans="1:3" x14ac:dyDescent="0.25">
      <c r="A396" s="36" t="s">
        <v>211</v>
      </c>
      <c r="B396" s="96" t="s">
        <v>578</v>
      </c>
      <c r="C396" s="36" t="s">
        <v>577</v>
      </c>
    </row>
    <row r="397" spans="1:3" x14ac:dyDescent="0.25">
      <c r="A397" s="36" t="s">
        <v>211</v>
      </c>
      <c r="B397" s="96" t="s">
        <v>579</v>
      </c>
      <c r="C397" s="36" t="s">
        <v>580</v>
      </c>
    </row>
    <row r="398" spans="1:3" x14ac:dyDescent="0.25">
      <c r="A398" s="36" t="s">
        <v>211</v>
      </c>
      <c r="B398" s="96" t="s">
        <v>581</v>
      </c>
      <c r="C398" s="36" t="s">
        <v>580</v>
      </c>
    </row>
    <row r="399" spans="1:3" x14ac:dyDescent="0.25">
      <c r="A399" s="36" t="s">
        <v>211</v>
      </c>
      <c r="B399" s="114">
        <v>23</v>
      </c>
      <c r="C399" s="36" t="s">
        <v>582</v>
      </c>
    </row>
    <row r="400" spans="1:3" x14ac:dyDescent="0.25">
      <c r="A400" s="36" t="s">
        <v>211</v>
      </c>
      <c r="B400" s="96" t="s">
        <v>583</v>
      </c>
      <c r="C400" s="36" t="s">
        <v>584</v>
      </c>
    </row>
    <row r="401" spans="1:3" x14ac:dyDescent="0.25">
      <c r="A401" s="36" t="s">
        <v>211</v>
      </c>
      <c r="B401" s="96" t="s">
        <v>585</v>
      </c>
      <c r="C401" s="36" t="s">
        <v>586</v>
      </c>
    </row>
    <row r="402" spans="1:3" x14ac:dyDescent="0.25">
      <c r="A402" s="36" t="s">
        <v>211</v>
      </c>
      <c r="B402" s="96" t="s">
        <v>587</v>
      </c>
      <c r="C402" s="36" t="s">
        <v>586</v>
      </c>
    </row>
    <row r="403" spans="1:3" x14ac:dyDescent="0.25">
      <c r="A403" s="36" t="s">
        <v>211</v>
      </c>
      <c r="B403" s="96" t="s">
        <v>588</v>
      </c>
      <c r="C403" s="36" t="s">
        <v>589</v>
      </c>
    </row>
    <row r="404" spans="1:3" x14ac:dyDescent="0.25">
      <c r="A404" s="36" t="s">
        <v>211</v>
      </c>
      <c r="B404" s="96" t="s">
        <v>590</v>
      </c>
      <c r="C404" s="36" t="s">
        <v>589</v>
      </c>
    </row>
    <row r="405" spans="1:3" x14ac:dyDescent="0.25">
      <c r="A405" s="36" t="s">
        <v>211</v>
      </c>
      <c r="B405" s="96" t="s">
        <v>591</v>
      </c>
      <c r="C405" s="36" t="s">
        <v>592</v>
      </c>
    </row>
    <row r="406" spans="1:3" x14ac:dyDescent="0.25">
      <c r="A406" s="36" t="s">
        <v>211</v>
      </c>
      <c r="B406" s="96" t="s">
        <v>593</v>
      </c>
      <c r="C406" s="36" t="s">
        <v>592</v>
      </c>
    </row>
    <row r="407" spans="1:3" x14ac:dyDescent="0.25">
      <c r="A407" s="36" t="s">
        <v>211</v>
      </c>
      <c r="B407" s="96" t="s">
        <v>594</v>
      </c>
      <c r="C407" s="36" t="s">
        <v>595</v>
      </c>
    </row>
    <row r="408" spans="1:3" x14ac:dyDescent="0.25">
      <c r="A408" s="36" t="s">
        <v>211</v>
      </c>
      <c r="B408" s="96" t="s">
        <v>596</v>
      </c>
      <c r="C408" s="36" t="s">
        <v>595</v>
      </c>
    </row>
    <row r="409" spans="1:3" x14ac:dyDescent="0.25">
      <c r="A409" s="36" t="s">
        <v>211</v>
      </c>
      <c r="B409" s="96" t="s">
        <v>597</v>
      </c>
      <c r="C409" s="36" t="s">
        <v>598</v>
      </c>
    </row>
    <row r="410" spans="1:3" x14ac:dyDescent="0.25">
      <c r="A410" s="36" t="s">
        <v>211</v>
      </c>
      <c r="B410" s="96" t="s">
        <v>599</v>
      </c>
      <c r="C410" s="36" t="s">
        <v>598</v>
      </c>
    </row>
    <row r="411" spans="1:3" x14ac:dyDescent="0.25">
      <c r="A411" s="36" t="s">
        <v>211</v>
      </c>
      <c r="B411" s="96" t="s">
        <v>600</v>
      </c>
      <c r="C411" s="36" t="s">
        <v>601</v>
      </c>
    </row>
    <row r="412" spans="1:3" x14ac:dyDescent="0.25">
      <c r="A412" s="36" t="s">
        <v>211</v>
      </c>
      <c r="B412" s="96" t="s">
        <v>602</v>
      </c>
      <c r="C412" s="36" t="s">
        <v>601</v>
      </c>
    </row>
    <row r="413" spans="1:3" x14ac:dyDescent="0.25">
      <c r="A413" s="36" t="s">
        <v>211</v>
      </c>
      <c r="B413" s="96" t="s">
        <v>603</v>
      </c>
      <c r="C413" s="36" t="s">
        <v>601</v>
      </c>
    </row>
    <row r="414" spans="1:3" x14ac:dyDescent="0.25">
      <c r="A414" s="36" t="s">
        <v>211</v>
      </c>
      <c r="B414" s="96" t="s">
        <v>604</v>
      </c>
      <c r="C414" s="36" t="s">
        <v>605</v>
      </c>
    </row>
    <row r="415" spans="1:3" x14ac:dyDescent="0.25">
      <c r="A415" s="36" t="s">
        <v>211</v>
      </c>
      <c r="B415" s="96" t="s">
        <v>606</v>
      </c>
      <c r="C415" s="36" t="s">
        <v>607</v>
      </c>
    </row>
    <row r="416" spans="1:3" x14ac:dyDescent="0.25">
      <c r="A416" s="36" t="s">
        <v>211</v>
      </c>
      <c r="B416" s="96" t="s">
        <v>608</v>
      </c>
      <c r="C416" s="36" t="s">
        <v>607</v>
      </c>
    </row>
    <row r="417" spans="1:3" x14ac:dyDescent="0.25">
      <c r="A417" s="36" t="s">
        <v>211</v>
      </c>
      <c r="B417" s="96" t="s">
        <v>609</v>
      </c>
      <c r="C417" s="36" t="s">
        <v>610</v>
      </c>
    </row>
    <row r="418" spans="1:3" x14ac:dyDescent="0.25">
      <c r="A418" s="36" t="s">
        <v>211</v>
      </c>
      <c r="B418" s="96" t="s">
        <v>611</v>
      </c>
      <c r="C418" s="36" t="s">
        <v>610</v>
      </c>
    </row>
    <row r="419" spans="1:3" x14ac:dyDescent="0.25">
      <c r="A419" s="36" t="s">
        <v>211</v>
      </c>
      <c r="B419" s="96" t="s">
        <v>612</v>
      </c>
      <c r="C419" s="36" t="s">
        <v>613</v>
      </c>
    </row>
    <row r="420" spans="1:3" x14ac:dyDescent="0.25">
      <c r="A420" s="36" t="s">
        <v>211</v>
      </c>
      <c r="B420" s="96" t="s">
        <v>614</v>
      </c>
      <c r="C420" s="36" t="s">
        <v>615</v>
      </c>
    </row>
    <row r="421" spans="1:3" x14ac:dyDescent="0.25">
      <c r="A421" s="36" t="s">
        <v>211</v>
      </c>
      <c r="B421" s="96" t="s">
        <v>616</v>
      </c>
      <c r="C421" s="36" t="s">
        <v>615</v>
      </c>
    </row>
    <row r="422" spans="1:3" x14ac:dyDescent="0.25">
      <c r="A422" s="36" t="s">
        <v>211</v>
      </c>
      <c r="B422" s="96" t="s">
        <v>617</v>
      </c>
      <c r="C422" s="36" t="s">
        <v>618</v>
      </c>
    </row>
    <row r="423" spans="1:3" x14ac:dyDescent="0.25">
      <c r="A423" s="36" t="s">
        <v>211</v>
      </c>
      <c r="B423" s="96" t="s">
        <v>619</v>
      </c>
      <c r="C423" s="36" t="s">
        <v>618</v>
      </c>
    </row>
    <row r="424" spans="1:3" x14ac:dyDescent="0.25">
      <c r="A424" s="36" t="s">
        <v>211</v>
      </c>
      <c r="B424" s="96" t="s">
        <v>620</v>
      </c>
      <c r="C424" s="36" t="s">
        <v>621</v>
      </c>
    </row>
    <row r="425" spans="1:3" x14ac:dyDescent="0.25">
      <c r="A425" s="36" t="s">
        <v>211</v>
      </c>
      <c r="B425" s="96" t="s">
        <v>622</v>
      </c>
      <c r="C425" s="36" t="s">
        <v>621</v>
      </c>
    </row>
    <row r="426" spans="1:3" x14ac:dyDescent="0.25">
      <c r="A426" s="36" t="s">
        <v>211</v>
      </c>
      <c r="B426" s="96" t="s">
        <v>623</v>
      </c>
      <c r="C426" s="36" t="s">
        <v>624</v>
      </c>
    </row>
    <row r="427" spans="1:3" x14ac:dyDescent="0.25">
      <c r="A427" s="36" t="s">
        <v>211</v>
      </c>
      <c r="B427" s="96" t="s">
        <v>625</v>
      </c>
      <c r="C427" s="36" t="s">
        <v>624</v>
      </c>
    </row>
    <row r="428" spans="1:3" x14ac:dyDescent="0.25">
      <c r="A428" s="36" t="s">
        <v>211</v>
      </c>
      <c r="B428" s="96" t="s">
        <v>626</v>
      </c>
      <c r="C428" s="36" t="s">
        <v>627</v>
      </c>
    </row>
    <row r="429" spans="1:3" x14ac:dyDescent="0.25">
      <c r="A429" s="36" t="s">
        <v>211</v>
      </c>
      <c r="B429" s="96" t="s">
        <v>628</v>
      </c>
      <c r="C429" s="36" t="s">
        <v>627</v>
      </c>
    </row>
    <row r="430" spans="1:3" x14ac:dyDescent="0.25">
      <c r="A430" s="36" t="s">
        <v>211</v>
      </c>
      <c r="B430" s="96" t="s">
        <v>629</v>
      </c>
      <c r="C430" s="36" t="s">
        <v>630</v>
      </c>
    </row>
    <row r="431" spans="1:3" x14ac:dyDescent="0.25">
      <c r="A431" s="36" t="s">
        <v>211</v>
      </c>
      <c r="B431" s="96" t="s">
        <v>631</v>
      </c>
      <c r="C431" s="36" t="s">
        <v>632</v>
      </c>
    </row>
    <row r="432" spans="1:3" x14ac:dyDescent="0.25">
      <c r="A432" s="36" t="s">
        <v>211</v>
      </c>
      <c r="B432" s="96" t="s">
        <v>633</v>
      </c>
      <c r="C432" s="36" t="s">
        <v>632</v>
      </c>
    </row>
    <row r="433" spans="1:3" x14ac:dyDescent="0.25">
      <c r="A433" s="36" t="s">
        <v>211</v>
      </c>
      <c r="B433" s="96" t="s">
        <v>634</v>
      </c>
      <c r="C433" s="36" t="s">
        <v>635</v>
      </c>
    </row>
    <row r="434" spans="1:3" x14ac:dyDescent="0.25">
      <c r="A434" s="36" t="s">
        <v>211</v>
      </c>
      <c r="B434" s="96" t="s">
        <v>636</v>
      </c>
      <c r="C434" s="36" t="s">
        <v>635</v>
      </c>
    </row>
    <row r="435" spans="1:3" x14ac:dyDescent="0.25">
      <c r="A435" s="36" t="s">
        <v>211</v>
      </c>
      <c r="B435" s="96" t="s">
        <v>637</v>
      </c>
      <c r="C435" s="36" t="s">
        <v>638</v>
      </c>
    </row>
    <row r="436" spans="1:3" x14ac:dyDescent="0.25">
      <c r="A436" s="36" t="s">
        <v>211</v>
      </c>
      <c r="B436" s="96" t="s">
        <v>639</v>
      </c>
      <c r="C436" s="36" t="s">
        <v>640</v>
      </c>
    </row>
    <row r="437" spans="1:3" x14ac:dyDescent="0.25">
      <c r="A437" s="36" t="s">
        <v>211</v>
      </c>
      <c r="B437" s="96" t="s">
        <v>641</v>
      </c>
      <c r="C437" s="36" t="s">
        <v>640</v>
      </c>
    </row>
    <row r="438" spans="1:3" x14ac:dyDescent="0.25">
      <c r="A438" s="36" t="s">
        <v>211</v>
      </c>
      <c r="B438" s="96" t="s">
        <v>642</v>
      </c>
      <c r="C438" s="36" t="s">
        <v>643</v>
      </c>
    </row>
    <row r="439" spans="1:3" x14ac:dyDescent="0.25">
      <c r="A439" s="36" t="s">
        <v>211</v>
      </c>
      <c r="B439" s="96" t="s">
        <v>644</v>
      </c>
      <c r="C439" s="36" t="s">
        <v>643</v>
      </c>
    </row>
    <row r="440" spans="1:3" x14ac:dyDescent="0.25">
      <c r="A440" s="36" t="s">
        <v>211</v>
      </c>
      <c r="B440" s="96" t="s">
        <v>645</v>
      </c>
      <c r="C440" s="36" t="s">
        <v>2617</v>
      </c>
    </row>
    <row r="441" spans="1:3" x14ac:dyDescent="0.25">
      <c r="A441" s="36" t="s">
        <v>211</v>
      </c>
      <c r="B441" s="96" t="s">
        <v>646</v>
      </c>
      <c r="C441" s="36" t="s">
        <v>2617</v>
      </c>
    </row>
    <row r="442" spans="1:3" x14ac:dyDescent="0.25">
      <c r="A442" s="36" t="s">
        <v>211</v>
      </c>
      <c r="B442" s="96" t="s">
        <v>647</v>
      </c>
      <c r="C442" s="36" t="s">
        <v>648</v>
      </c>
    </row>
    <row r="443" spans="1:3" x14ac:dyDescent="0.25">
      <c r="A443" s="36" t="s">
        <v>211</v>
      </c>
      <c r="B443" s="96" t="s">
        <v>649</v>
      </c>
      <c r="C443" s="36" t="s">
        <v>648</v>
      </c>
    </row>
    <row r="444" spans="1:3" x14ac:dyDescent="0.25">
      <c r="A444" s="36" t="s">
        <v>211</v>
      </c>
      <c r="B444" s="96" t="s">
        <v>650</v>
      </c>
      <c r="C444" s="36" t="s">
        <v>651</v>
      </c>
    </row>
    <row r="445" spans="1:3" x14ac:dyDescent="0.25">
      <c r="A445" s="36" t="s">
        <v>211</v>
      </c>
      <c r="B445" s="96" t="s">
        <v>652</v>
      </c>
      <c r="C445" s="36" t="s">
        <v>651</v>
      </c>
    </row>
    <row r="446" spans="1:3" x14ac:dyDescent="0.25">
      <c r="A446" s="36" t="s">
        <v>211</v>
      </c>
      <c r="B446" s="96" t="s">
        <v>653</v>
      </c>
      <c r="C446" s="36" t="s">
        <v>654</v>
      </c>
    </row>
    <row r="447" spans="1:3" x14ac:dyDescent="0.25">
      <c r="A447" s="36" t="s">
        <v>211</v>
      </c>
      <c r="B447" s="96" t="s">
        <v>655</v>
      </c>
      <c r="C447" s="36" t="s">
        <v>654</v>
      </c>
    </row>
    <row r="448" spans="1:3" x14ac:dyDescent="0.25">
      <c r="A448" s="36" t="s">
        <v>211</v>
      </c>
      <c r="B448" s="96" t="s">
        <v>656</v>
      </c>
      <c r="C448" s="36" t="s">
        <v>657</v>
      </c>
    </row>
    <row r="449" spans="1:3" x14ac:dyDescent="0.25">
      <c r="A449" s="36" t="s">
        <v>211</v>
      </c>
      <c r="B449" s="96" t="s">
        <v>658</v>
      </c>
      <c r="C449" s="36" t="s">
        <v>657</v>
      </c>
    </row>
    <row r="450" spans="1:3" x14ac:dyDescent="0.25">
      <c r="A450" s="36" t="s">
        <v>211</v>
      </c>
      <c r="B450" s="96" t="s">
        <v>659</v>
      </c>
      <c r="C450" s="36" t="s">
        <v>657</v>
      </c>
    </row>
    <row r="451" spans="1:3" x14ac:dyDescent="0.25">
      <c r="A451" s="36" t="s">
        <v>211</v>
      </c>
      <c r="B451" s="96" t="s">
        <v>660</v>
      </c>
      <c r="C451" s="36" t="s">
        <v>2620</v>
      </c>
    </row>
    <row r="452" spans="1:3" x14ac:dyDescent="0.25">
      <c r="A452" s="36" t="s">
        <v>211</v>
      </c>
      <c r="B452" s="96" t="s">
        <v>661</v>
      </c>
      <c r="C452" s="36" t="s">
        <v>662</v>
      </c>
    </row>
    <row r="453" spans="1:3" x14ac:dyDescent="0.25">
      <c r="A453" s="36" t="s">
        <v>211</v>
      </c>
      <c r="B453" s="96" t="s">
        <v>663</v>
      </c>
      <c r="C453" s="36" t="s">
        <v>662</v>
      </c>
    </row>
    <row r="454" spans="1:3" x14ac:dyDescent="0.25">
      <c r="A454" s="36" t="s">
        <v>211</v>
      </c>
      <c r="B454" s="96" t="s">
        <v>664</v>
      </c>
      <c r="C454" s="36" t="s">
        <v>668</v>
      </c>
    </row>
    <row r="455" spans="1:3" x14ac:dyDescent="0.25">
      <c r="A455" s="36" t="s">
        <v>211</v>
      </c>
      <c r="B455" s="96" t="s">
        <v>665</v>
      </c>
      <c r="C455" s="36" t="s">
        <v>666</v>
      </c>
    </row>
    <row r="456" spans="1:3" x14ac:dyDescent="0.25">
      <c r="A456" s="36" t="s">
        <v>211</v>
      </c>
      <c r="B456" s="96" t="s">
        <v>667</v>
      </c>
      <c r="C456" s="36" t="s">
        <v>3752</v>
      </c>
    </row>
    <row r="457" spans="1:3" x14ac:dyDescent="0.25">
      <c r="A457" s="36" t="s">
        <v>211</v>
      </c>
      <c r="B457" s="114">
        <v>24</v>
      </c>
      <c r="C457" s="36" t="s">
        <v>4091</v>
      </c>
    </row>
    <row r="458" spans="1:3" x14ac:dyDescent="0.25">
      <c r="A458" s="36" t="s">
        <v>211</v>
      </c>
      <c r="B458" s="96" t="s">
        <v>669</v>
      </c>
      <c r="C458" s="36" t="s">
        <v>670</v>
      </c>
    </row>
    <row r="459" spans="1:3" x14ac:dyDescent="0.25">
      <c r="A459" s="36" t="s">
        <v>211</v>
      </c>
      <c r="B459" s="96" t="s">
        <v>671</v>
      </c>
      <c r="C459" s="36" t="s">
        <v>670</v>
      </c>
    </row>
    <row r="460" spans="1:3" x14ac:dyDescent="0.25">
      <c r="A460" s="36" t="s">
        <v>211</v>
      </c>
      <c r="B460" s="96" t="s">
        <v>672</v>
      </c>
      <c r="C460" s="36" t="s">
        <v>670</v>
      </c>
    </row>
    <row r="461" spans="1:3" x14ac:dyDescent="0.25">
      <c r="A461" s="36" t="s">
        <v>211</v>
      </c>
      <c r="B461" s="96" t="s">
        <v>673</v>
      </c>
      <c r="C461" s="36" t="s">
        <v>674</v>
      </c>
    </row>
    <row r="462" spans="1:3" x14ac:dyDescent="0.25">
      <c r="A462" s="36" t="s">
        <v>211</v>
      </c>
      <c r="B462" s="96" t="s">
        <v>675</v>
      </c>
      <c r="C462" s="36" t="s">
        <v>674</v>
      </c>
    </row>
    <row r="463" spans="1:3" x14ac:dyDescent="0.25">
      <c r="A463" s="36" t="s">
        <v>211</v>
      </c>
      <c r="B463" s="96" t="s">
        <v>676</v>
      </c>
      <c r="C463" s="36" t="s">
        <v>674</v>
      </c>
    </row>
    <row r="464" spans="1:3" x14ac:dyDescent="0.25">
      <c r="A464" s="36" t="s">
        <v>211</v>
      </c>
      <c r="B464" s="96" t="s">
        <v>677</v>
      </c>
      <c r="C464" s="36" t="s">
        <v>678</v>
      </c>
    </row>
    <row r="465" spans="1:3" x14ac:dyDescent="0.25">
      <c r="A465" s="36" t="s">
        <v>211</v>
      </c>
      <c r="B465" s="96" t="s">
        <v>679</v>
      </c>
      <c r="C465" s="36" t="s">
        <v>680</v>
      </c>
    </row>
    <row r="466" spans="1:3" x14ac:dyDescent="0.25">
      <c r="A466" s="36" t="s">
        <v>211</v>
      </c>
      <c r="B466" s="96" t="s">
        <v>681</v>
      </c>
      <c r="C466" s="36" t="s">
        <v>680</v>
      </c>
    </row>
    <row r="467" spans="1:3" x14ac:dyDescent="0.25">
      <c r="A467" s="36" t="s">
        <v>211</v>
      </c>
      <c r="B467" s="96" t="s">
        <v>682</v>
      </c>
      <c r="C467" s="36" t="s">
        <v>683</v>
      </c>
    </row>
    <row r="468" spans="1:3" x14ac:dyDescent="0.25">
      <c r="A468" s="36" t="s">
        <v>211</v>
      </c>
      <c r="B468" s="96" t="s">
        <v>684</v>
      </c>
      <c r="C468" s="36" t="s">
        <v>683</v>
      </c>
    </row>
    <row r="469" spans="1:3" x14ac:dyDescent="0.25">
      <c r="A469" s="36" t="s">
        <v>211</v>
      </c>
      <c r="B469" s="96" t="s">
        <v>685</v>
      </c>
      <c r="C469" s="36" t="s">
        <v>686</v>
      </c>
    </row>
    <row r="470" spans="1:3" x14ac:dyDescent="0.25">
      <c r="A470" s="36" t="s">
        <v>211</v>
      </c>
      <c r="B470" s="96" t="s">
        <v>687</v>
      </c>
      <c r="C470" s="36" t="s">
        <v>686</v>
      </c>
    </row>
    <row r="471" spans="1:3" x14ac:dyDescent="0.25">
      <c r="A471" s="36" t="s">
        <v>211</v>
      </c>
      <c r="B471" s="96" t="s">
        <v>688</v>
      </c>
      <c r="C471" s="36" t="s">
        <v>689</v>
      </c>
    </row>
    <row r="472" spans="1:3" x14ac:dyDescent="0.25">
      <c r="A472" s="36" t="s">
        <v>211</v>
      </c>
      <c r="B472" s="96" t="s">
        <v>690</v>
      </c>
      <c r="C472" s="36" t="s">
        <v>689</v>
      </c>
    </row>
    <row r="473" spans="1:3" x14ac:dyDescent="0.25">
      <c r="A473" s="36" t="s">
        <v>211</v>
      </c>
      <c r="B473" s="96" t="s">
        <v>691</v>
      </c>
      <c r="C473" s="36" t="s">
        <v>692</v>
      </c>
    </row>
    <row r="474" spans="1:3" x14ac:dyDescent="0.25">
      <c r="A474" s="36" t="s">
        <v>211</v>
      </c>
      <c r="B474" s="96" t="s">
        <v>693</v>
      </c>
      <c r="C474" s="36" t="s">
        <v>694</v>
      </c>
    </row>
    <row r="475" spans="1:3" x14ac:dyDescent="0.25">
      <c r="A475" s="36" t="s">
        <v>211</v>
      </c>
      <c r="B475" s="96" t="s">
        <v>695</v>
      </c>
      <c r="C475" s="36" t="s">
        <v>694</v>
      </c>
    </row>
    <row r="476" spans="1:3" x14ac:dyDescent="0.25">
      <c r="A476" s="36" t="s">
        <v>211</v>
      </c>
      <c r="B476" s="96" t="s">
        <v>696</v>
      </c>
      <c r="C476" s="36" t="s">
        <v>697</v>
      </c>
    </row>
    <row r="477" spans="1:3" x14ac:dyDescent="0.25">
      <c r="A477" s="36" t="s">
        <v>211</v>
      </c>
      <c r="B477" s="96" t="s">
        <v>698</v>
      </c>
      <c r="C477" s="36" t="s">
        <v>697</v>
      </c>
    </row>
    <row r="478" spans="1:3" x14ac:dyDescent="0.25">
      <c r="A478" s="36" t="s">
        <v>211</v>
      </c>
      <c r="B478" s="96" t="s">
        <v>699</v>
      </c>
      <c r="C478" s="36" t="s">
        <v>700</v>
      </c>
    </row>
    <row r="479" spans="1:3" x14ac:dyDescent="0.25">
      <c r="A479" s="36" t="s">
        <v>211</v>
      </c>
      <c r="B479" s="96" t="s">
        <v>701</v>
      </c>
      <c r="C479" s="36" t="s">
        <v>700</v>
      </c>
    </row>
    <row r="480" spans="1:3" x14ac:dyDescent="0.25">
      <c r="A480" s="36" t="s">
        <v>211</v>
      </c>
      <c r="B480" s="96" t="s">
        <v>702</v>
      </c>
      <c r="C480" s="36" t="s">
        <v>703</v>
      </c>
    </row>
    <row r="481" spans="1:3" x14ac:dyDescent="0.25">
      <c r="A481" s="36" t="s">
        <v>211</v>
      </c>
      <c r="B481" s="96" t="s">
        <v>704</v>
      </c>
      <c r="C481" s="36" t="s">
        <v>703</v>
      </c>
    </row>
    <row r="482" spans="1:3" x14ac:dyDescent="0.25">
      <c r="A482" s="36" t="s">
        <v>211</v>
      </c>
      <c r="B482" s="96" t="s">
        <v>705</v>
      </c>
      <c r="C482" s="36" t="s">
        <v>706</v>
      </c>
    </row>
    <row r="483" spans="1:3" x14ac:dyDescent="0.25">
      <c r="A483" s="36" t="s">
        <v>211</v>
      </c>
      <c r="B483" s="96" t="s">
        <v>707</v>
      </c>
      <c r="C483" s="36" t="s">
        <v>706</v>
      </c>
    </row>
    <row r="484" spans="1:3" x14ac:dyDescent="0.25">
      <c r="A484" s="36" t="s">
        <v>211</v>
      </c>
      <c r="B484" s="96" t="s">
        <v>708</v>
      </c>
      <c r="C484" s="36" t="s">
        <v>709</v>
      </c>
    </row>
    <row r="485" spans="1:3" x14ac:dyDescent="0.25">
      <c r="A485" s="36" t="s">
        <v>211</v>
      </c>
      <c r="B485" s="96" t="s">
        <v>710</v>
      </c>
      <c r="C485" s="36" t="s">
        <v>709</v>
      </c>
    </row>
    <row r="486" spans="1:3" x14ac:dyDescent="0.25">
      <c r="A486" s="36" t="s">
        <v>211</v>
      </c>
      <c r="B486" s="96" t="s">
        <v>711</v>
      </c>
      <c r="C486" s="36" t="s">
        <v>712</v>
      </c>
    </row>
    <row r="487" spans="1:3" x14ac:dyDescent="0.25">
      <c r="A487" s="36" t="s">
        <v>211</v>
      </c>
      <c r="B487" s="96" t="s">
        <v>713</v>
      </c>
      <c r="C487" s="36" t="s">
        <v>714</v>
      </c>
    </row>
    <row r="488" spans="1:3" x14ac:dyDescent="0.25">
      <c r="A488" s="36" t="s">
        <v>211</v>
      </c>
      <c r="B488" s="96" t="s">
        <v>715</v>
      </c>
      <c r="C488" s="36" t="s">
        <v>714</v>
      </c>
    </row>
    <row r="489" spans="1:3" x14ac:dyDescent="0.25">
      <c r="A489" s="36" t="s">
        <v>211</v>
      </c>
      <c r="B489" s="96" t="s">
        <v>716</v>
      </c>
      <c r="C489" s="36" t="s">
        <v>717</v>
      </c>
    </row>
    <row r="490" spans="1:3" x14ac:dyDescent="0.25">
      <c r="A490" s="36" t="s">
        <v>211</v>
      </c>
      <c r="B490" s="96" t="s">
        <v>718</v>
      </c>
      <c r="C490" s="36" t="s">
        <v>717</v>
      </c>
    </row>
    <row r="491" spans="1:3" x14ac:dyDescent="0.25">
      <c r="A491" s="36" t="s">
        <v>211</v>
      </c>
      <c r="B491" s="96" t="s">
        <v>719</v>
      </c>
      <c r="C491" s="36" t="s">
        <v>720</v>
      </c>
    </row>
    <row r="492" spans="1:3" x14ac:dyDescent="0.25">
      <c r="A492" s="36" t="s">
        <v>211</v>
      </c>
      <c r="B492" s="96" t="s">
        <v>721</v>
      </c>
      <c r="C492" s="36" t="s">
        <v>720</v>
      </c>
    </row>
    <row r="493" spans="1:3" x14ac:dyDescent="0.25">
      <c r="A493" s="36" t="s">
        <v>211</v>
      </c>
      <c r="B493" s="96" t="s">
        <v>722</v>
      </c>
      <c r="C493" s="36" t="s">
        <v>723</v>
      </c>
    </row>
    <row r="494" spans="1:3" x14ac:dyDescent="0.25">
      <c r="A494" s="36" t="s">
        <v>211</v>
      </c>
      <c r="B494" s="96" t="s">
        <v>724</v>
      </c>
      <c r="C494" s="36" t="s">
        <v>723</v>
      </c>
    </row>
    <row r="495" spans="1:3" x14ac:dyDescent="0.25">
      <c r="A495" s="36" t="s">
        <v>211</v>
      </c>
      <c r="B495" s="114">
        <v>25</v>
      </c>
      <c r="C495" s="36" t="s">
        <v>4092</v>
      </c>
    </row>
    <row r="496" spans="1:3" x14ac:dyDescent="0.25">
      <c r="A496" s="36" t="s">
        <v>211</v>
      </c>
      <c r="B496" s="96" t="s">
        <v>725</v>
      </c>
      <c r="C496" s="36" t="s">
        <v>726</v>
      </c>
    </row>
    <row r="497" spans="1:3" x14ac:dyDescent="0.25">
      <c r="A497" s="36" t="s">
        <v>211</v>
      </c>
      <c r="B497" s="96" t="s">
        <v>727</v>
      </c>
      <c r="C497" s="36" t="s">
        <v>728</v>
      </c>
    </row>
    <row r="498" spans="1:3" x14ac:dyDescent="0.25">
      <c r="A498" s="36" t="s">
        <v>211</v>
      </c>
      <c r="B498" s="96" t="s">
        <v>729</v>
      </c>
      <c r="C498" s="36" t="s">
        <v>728</v>
      </c>
    </row>
    <row r="499" spans="1:3" x14ac:dyDescent="0.25">
      <c r="A499" s="36" t="s">
        <v>211</v>
      </c>
      <c r="B499" s="96" t="s">
        <v>730</v>
      </c>
      <c r="C499" s="36" t="s">
        <v>731</v>
      </c>
    </row>
    <row r="500" spans="1:3" x14ac:dyDescent="0.25">
      <c r="A500" s="36" t="s">
        <v>211</v>
      </c>
      <c r="B500" s="96" t="s">
        <v>732</v>
      </c>
      <c r="C500" s="36" t="s">
        <v>731</v>
      </c>
    </row>
    <row r="501" spans="1:3" x14ac:dyDescent="0.25">
      <c r="A501" s="36" t="s">
        <v>211</v>
      </c>
      <c r="B501" s="96" t="s">
        <v>733</v>
      </c>
      <c r="C501" s="36" t="s">
        <v>734</v>
      </c>
    </row>
    <row r="502" spans="1:3" x14ac:dyDescent="0.25">
      <c r="A502" s="36" t="s">
        <v>211</v>
      </c>
      <c r="B502" s="96" t="s">
        <v>735</v>
      </c>
      <c r="C502" s="36" t="s">
        <v>736</v>
      </c>
    </row>
    <row r="503" spans="1:3" x14ac:dyDescent="0.25">
      <c r="A503" s="36" t="s">
        <v>211</v>
      </c>
      <c r="B503" s="96" t="s">
        <v>737</v>
      </c>
      <c r="C503" s="36" t="s">
        <v>736</v>
      </c>
    </row>
    <row r="504" spans="1:3" x14ac:dyDescent="0.25">
      <c r="A504" s="36" t="s">
        <v>211</v>
      </c>
      <c r="B504" s="96" t="s">
        <v>738</v>
      </c>
      <c r="C504" s="36" t="s">
        <v>739</v>
      </c>
    </row>
    <row r="505" spans="1:3" x14ac:dyDescent="0.25">
      <c r="A505" s="36" t="s">
        <v>211</v>
      </c>
      <c r="B505" s="96" t="s">
        <v>740</v>
      </c>
      <c r="C505" s="36" t="s">
        <v>739</v>
      </c>
    </row>
    <row r="506" spans="1:3" x14ac:dyDescent="0.25">
      <c r="A506" s="36" t="s">
        <v>211</v>
      </c>
      <c r="B506" s="96" t="s">
        <v>741</v>
      </c>
      <c r="C506" s="36" t="s">
        <v>742</v>
      </c>
    </row>
    <row r="507" spans="1:3" x14ac:dyDescent="0.25">
      <c r="A507" s="36" t="s">
        <v>211</v>
      </c>
      <c r="B507" s="96" t="s">
        <v>743</v>
      </c>
      <c r="C507" s="36" t="s">
        <v>742</v>
      </c>
    </row>
    <row r="508" spans="1:3" x14ac:dyDescent="0.25">
      <c r="A508" s="36" t="s">
        <v>211</v>
      </c>
      <c r="B508" s="96" t="s">
        <v>744</v>
      </c>
      <c r="C508" s="36" t="s">
        <v>742</v>
      </c>
    </row>
    <row r="509" spans="1:3" x14ac:dyDescent="0.25">
      <c r="A509" s="36" t="s">
        <v>211</v>
      </c>
      <c r="B509" s="96" t="s">
        <v>745</v>
      </c>
      <c r="C509" s="36" t="s">
        <v>746</v>
      </c>
    </row>
    <row r="510" spans="1:3" x14ac:dyDescent="0.25">
      <c r="A510" s="36" t="s">
        <v>211</v>
      </c>
      <c r="B510" s="96" t="s">
        <v>747</v>
      </c>
      <c r="C510" s="36" t="s">
        <v>746</v>
      </c>
    </row>
    <row r="511" spans="1:3" x14ac:dyDescent="0.25">
      <c r="A511" s="36" t="s">
        <v>211</v>
      </c>
      <c r="B511" s="96" t="s">
        <v>748</v>
      </c>
      <c r="C511" s="36" t="s">
        <v>746</v>
      </c>
    </row>
    <row r="512" spans="1:3" x14ac:dyDescent="0.25">
      <c r="A512" s="36" t="s">
        <v>211</v>
      </c>
      <c r="B512" s="96" t="s">
        <v>749</v>
      </c>
      <c r="C512" s="36" t="s">
        <v>750</v>
      </c>
    </row>
    <row r="513" spans="1:3" x14ac:dyDescent="0.25">
      <c r="A513" s="36" t="s">
        <v>211</v>
      </c>
      <c r="B513" s="96" t="s">
        <v>751</v>
      </c>
      <c r="C513" s="36" t="s">
        <v>752</v>
      </c>
    </row>
    <row r="514" spans="1:3" x14ac:dyDescent="0.25">
      <c r="A514" s="36" t="s">
        <v>211</v>
      </c>
      <c r="B514" s="96" t="s">
        <v>753</v>
      </c>
      <c r="C514" s="36" t="s">
        <v>752</v>
      </c>
    </row>
    <row r="515" spans="1:3" x14ac:dyDescent="0.25">
      <c r="A515" s="36" t="s">
        <v>211</v>
      </c>
      <c r="B515" s="96" t="s">
        <v>754</v>
      </c>
      <c r="C515" s="36" t="s">
        <v>755</v>
      </c>
    </row>
    <row r="516" spans="1:3" x14ac:dyDescent="0.25">
      <c r="A516" s="36" t="s">
        <v>211</v>
      </c>
      <c r="B516" s="96" t="s">
        <v>756</v>
      </c>
      <c r="C516" s="36" t="s">
        <v>755</v>
      </c>
    </row>
    <row r="517" spans="1:3" x14ac:dyDescent="0.25">
      <c r="A517" s="36" t="s">
        <v>211</v>
      </c>
      <c r="B517" s="96" t="s">
        <v>757</v>
      </c>
      <c r="C517" s="36" t="s">
        <v>758</v>
      </c>
    </row>
    <row r="518" spans="1:3" x14ac:dyDescent="0.25">
      <c r="A518" s="36" t="s">
        <v>211</v>
      </c>
      <c r="B518" s="96" t="s">
        <v>759</v>
      </c>
      <c r="C518" s="36" t="s">
        <v>758</v>
      </c>
    </row>
    <row r="519" spans="1:3" x14ac:dyDescent="0.25">
      <c r="A519" s="36" t="s">
        <v>211</v>
      </c>
      <c r="B519" s="96" t="s">
        <v>760</v>
      </c>
      <c r="C519" s="36" t="s">
        <v>761</v>
      </c>
    </row>
    <row r="520" spans="1:3" x14ac:dyDescent="0.25">
      <c r="A520" s="36" t="s">
        <v>211</v>
      </c>
      <c r="B520" s="96" t="s">
        <v>762</v>
      </c>
      <c r="C520" s="36" t="s">
        <v>763</v>
      </c>
    </row>
    <row r="521" spans="1:3" x14ac:dyDescent="0.25">
      <c r="A521" s="36" t="s">
        <v>211</v>
      </c>
      <c r="B521" s="96" t="s">
        <v>764</v>
      </c>
      <c r="C521" s="36" t="s">
        <v>763</v>
      </c>
    </row>
    <row r="522" spans="1:3" x14ac:dyDescent="0.25">
      <c r="A522" s="36" t="s">
        <v>211</v>
      </c>
      <c r="B522" s="96" t="s">
        <v>765</v>
      </c>
      <c r="C522" s="36" t="s">
        <v>766</v>
      </c>
    </row>
    <row r="523" spans="1:3" x14ac:dyDescent="0.25">
      <c r="A523" s="36" t="s">
        <v>211</v>
      </c>
      <c r="B523" s="96" t="s">
        <v>767</v>
      </c>
      <c r="C523" s="36" t="s">
        <v>766</v>
      </c>
    </row>
    <row r="524" spans="1:3" x14ac:dyDescent="0.25">
      <c r="A524" s="36" t="s">
        <v>211</v>
      </c>
      <c r="B524" s="96" t="s">
        <v>768</v>
      </c>
      <c r="C524" s="36" t="s">
        <v>769</v>
      </c>
    </row>
    <row r="525" spans="1:3" x14ac:dyDescent="0.25">
      <c r="A525" s="36" t="s">
        <v>211</v>
      </c>
      <c r="B525" s="96" t="s">
        <v>770</v>
      </c>
      <c r="C525" s="36" t="s">
        <v>769</v>
      </c>
    </row>
    <row r="526" spans="1:3" x14ac:dyDescent="0.25">
      <c r="A526" s="36" t="s">
        <v>211</v>
      </c>
      <c r="B526" s="96" t="s">
        <v>771</v>
      </c>
      <c r="C526" s="36" t="s">
        <v>772</v>
      </c>
    </row>
    <row r="527" spans="1:3" x14ac:dyDescent="0.25">
      <c r="A527" s="36" t="s">
        <v>211</v>
      </c>
      <c r="B527" s="96" t="s">
        <v>773</v>
      </c>
      <c r="C527" s="36" t="s">
        <v>774</v>
      </c>
    </row>
    <row r="528" spans="1:3" x14ac:dyDescent="0.25">
      <c r="A528" s="36" t="s">
        <v>211</v>
      </c>
      <c r="B528" s="96" t="s">
        <v>775</v>
      </c>
      <c r="C528" s="36" t="s">
        <v>774</v>
      </c>
    </row>
    <row r="529" spans="1:3" x14ac:dyDescent="0.25">
      <c r="A529" s="36" t="s">
        <v>211</v>
      </c>
      <c r="B529" s="96" t="s">
        <v>776</v>
      </c>
      <c r="C529" s="36" t="s">
        <v>777</v>
      </c>
    </row>
    <row r="530" spans="1:3" x14ac:dyDescent="0.25">
      <c r="A530" s="36" t="s">
        <v>211</v>
      </c>
      <c r="B530" s="96" t="s">
        <v>778</v>
      </c>
      <c r="C530" s="36" t="s">
        <v>777</v>
      </c>
    </row>
    <row r="531" spans="1:3" x14ac:dyDescent="0.25">
      <c r="A531" s="36" t="s">
        <v>211</v>
      </c>
      <c r="B531" s="96" t="s">
        <v>779</v>
      </c>
      <c r="C531" s="36" t="s">
        <v>780</v>
      </c>
    </row>
    <row r="532" spans="1:3" x14ac:dyDescent="0.25">
      <c r="A532" s="36" t="s">
        <v>211</v>
      </c>
      <c r="B532" s="96" t="s">
        <v>781</v>
      </c>
      <c r="C532" s="36" t="s">
        <v>780</v>
      </c>
    </row>
    <row r="533" spans="1:3" x14ac:dyDescent="0.25">
      <c r="A533" s="36" t="s">
        <v>211</v>
      </c>
      <c r="B533" s="96" t="s">
        <v>782</v>
      </c>
      <c r="C533" s="36" t="s">
        <v>783</v>
      </c>
    </row>
    <row r="534" spans="1:3" x14ac:dyDescent="0.25">
      <c r="A534" s="36" t="s">
        <v>211</v>
      </c>
      <c r="B534" s="96" t="s">
        <v>784</v>
      </c>
      <c r="C534" s="36" t="s">
        <v>783</v>
      </c>
    </row>
    <row r="535" spans="1:3" x14ac:dyDescent="0.25">
      <c r="A535" s="36" t="s">
        <v>211</v>
      </c>
      <c r="B535" s="96" t="s">
        <v>785</v>
      </c>
      <c r="C535" s="36" t="s">
        <v>2635</v>
      </c>
    </row>
    <row r="536" spans="1:3" x14ac:dyDescent="0.25">
      <c r="A536" s="36" t="s">
        <v>211</v>
      </c>
      <c r="B536" s="96" t="s">
        <v>786</v>
      </c>
      <c r="C536" s="36" t="s">
        <v>2635</v>
      </c>
    </row>
    <row r="537" spans="1:3" x14ac:dyDescent="0.25">
      <c r="A537" s="36" t="s">
        <v>211</v>
      </c>
      <c r="B537" s="114">
        <v>26</v>
      </c>
      <c r="C537" s="36" t="s">
        <v>787</v>
      </c>
    </row>
    <row r="538" spans="1:3" x14ac:dyDescent="0.25">
      <c r="A538" s="36" t="s">
        <v>211</v>
      </c>
      <c r="B538" s="96" t="s">
        <v>788</v>
      </c>
      <c r="C538" s="36" t="s">
        <v>789</v>
      </c>
    </row>
    <row r="539" spans="1:3" x14ac:dyDescent="0.25">
      <c r="A539" s="36" t="s">
        <v>211</v>
      </c>
      <c r="B539" s="96" t="s">
        <v>790</v>
      </c>
      <c r="C539" s="36" t="s">
        <v>791</v>
      </c>
    </row>
    <row r="540" spans="1:3" x14ac:dyDescent="0.25">
      <c r="A540" s="36" t="s">
        <v>211</v>
      </c>
      <c r="B540" s="96" t="s">
        <v>792</v>
      </c>
      <c r="C540" s="36" t="s">
        <v>791</v>
      </c>
    </row>
    <row r="541" spans="1:3" x14ac:dyDescent="0.25">
      <c r="A541" s="36" t="s">
        <v>211</v>
      </c>
      <c r="B541" s="96" t="s">
        <v>793</v>
      </c>
      <c r="C541" s="36" t="s">
        <v>794</v>
      </c>
    </row>
    <row r="542" spans="1:3" x14ac:dyDescent="0.25">
      <c r="A542" s="36" t="s">
        <v>211</v>
      </c>
      <c r="B542" s="96" t="s">
        <v>795</v>
      </c>
      <c r="C542" s="36" t="s">
        <v>794</v>
      </c>
    </row>
    <row r="543" spans="1:3" x14ac:dyDescent="0.25">
      <c r="A543" s="36" t="s">
        <v>211</v>
      </c>
      <c r="B543" s="96" t="s">
        <v>796</v>
      </c>
      <c r="C543" s="36" t="s">
        <v>797</v>
      </c>
    </row>
    <row r="544" spans="1:3" x14ac:dyDescent="0.25">
      <c r="A544" s="36" t="s">
        <v>211</v>
      </c>
      <c r="B544" s="96" t="s">
        <v>798</v>
      </c>
      <c r="C544" s="36" t="s">
        <v>797</v>
      </c>
    </row>
    <row r="545" spans="1:3" x14ac:dyDescent="0.25">
      <c r="A545" s="36" t="s">
        <v>211</v>
      </c>
      <c r="B545" s="96" t="s">
        <v>799</v>
      </c>
      <c r="C545" s="36" t="s">
        <v>797</v>
      </c>
    </row>
    <row r="546" spans="1:3" x14ac:dyDescent="0.25">
      <c r="A546" s="36" t="s">
        <v>211</v>
      </c>
      <c r="B546" s="96" t="s">
        <v>800</v>
      </c>
      <c r="C546" s="36" t="s">
        <v>801</v>
      </c>
    </row>
    <row r="547" spans="1:3" x14ac:dyDescent="0.25">
      <c r="A547" s="36" t="s">
        <v>211</v>
      </c>
      <c r="B547" s="96" t="s">
        <v>802</v>
      </c>
      <c r="C547" s="36" t="s">
        <v>801</v>
      </c>
    </row>
    <row r="548" spans="1:3" x14ac:dyDescent="0.25">
      <c r="A548" s="36" t="s">
        <v>211</v>
      </c>
      <c r="B548" s="96" t="s">
        <v>803</v>
      </c>
      <c r="C548" s="36" t="s">
        <v>801</v>
      </c>
    </row>
    <row r="549" spans="1:3" x14ac:dyDescent="0.25">
      <c r="A549" s="36" t="s">
        <v>211</v>
      </c>
      <c r="B549" s="96" t="s">
        <v>804</v>
      </c>
      <c r="C549" s="36" t="s">
        <v>805</v>
      </c>
    </row>
    <row r="550" spans="1:3" x14ac:dyDescent="0.25">
      <c r="A550" s="36" t="s">
        <v>211</v>
      </c>
      <c r="B550" s="96" t="s">
        <v>806</v>
      </c>
      <c r="C550" s="36" t="s">
        <v>805</v>
      </c>
    </row>
    <row r="551" spans="1:3" x14ac:dyDescent="0.25">
      <c r="A551" s="36" t="s">
        <v>211</v>
      </c>
      <c r="B551" s="96" t="s">
        <v>807</v>
      </c>
      <c r="C551" s="36" t="s">
        <v>805</v>
      </c>
    </row>
    <row r="552" spans="1:3" x14ac:dyDescent="0.25">
      <c r="A552" s="36" t="s">
        <v>211</v>
      </c>
      <c r="B552" s="96" t="s">
        <v>808</v>
      </c>
      <c r="C552" s="36" t="s">
        <v>4093</v>
      </c>
    </row>
    <row r="553" spans="1:3" x14ac:dyDescent="0.25">
      <c r="A553" s="36" t="s">
        <v>211</v>
      </c>
      <c r="B553" s="96" t="s">
        <v>809</v>
      </c>
      <c r="C553" s="36" t="s">
        <v>4094</v>
      </c>
    </row>
    <row r="554" spans="1:3" x14ac:dyDescent="0.25">
      <c r="A554" s="36" t="s">
        <v>211</v>
      </c>
      <c r="B554" s="96" t="s">
        <v>810</v>
      </c>
      <c r="C554" s="36" t="s">
        <v>4094</v>
      </c>
    </row>
    <row r="555" spans="1:3" x14ac:dyDescent="0.25">
      <c r="A555" s="36" t="s">
        <v>211</v>
      </c>
      <c r="B555" s="96" t="s">
        <v>811</v>
      </c>
      <c r="C555" s="36" t="s">
        <v>812</v>
      </c>
    </row>
    <row r="556" spans="1:3" x14ac:dyDescent="0.25">
      <c r="A556" s="36" t="s">
        <v>211</v>
      </c>
      <c r="B556" s="96" t="s">
        <v>813</v>
      </c>
      <c r="C556" s="36" t="s">
        <v>812</v>
      </c>
    </row>
    <row r="557" spans="1:3" x14ac:dyDescent="0.25">
      <c r="A557" s="36" t="s">
        <v>211</v>
      </c>
      <c r="B557" s="96" t="s">
        <v>814</v>
      </c>
      <c r="C557" s="36" t="s">
        <v>815</v>
      </c>
    </row>
    <row r="558" spans="1:3" x14ac:dyDescent="0.25">
      <c r="A558" s="36" t="s">
        <v>211</v>
      </c>
      <c r="B558" s="96" t="s">
        <v>816</v>
      </c>
      <c r="C558" s="36" t="s">
        <v>815</v>
      </c>
    </row>
    <row r="559" spans="1:3" x14ac:dyDescent="0.25">
      <c r="A559" s="36" t="s">
        <v>211</v>
      </c>
      <c r="B559" s="96" t="s">
        <v>817</v>
      </c>
      <c r="C559" s="36" t="s">
        <v>818</v>
      </c>
    </row>
    <row r="560" spans="1:3" x14ac:dyDescent="0.25">
      <c r="A560" s="36" t="s">
        <v>211</v>
      </c>
      <c r="B560" s="96" t="s">
        <v>819</v>
      </c>
      <c r="C560" s="36" t="s">
        <v>820</v>
      </c>
    </row>
    <row r="561" spans="1:3" x14ac:dyDescent="0.25">
      <c r="A561" s="36" t="s">
        <v>211</v>
      </c>
      <c r="B561" s="96" t="s">
        <v>821</v>
      </c>
      <c r="C561" s="36" t="s">
        <v>822</v>
      </c>
    </row>
    <row r="562" spans="1:3" x14ac:dyDescent="0.25">
      <c r="A562" s="36" t="s">
        <v>211</v>
      </c>
      <c r="B562" s="96" t="s">
        <v>823</v>
      </c>
      <c r="C562" s="36" t="s">
        <v>822</v>
      </c>
    </row>
    <row r="563" spans="1:3" x14ac:dyDescent="0.25">
      <c r="A563" s="36" t="s">
        <v>211</v>
      </c>
      <c r="B563" s="96" t="s">
        <v>824</v>
      </c>
      <c r="C563" s="36" t="s">
        <v>822</v>
      </c>
    </row>
    <row r="564" spans="1:3" x14ac:dyDescent="0.25">
      <c r="A564" s="36" t="s">
        <v>211</v>
      </c>
      <c r="B564" s="114">
        <v>27</v>
      </c>
      <c r="C564" s="36" t="s">
        <v>825</v>
      </c>
    </row>
    <row r="565" spans="1:3" x14ac:dyDescent="0.25">
      <c r="A565" s="36" t="s">
        <v>211</v>
      </c>
      <c r="B565" s="96" t="s">
        <v>826</v>
      </c>
      <c r="C565" s="36" t="s">
        <v>827</v>
      </c>
    </row>
    <row r="566" spans="1:3" x14ac:dyDescent="0.25">
      <c r="A566" s="36" t="s">
        <v>211</v>
      </c>
      <c r="B566" s="96" t="s">
        <v>828</v>
      </c>
      <c r="C566" s="36" t="s">
        <v>829</v>
      </c>
    </row>
    <row r="567" spans="1:3" x14ac:dyDescent="0.25">
      <c r="A567" s="36" t="s">
        <v>211</v>
      </c>
      <c r="B567" s="96" t="s">
        <v>830</v>
      </c>
      <c r="C567" s="36" t="s">
        <v>829</v>
      </c>
    </row>
    <row r="568" spans="1:3" x14ac:dyDescent="0.25">
      <c r="A568" s="36" t="s">
        <v>211</v>
      </c>
      <c r="B568" s="96" t="s">
        <v>831</v>
      </c>
      <c r="C568" s="36" t="s">
        <v>832</v>
      </c>
    </row>
    <row r="569" spans="1:3" x14ac:dyDescent="0.25">
      <c r="A569" s="36" t="s">
        <v>211</v>
      </c>
      <c r="B569" s="96" t="s">
        <v>833</v>
      </c>
      <c r="C569" s="36" t="s">
        <v>832</v>
      </c>
    </row>
    <row r="570" spans="1:3" x14ac:dyDescent="0.25">
      <c r="A570" s="36" t="s">
        <v>211</v>
      </c>
      <c r="B570" s="96" t="s">
        <v>834</v>
      </c>
      <c r="C570" s="36" t="s">
        <v>835</v>
      </c>
    </row>
    <row r="571" spans="1:3" x14ac:dyDescent="0.25">
      <c r="A571" s="36" t="s">
        <v>211</v>
      </c>
      <c r="B571" s="96" t="s">
        <v>836</v>
      </c>
      <c r="C571" s="36" t="s">
        <v>835</v>
      </c>
    </row>
    <row r="572" spans="1:3" x14ac:dyDescent="0.25">
      <c r="A572" s="36" t="s">
        <v>211</v>
      </c>
      <c r="B572" s="96" t="s">
        <v>837</v>
      </c>
      <c r="C572" s="36" t="s">
        <v>835</v>
      </c>
    </row>
    <row r="573" spans="1:3" x14ac:dyDescent="0.25">
      <c r="A573" s="36" t="s">
        <v>211</v>
      </c>
      <c r="B573" s="96" t="s">
        <v>838</v>
      </c>
      <c r="C573" s="36" t="s">
        <v>839</v>
      </c>
    </row>
    <row r="574" spans="1:3" x14ac:dyDescent="0.25">
      <c r="A574" s="36" t="s">
        <v>211</v>
      </c>
      <c r="B574" s="96" t="s">
        <v>840</v>
      </c>
      <c r="C574" s="36" t="s">
        <v>841</v>
      </c>
    </row>
    <row r="575" spans="1:3" x14ac:dyDescent="0.25">
      <c r="A575" s="36" t="s">
        <v>211</v>
      </c>
      <c r="B575" s="96" t="s">
        <v>842</v>
      </c>
      <c r="C575" s="36" t="s">
        <v>841</v>
      </c>
    </row>
    <row r="576" spans="1:3" x14ac:dyDescent="0.25">
      <c r="A576" s="36" t="s">
        <v>211</v>
      </c>
      <c r="B576" s="96" t="s">
        <v>843</v>
      </c>
      <c r="C576" s="36" t="s">
        <v>844</v>
      </c>
    </row>
    <row r="577" spans="1:3" x14ac:dyDescent="0.25">
      <c r="A577" s="36" t="s">
        <v>211</v>
      </c>
      <c r="B577" s="96" t="s">
        <v>845</v>
      </c>
      <c r="C577" s="36" t="s">
        <v>844</v>
      </c>
    </row>
    <row r="578" spans="1:3" x14ac:dyDescent="0.25">
      <c r="A578" s="36" t="s">
        <v>211</v>
      </c>
      <c r="B578" s="96" t="s">
        <v>846</v>
      </c>
      <c r="C578" s="36" t="s">
        <v>847</v>
      </c>
    </row>
    <row r="579" spans="1:3" x14ac:dyDescent="0.25">
      <c r="A579" s="36" t="s">
        <v>211</v>
      </c>
      <c r="B579" s="96" t="s">
        <v>848</v>
      </c>
      <c r="C579" s="36" t="s">
        <v>847</v>
      </c>
    </row>
    <row r="580" spans="1:3" x14ac:dyDescent="0.25">
      <c r="A580" s="36" t="s">
        <v>211</v>
      </c>
      <c r="B580" s="96" t="s">
        <v>849</v>
      </c>
      <c r="C580" s="36" t="s">
        <v>850</v>
      </c>
    </row>
    <row r="581" spans="1:3" x14ac:dyDescent="0.25">
      <c r="A581" s="36" t="s">
        <v>211</v>
      </c>
      <c r="B581" s="96" t="s">
        <v>851</v>
      </c>
      <c r="C581" s="36" t="s">
        <v>850</v>
      </c>
    </row>
    <row r="582" spans="1:3" x14ac:dyDescent="0.25">
      <c r="A582" s="36" t="s">
        <v>211</v>
      </c>
      <c r="B582" s="96" t="s">
        <v>852</v>
      </c>
      <c r="C582" s="36" t="s">
        <v>850</v>
      </c>
    </row>
    <row r="583" spans="1:3" x14ac:dyDescent="0.25">
      <c r="A583" s="36" t="s">
        <v>211</v>
      </c>
      <c r="B583" s="96" t="s">
        <v>853</v>
      </c>
      <c r="C583" s="36" t="s">
        <v>854</v>
      </c>
    </row>
    <row r="584" spans="1:3" x14ac:dyDescent="0.25">
      <c r="A584" s="36" t="s">
        <v>211</v>
      </c>
      <c r="B584" s="96" t="s">
        <v>855</v>
      </c>
      <c r="C584" s="36" t="s">
        <v>856</v>
      </c>
    </row>
    <row r="585" spans="1:3" x14ac:dyDescent="0.25">
      <c r="A585" s="36" t="s">
        <v>211</v>
      </c>
      <c r="B585" s="96" t="s">
        <v>857</v>
      </c>
      <c r="C585" s="36" t="s">
        <v>856</v>
      </c>
    </row>
    <row r="586" spans="1:3" x14ac:dyDescent="0.25">
      <c r="A586" s="36" t="s">
        <v>211</v>
      </c>
      <c r="B586" s="96" t="s">
        <v>858</v>
      </c>
      <c r="C586" s="36" t="s">
        <v>859</v>
      </c>
    </row>
    <row r="587" spans="1:3" x14ac:dyDescent="0.25">
      <c r="A587" s="36" t="s">
        <v>211</v>
      </c>
      <c r="B587" s="96" t="s">
        <v>860</v>
      </c>
      <c r="C587" s="36" t="s">
        <v>859</v>
      </c>
    </row>
    <row r="588" spans="1:3" x14ac:dyDescent="0.25">
      <c r="A588" s="36" t="s">
        <v>211</v>
      </c>
      <c r="B588" s="96" t="s">
        <v>861</v>
      </c>
      <c r="C588" s="36" t="s">
        <v>862</v>
      </c>
    </row>
    <row r="589" spans="1:3" x14ac:dyDescent="0.25">
      <c r="A589" s="36" t="s">
        <v>211</v>
      </c>
      <c r="B589" s="96" t="s">
        <v>863</v>
      </c>
      <c r="C589" s="36" t="s">
        <v>862</v>
      </c>
    </row>
    <row r="590" spans="1:3" x14ac:dyDescent="0.25">
      <c r="A590" s="36" t="s">
        <v>211</v>
      </c>
      <c r="B590" s="96" t="s">
        <v>864</v>
      </c>
      <c r="C590" s="36" t="s">
        <v>862</v>
      </c>
    </row>
    <row r="591" spans="1:3" x14ac:dyDescent="0.25">
      <c r="A591" s="36" t="s">
        <v>211</v>
      </c>
      <c r="B591" s="114">
        <v>28</v>
      </c>
      <c r="C591" s="36" t="s">
        <v>2646</v>
      </c>
    </row>
    <row r="592" spans="1:3" x14ac:dyDescent="0.25">
      <c r="A592" s="36" t="s">
        <v>211</v>
      </c>
      <c r="B592" s="96" t="s">
        <v>865</v>
      </c>
      <c r="C592" s="36" t="s">
        <v>866</v>
      </c>
    </row>
    <row r="593" spans="1:3" x14ac:dyDescent="0.25">
      <c r="A593" s="36" t="s">
        <v>211</v>
      </c>
      <c r="B593" s="96" t="s">
        <v>867</v>
      </c>
      <c r="C593" s="36" t="s">
        <v>868</v>
      </c>
    </row>
    <row r="594" spans="1:3" x14ac:dyDescent="0.25">
      <c r="A594" s="36" t="s">
        <v>211</v>
      </c>
      <c r="B594" s="96" t="s">
        <v>869</v>
      </c>
      <c r="C594" s="36" t="s">
        <v>868</v>
      </c>
    </row>
    <row r="595" spans="1:3" x14ac:dyDescent="0.25">
      <c r="A595" s="36" t="s">
        <v>211</v>
      </c>
      <c r="B595" s="96" t="s">
        <v>870</v>
      </c>
      <c r="C595" s="36" t="s">
        <v>871</v>
      </c>
    </row>
    <row r="596" spans="1:3" x14ac:dyDescent="0.25">
      <c r="A596" s="36" t="s">
        <v>211</v>
      </c>
      <c r="B596" s="96" t="s">
        <v>872</v>
      </c>
      <c r="C596" s="36" t="s">
        <v>871</v>
      </c>
    </row>
    <row r="597" spans="1:3" x14ac:dyDescent="0.25">
      <c r="A597" s="36" t="s">
        <v>211</v>
      </c>
      <c r="B597" s="96" t="s">
        <v>873</v>
      </c>
      <c r="C597" s="36" t="s">
        <v>874</v>
      </c>
    </row>
    <row r="598" spans="1:3" x14ac:dyDescent="0.25">
      <c r="A598" s="36" t="s">
        <v>211</v>
      </c>
      <c r="B598" s="96" t="s">
        <v>875</v>
      </c>
      <c r="C598" s="36" t="s">
        <v>874</v>
      </c>
    </row>
    <row r="599" spans="1:3" x14ac:dyDescent="0.25">
      <c r="A599" s="36" t="s">
        <v>211</v>
      </c>
      <c r="B599" s="96" t="s">
        <v>876</v>
      </c>
      <c r="C599" s="36" t="s">
        <v>877</v>
      </c>
    </row>
    <row r="600" spans="1:3" x14ac:dyDescent="0.25">
      <c r="A600" s="36" t="s">
        <v>211</v>
      </c>
      <c r="B600" s="96" t="s">
        <v>878</v>
      </c>
      <c r="C600" s="36" t="s">
        <v>877</v>
      </c>
    </row>
    <row r="601" spans="1:3" x14ac:dyDescent="0.25">
      <c r="A601" s="36" t="s">
        <v>211</v>
      </c>
      <c r="B601" s="96" t="s">
        <v>879</v>
      </c>
      <c r="C601" s="36" t="s">
        <v>880</v>
      </c>
    </row>
    <row r="602" spans="1:3" x14ac:dyDescent="0.25">
      <c r="A602" s="36" t="s">
        <v>211</v>
      </c>
      <c r="B602" s="96" t="s">
        <v>881</v>
      </c>
      <c r="C602" s="36" t="s">
        <v>880</v>
      </c>
    </row>
    <row r="603" spans="1:3" x14ac:dyDescent="0.25">
      <c r="A603" s="36" t="s">
        <v>211</v>
      </c>
      <c r="B603" s="96" t="s">
        <v>882</v>
      </c>
      <c r="C603" s="36" t="s">
        <v>3865</v>
      </c>
    </row>
    <row r="604" spans="1:3" x14ac:dyDescent="0.25">
      <c r="A604" s="36" t="s">
        <v>211</v>
      </c>
      <c r="B604" s="96" t="s">
        <v>884</v>
      </c>
      <c r="C604" s="36" t="s">
        <v>885</v>
      </c>
    </row>
    <row r="605" spans="1:3" x14ac:dyDescent="0.25">
      <c r="A605" s="36" t="s">
        <v>211</v>
      </c>
      <c r="B605" s="96" t="s">
        <v>886</v>
      </c>
      <c r="C605" s="36" t="s">
        <v>885</v>
      </c>
    </row>
    <row r="606" spans="1:3" x14ac:dyDescent="0.25">
      <c r="A606" s="36" t="s">
        <v>211</v>
      </c>
      <c r="B606" s="96" t="s">
        <v>887</v>
      </c>
      <c r="C606" s="36" t="s">
        <v>888</v>
      </c>
    </row>
    <row r="607" spans="1:3" x14ac:dyDescent="0.25">
      <c r="A607" s="36" t="s">
        <v>211</v>
      </c>
      <c r="B607" s="96" t="s">
        <v>889</v>
      </c>
      <c r="C607" s="36" t="s">
        <v>888</v>
      </c>
    </row>
    <row r="608" spans="1:3" x14ac:dyDescent="0.25">
      <c r="A608" s="36" t="s">
        <v>211</v>
      </c>
      <c r="B608" s="96" t="s">
        <v>890</v>
      </c>
      <c r="C608" s="36" t="s">
        <v>891</v>
      </c>
    </row>
    <row r="609" spans="1:3" x14ac:dyDescent="0.25">
      <c r="A609" s="36" t="s">
        <v>211</v>
      </c>
      <c r="B609" s="96" t="s">
        <v>892</v>
      </c>
      <c r="C609" s="36" t="s">
        <v>891</v>
      </c>
    </row>
    <row r="610" spans="1:3" x14ac:dyDescent="0.25">
      <c r="A610" s="36" t="s">
        <v>211</v>
      </c>
      <c r="B610" s="96" t="s">
        <v>893</v>
      </c>
      <c r="C610" s="36" t="s">
        <v>894</v>
      </c>
    </row>
    <row r="611" spans="1:3" x14ac:dyDescent="0.25">
      <c r="A611" s="36" t="s">
        <v>211</v>
      </c>
      <c r="B611" s="96" t="s">
        <v>895</v>
      </c>
      <c r="C611" s="36" t="s">
        <v>894</v>
      </c>
    </row>
    <row r="612" spans="1:3" x14ac:dyDescent="0.25">
      <c r="A612" s="36" t="s">
        <v>211</v>
      </c>
      <c r="B612" s="96" t="s">
        <v>896</v>
      </c>
      <c r="C612" s="36" t="s">
        <v>897</v>
      </c>
    </row>
    <row r="613" spans="1:3" x14ac:dyDescent="0.25">
      <c r="A613" s="36" t="s">
        <v>211</v>
      </c>
      <c r="B613" s="96" t="s">
        <v>898</v>
      </c>
      <c r="C613" s="36" t="s">
        <v>897</v>
      </c>
    </row>
    <row r="614" spans="1:3" x14ac:dyDescent="0.25">
      <c r="A614" s="36" t="s">
        <v>211</v>
      </c>
      <c r="B614" s="96" t="s">
        <v>899</v>
      </c>
      <c r="C614" s="36" t="s">
        <v>2653</v>
      </c>
    </row>
    <row r="615" spans="1:3" x14ac:dyDescent="0.25">
      <c r="A615" s="36" t="s">
        <v>211</v>
      </c>
      <c r="B615" s="96" t="s">
        <v>900</v>
      </c>
      <c r="C615" s="36" t="s">
        <v>2653</v>
      </c>
    </row>
    <row r="616" spans="1:3" x14ac:dyDescent="0.25">
      <c r="A616" s="36" t="s">
        <v>211</v>
      </c>
      <c r="B616" s="96" t="s">
        <v>901</v>
      </c>
      <c r="C616" s="36" t="s">
        <v>902</v>
      </c>
    </row>
    <row r="617" spans="1:3" x14ac:dyDescent="0.25">
      <c r="A617" s="36" t="s">
        <v>211</v>
      </c>
      <c r="B617" s="96" t="s">
        <v>903</v>
      </c>
      <c r="C617" s="36" t="s">
        <v>902</v>
      </c>
    </row>
    <row r="618" spans="1:3" x14ac:dyDescent="0.25">
      <c r="A618" s="36" t="s">
        <v>211</v>
      </c>
      <c r="B618" s="96" t="s">
        <v>904</v>
      </c>
      <c r="C618" s="36" t="s">
        <v>902</v>
      </c>
    </row>
    <row r="619" spans="1:3" x14ac:dyDescent="0.25">
      <c r="A619" s="36" t="s">
        <v>211</v>
      </c>
      <c r="B619" s="96" t="s">
        <v>905</v>
      </c>
      <c r="C619" s="36" t="s">
        <v>906</v>
      </c>
    </row>
    <row r="620" spans="1:3" x14ac:dyDescent="0.25">
      <c r="A620" s="36" t="s">
        <v>211</v>
      </c>
      <c r="B620" s="96" t="s">
        <v>907</v>
      </c>
      <c r="C620" s="36" t="s">
        <v>908</v>
      </c>
    </row>
    <row r="621" spans="1:3" x14ac:dyDescent="0.25">
      <c r="A621" s="36" t="s">
        <v>211</v>
      </c>
      <c r="B621" s="96" t="s">
        <v>909</v>
      </c>
      <c r="C621" s="36" t="s">
        <v>908</v>
      </c>
    </row>
    <row r="622" spans="1:3" x14ac:dyDescent="0.25">
      <c r="A622" s="36" t="s">
        <v>211</v>
      </c>
      <c r="B622" s="96" t="s">
        <v>910</v>
      </c>
      <c r="C622" s="36" t="s">
        <v>911</v>
      </c>
    </row>
    <row r="623" spans="1:3" x14ac:dyDescent="0.25">
      <c r="A623" s="36" t="s">
        <v>211</v>
      </c>
      <c r="B623" s="96" t="s">
        <v>912</v>
      </c>
      <c r="C623" s="36" t="s">
        <v>911</v>
      </c>
    </row>
    <row r="624" spans="1:3" x14ac:dyDescent="0.25">
      <c r="A624" s="36" t="s">
        <v>211</v>
      </c>
      <c r="B624" s="96" t="s">
        <v>913</v>
      </c>
      <c r="C624" s="36" t="s">
        <v>3866</v>
      </c>
    </row>
    <row r="625" spans="1:3" x14ac:dyDescent="0.25">
      <c r="A625" s="36" t="s">
        <v>211</v>
      </c>
      <c r="B625" s="96" t="s">
        <v>915</v>
      </c>
      <c r="C625" s="36" t="s">
        <v>916</v>
      </c>
    </row>
    <row r="626" spans="1:3" x14ac:dyDescent="0.25">
      <c r="A626" s="36" t="s">
        <v>211</v>
      </c>
      <c r="B626" s="96" t="s">
        <v>917</v>
      </c>
      <c r="C626" s="36" t="s">
        <v>916</v>
      </c>
    </row>
    <row r="627" spans="1:3" x14ac:dyDescent="0.25">
      <c r="A627" s="36" t="s">
        <v>211</v>
      </c>
      <c r="B627" s="96" t="s">
        <v>918</v>
      </c>
      <c r="C627" s="36" t="s">
        <v>919</v>
      </c>
    </row>
    <row r="628" spans="1:3" x14ac:dyDescent="0.25">
      <c r="A628" s="36" t="s">
        <v>211</v>
      </c>
      <c r="B628" s="96" t="s">
        <v>920</v>
      </c>
      <c r="C628" s="36" t="s">
        <v>919</v>
      </c>
    </row>
    <row r="629" spans="1:3" x14ac:dyDescent="0.25">
      <c r="A629" s="36" t="s">
        <v>211</v>
      </c>
      <c r="B629" s="96" t="s">
        <v>921</v>
      </c>
      <c r="C629" s="36" t="s">
        <v>922</v>
      </c>
    </row>
    <row r="630" spans="1:3" x14ac:dyDescent="0.25">
      <c r="A630" s="36" t="s">
        <v>211</v>
      </c>
      <c r="B630" s="96" t="s">
        <v>923</v>
      </c>
      <c r="C630" s="36" t="s">
        <v>922</v>
      </c>
    </row>
    <row r="631" spans="1:3" x14ac:dyDescent="0.25">
      <c r="A631" s="36" t="s">
        <v>211</v>
      </c>
      <c r="B631" s="96" t="s">
        <v>924</v>
      </c>
      <c r="C631" s="36" t="s">
        <v>2659</v>
      </c>
    </row>
    <row r="632" spans="1:3" x14ac:dyDescent="0.25">
      <c r="A632" s="36" t="s">
        <v>211</v>
      </c>
      <c r="B632" s="96" t="s">
        <v>925</v>
      </c>
      <c r="C632" s="36" t="s">
        <v>2659</v>
      </c>
    </row>
    <row r="633" spans="1:3" x14ac:dyDescent="0.25">
      <c r="A633" s="36" t="s">
        <v>211</v>
      </c>
      <c r="B633" s="96" t="s">
        <v>926</v>
      </c>
      <c r="C633" s="36" t="s">
        <v>2660</v>
      </c>
    </row>
    <row r="634" spans="1:3" x14ac:dyDescent="0.25">
      <c r="A634" s="36" t="s">
        <v>211</v>
      </c>
      <c r="B634" s="96" t="s">
        <v>927</v>
      </c>
      <c r="C634" s="36" t="s">
        <v>2660</v>
      </c>
    </row>
    <row r="635" spans="1:3" x14ac:dyDescent="0.25">
      <c r="A635" s="36" t="s">
        <v>211</v>
      </c>
      <c r="B635" s="96" t="s">
        <v>928</v>
      </c>
      <c r="C635" s="36" t="s">
        <v>2661</v>
      </c>
    </row>
    <row r="636" spans="1:3" x14ac:dyDescent="0.25">
      <c r="A636" s="36" t="s">
        <v>211</v>
      </c>
      <c r="B636" s="96" t="s">
        <v>929</v>
      </c>
      <c r="C636" s="36" t="s">
        <v>2661</v>
      </c>
    </row>
    <row r="637" spans="1:3" x14ac:dyDescent="0.25">
      <c r="A637" s="36" t="s">
        <v>211</v>
      </c>
      <c r="B637" s="96" t="s">
        <v>930</v>
      </c>
      <c r="C637" s="36" t="s">
        <v>931</v>
      </c>
    </row>
    <row r="638" spans="1:3" x14ac:dyDescent="0.25">
      <c r="A638" s="36" t="s">
        <v>211</v>
      </c>
      <c r="B638" s="96" t="s">
        <v>932</v>
      </c>
      <c r="C638" s="36" t="s">
        <v>931</v>
      </c>
    </row>
    <row r="639" spans="1:3" x14ac:dyDescent="0.25">
      <c r="A639" s="36" t="s">
        <v>211</v>
      </c>
      <c r="B639" s="96" t="s">
        <v>933</v>
      </c>
      <c r="C639" s="36" t="s">
        <v>4128</v>
      </c>
    </row>
    <row r="640" spans="1:3" x14ac:dyDescent="0.25">
      <c r="A640" s="36" t="s">
        <v>211</v>
      </c>
      <c r="B640" s="96" t="s">
        <v>934</v>
      </c>
      <c r="C640" s="36" t="s">
        <v>4128</v>
      </c>
    </row>
    <row r="641" spans="1:3" x14ac:dyDescent="0.25">
      <c r="A641" s="36" t="s">
        <v>211</v>
      </c>
      <c r="B641" s="114">
        <v>29</v>
      </c>
      <c r="C641" s="36" t="s">
        <v>935</v>
      </c>
    </row>
    <row r="642" spans="1:3" x14ac:dyDescent="0.25">
      <c r="A642" s="36" t="s">
        <v>211</v>
      </c>
      <c r="B642" s="96" t="s">
        <v>936</v>
      </c>
      <c r="C642" s="36" t="s">
        <v>937</v>
      </c>
    </row>
    <row r="643" spans="1:3" x14ac:dyDescent="0.25">
      <c r="A643" s="36" t="s">
        <v>211</v>
      </c>
      <c r="B643" s="96" t="s">
        <v>938</v>
      </c>
      <c r="C643" s="36" t="s">
        <v>937</v>
      </c>
    </row>
    <row r="644" spans="1:3" x14ac:dyDescent="0.25">
      <c r="A644" s="36" t="s">
        <v>211</v>
      </c>
      <c r="B644" s="96" t="s">
        <v>939</v>
      </c>
      <c r="C644" s="36" t="s">
        <v>937</v>
      </c>
    </row>
    <row r="645" spans="1:3" x14ac:dyDescent="0.25">
      <c r="A645" s="36" t="s">
        <v>211</v>
      </c>
      <c r="B645" s="96" t="s">
        <v>940</v>
      </c>
      <c r="C645" s="36" t="s">
        <v>941</v>
      </c>
    </row>
    <row r="646" spans="1:3" x14ac:dyDescent="0.25">
      <c r="A646" s="36" t="s">
        <v>211</v>
      </c>
      <c r="B646" s="96" t="s">
        <v>942</v>
      </c>
      <c r="C646" s="36" t="s">
        <v>941</v>
      </c>
    </row>
    <row r="647" spans="1:3" x14ac:dyDescent="0.25">
      <c r="A647" s="36" t="s">
        <v>211</v>
      </c>
      <c r="B647" s="96" t="s">
        <v>943</v>
      </c>
      <c r="C647" s="36" t="s">
        <v>941</v>
      </c>
    </row>
    <row r="648" spans="1:3" x14ac:dyDescent="0.25">
      <c r="A648" s="36" t="s">
        <v>211</v>
      </c>
      <c r="B648" s="96" t="s">
        <v>944</v>
      </c>
      <c r="C648" s="36" t="s">
        <v>945</v>
      </c>
    </row>
    <row r="649" spans="1:3" x14ac:dyDescent="0.25">
      <c r="A649" s="36" t="s">
        <v>211</v>
      </c>
      <c r="B649" s="96" t="s">
        <v>946</v>
      </c>
      <c r="C649" s="36" t="s">
        <v>947</v>
      </c>
    </row>
    <row r="650" spans="1:3" x14ac:dyDescent="0.25">
      <c r="A650" s="36" t="s">
        <v>211</v>
      </c>
      <c r="B650" s="96" t="s">
        <v>948</v>
      </c>
      <c r="C650" s="36" t="s">
        <v>947</v>
      </c>
    </row>
    <row r="651" spans="1:3" x14ac:dyDescent="0.25">
      <c r="A651" s="36" t="s">
        <v>211</v>
      </c>
      <c r="B651" s="96" t="s">
        <v>949</v>
      </c>
      <c r="C651" s="36" t="s">
        <v>950</v>
      </c>
    </row>
    <row r="652" spans="1:3" x14ac:dyDescent="0.25">
      <c r="A652" s="36" t="s">
        <v>211</v>
      </c>
      <c r="B652" s="96" t="s">
        <v>951</v>
      </c>
      <c r="C652" s="36" t="s">
        <v>950</v>
      </c>
    </row>
    <row r="653" spans="1:3" x14ac:dyDescent="0.25">
      <c r="A653" s="36" t="s">
        <v>211</v>
      </c>
      <c r="B653" s="114">
        <v>30</v>
      </c>
      <c r="C653" s="36" t="s">
        <v>952</v>
      </c>
    </row>
    <row r="654" spans="1:3" x14ac:dyDescent="0.25">
      <c r="A654" s="36" t="s">
        <v>211</v>
      </c>
      <c r="B654" s="96" t="s">
        <v>953</v>
      </c>
      <c r="C654" s="36" t="s">
        <v>954</v>
      </c>
    </row>
    <row r="655" spans="1:3" x14ac:dyDescent="0.25">
      <c r="A655" s="36" t="s">
        <v>211</v>
      </c>
      <c r="B655" s="96" t="s">
        <v>955</v>
      </c>
      <c r="C655" s="36" t="s">
        <v>956</v>
      </c>
    </row>
    <row r="656" spans="1:3" x14ac:dyDescent="0.25">
      <c r="A656" s="36" t="s">
        <v>211</v>
      </c>
      <c r="B656" s="96" t="s">
        <v>957</v>
      </c>
      <c r="C656" s="36" t="s">
        <v>956</v>
      </c>
    </row>
    <row r="657" spans="1:3" x14ac:dyDescent="0.25">
      <c r="A657" s="36" t="s">
        <v>211</v>
      </c>
      <c r="B657" s="96" t="s">
        <v>958</v>
      </c>
      <c r="C657" s="36" t="s">
        <v>959</v>
      </c>
    </row>
    <row r="658" spans="1:3" x14ac:dyDescent="0.25">
      <c r="A658" s="36" t="s">
        <v>211</v>
      </c>
      <c r="B658" s="96" t="s">
        <v>960</v>
      </c>
      <c r="C658" s="36" t="s">
        <v>959</v>
      </c>
    </row>
    <row r="659" spans="1:3" x14ac:dyDescent="0.25">
      <c r="A659" s="36" t="s">
        <v>211</v>
      </c>
      <c r="B659" s="96" t="s">
        <v>961</v>
      </c>
      <c r="C659" s="36" t="s">
        <v>962</v>
      </c>
    </row>
    <row r="660" spans="1:3" x14ac:dyDescent="0.25">
      <c r="A660" s="36" t="s">
        <v>211</v>
      </c>
      <c r="B660" s="96" t="s">
        <v>963</v>
      </c>
      <c r="C660" s="36" t="s">
        <v>962</v>
      </c>
    </row>
    <row r="661" spans="1:3" x14ac:dyDescent="0.25">
      <c r="A661" s="36" t="s">
        <v>211</v>
      </c>
      <c r="B661" s="96" t="s">
        <v>964</v>
      </c>
      <c r="C661" s="36" t="s">
        <v>965</v>
      </c>
    </row>
    <row r="662" spans="1:3" x14ac:dyDescent="0.25">
      <c r="A662" s="36" t="s">
        <v>211</v>
      </c>
      <c r="B662" s="96" t="s">
        <v>966</v>
      </c>
      <c r="C662" s="36" t="s">
        <v>965</v>
      </c>
    </row>
    <row r="663" spans="1:3" x14ac:dyDescent="0.25">
      <c r="A663" s="36" t="s">
        <v>211</v>
      </c>
      <c r="B663" s="96" t="s">
        <v>967</v>
      </c>
      <c r="C663" s="36" t="s">
        <v>965</v>
      </c>
    </row>
    <row r="664" spans="1:3" x14ac:dyDescent="0.25">
      <c r="A664" s="36" t="s">
        <v>211</v>
      </c>
      <c r="B664" s="96" t="s">
        <v>968</v>
      </c>
      <c r="C664" s="36" t="s">
        <v>969</v>
      </c>
    </row>
    <row r="665" spans="1:3" x14ac:dyDescent="0.25">
      <c r="A665" s="36" t="s">
        <v>211</v>
      </c>
      <c r="B665" s="96" t="s">
        <v>970</v>
      </c>
      <c r="C665" s="36" t="s">
        <v>971</v>
      </c>
    </row>
    <row r="666" spans="1:3" x14ac:dyDescent="0.25">
      <c r="A666" s="36" t="s">
        <v>211</v>
      </c>
      <c r="B666" s="96" t="s">
        <v>972</v>
      </c>
      <c r="C666" s="36" t="s">
        <v>971</v>
      </c>
    </row>
    <row r="667" spans="1:3" x14ac:dyDescent="0.25">
      <c r="A667" s="36" t="s">
        <v>211</v>
      </c>
      <c r="B667" s="96" t="s">
        <v>973</v>
      </c>
      <c r="C667" s="36" t="s">
        <v>974</v>
      </c>
    </row>
    <row r="668" spans="1:3" x14ac:dyDescent="0.25">
      <c r="A668" s="36" t="s">
        <v>211</v>
      </c>
      <c r="B668" s="96" t="s">
        <v>975</v>
      </c>
      <c r="C668" s="36" t="s">
        <v>974</v>
      </c>
    </row>
    <row r="669" spans="1:3" x14ac:dyDescent="0.25">
      <c r="A669" s="36" t="s">
        <v>211</v>
      </c>
      <c r="B669" s="96" t="s">
        <v>976</v>
      </c>
      <c r="C669" s="36" t="s">
        <v>977</v>
      </c>
    </row>
    <row r="670" spans="1:3" x14ac:dyDescent="0.25">
      <c r="A670" s="36" t="s">
        <v>211</v>
      </c>
      <c r="B670" s="96" t="s">
        <v>978</v>
      </c>
      <c r="C670" s="36" t="s">
        <v>977</v>
      </c>
    </row>
    <row r="671" spans="1:3" x14ac:dyDescent="0.25">
      <c r="A671" s="36" t="s">
        <v>211</v>
      </c>
      <c r="B671" s="96" t="s">
        <v>979</v>
      </c>
      <c r="C671" s="36" t="s">
        <v>977</v>
      </c>
    </row>
    <row r="672" spans="1:3" x14ac:dyDescent="0.25">
      <c r="A672" s="36" t="s">
        <v>211</v>
      </c>
      <c r="B672" s="96" t="s">
        <v>980</v>
      </c>
      <c r="C672" s="36" t="s">
        <v>2667</v>
      </c>
    </row>
    <row r="673" spans="1:3" x14ac:dyDescent="0.25">
      <c r="A673" s="36" t="s">
        <v>211</v>
      </c>
      <c r="B673" s="96" t="s">
        <v>981</v>
      </c>
      <c r="C673" s="36" t="s">
        <v>982</v>
      </c>
    </row>
    <row r="674" spans="1:3" x14ac:dyDescent="0.25">
      <c r="A674" s="36" t="s">
        <v>211</v>
      </c>
      <c r="B674" s="96" t="s">
        <v>983</v>
      </c>
      <c r="C674" s="36" t="s">
        <v>982</v>
      </c>
    </row>
    <row r="675" spans="1:3" x14ac:dyDescent="0.25">
      <c r="A675" s="36" t="s">
        <v>211</v>
      </c>
      <c r="B675" s="96" t="s">
        <v>984</v>
      </c>
      <c r="C675" s="36" t="s">
        <v>985</v>
      </c>
    </row>
    <row r="676" spans="1:3" x14ac:dyDescent="0.25">
      <c r="A676" s="36" t="s">
        <v>211</v>
      </c>
      <c r="B676" s="96" t="s">
        <v>986</v>
      </c>
      <c r="C676" s="36" t="s">
        <v>985</v>
      </c>
    </row>
    <row r="677" spans="1:3" x14ac:dyDescent="0.25">
      <c r="A677" s="36" t="s">
        <v>211</v>
      </c>
      <c r="B677" s="96" t="s">
        <v>987</v>
      </c>
      <c r="C677" s="36" t="s">
        <v>2669</v>
      </c>
    </row>
    <row r="678" spans="1:3" x14ac:dyDescent="0.25">
      <c r="A678" s="36" t="s">
        <v>211</v>
      </c>
      <c r="B678" s="96" t="s">
        <v>988</v>
      </c>
      <c r="C678" s="36" t="s">
        <v>2669</v>
      </c>
    </row>
    <row r="679" spans="1:3" x14ac:dyDescent="0.25">
      <c r="A679" s="36" t="s">
        <v>211</v>
      </c>
      <c r="B679" s="114">
        <v>31</v>
      </c>
      <c r="C679" s="36" t="s">
        <v>989</v>
      </c>
    </row>
    <row r="680" spans="1:3" x14ac:dyDescent="0.25">
      <c r="A680" s="36" t="s">
        <v>211</v>
      </c>
      <c r="B680" s="96" t="s">
        <v>990</v>
      </c>
      <c r="C680" s="36" t="s">
        <v>989</v>
      </c>
    </row>
    <row r="681" spans="1:3" x14ac:dyDescent="0.25">
      <c r="A681" s="36" t="s">
        <v>211</v>
      </c>
      <c r="B681" s="96" t="s">
        <v>991</v>
      </c>
      <c r="C681" s="36" t="s">
        <v>989</v>
      </c>
    </row>
    <row r="682" spans="1:3" x14ac:dyDescent="0.25">
      <c r="A682" s="36" t="s">
        <v>211</v>
      </c>
      <c r="B682" s="96" t="s">
        <v>992</v>
      </c>
      <c r="C682" s="36" t="s">
        <v>989</v>
      </c>
    </row>
    <row r="683" spans="1:3" x14ac:dyDescent="0.25">
      <c r="A683" s="36" t="s">
        <v>211</v>
      </c>
      <c r="B683" s="114">
        <v>32</v>
      </c>
      <c r="C683" s="36" t="s">
        <v>3867</v>
      </c>
    </row>
    <row r="684" spans="1:3" x14ac:dyDescent="0.25">
      <c r="A684" s="36" t="s">
        <v>211</v>
      </c>
      <c r="B684" s="96" t="s">
        <v>994</v>
      </c>
      <c r="C684" s="36" t="s">
        <v>995</v>
      </c>
    </row>
    <row r="685" spans="1:3" x14ac:dyDescent="0.25">
      <c r="A685" s="36" t="s">
        <v>211</v>
      </c>
      <c r="B685" s="96" t="s">
        <v>996</v>
      </c>
      <c r="C685" s="36" t="s">
        <v>997</v>
      </c>
    </row>
    <row r="686" spans="1:3" x14ac:dyDescent="0.25">
      <c r="A686" s="36" t="s">
        <v>211</v>
      </c>
      <c r="B686" s="96" t="s">
        <v>998</v>
      </c>
      <c r="C686" s="36" t="s">
        <v>997</v>
      </c>
    </row>
    <row r="687" spans="1:3" x14ac:dyDescent="0.25">
      <c r="A687" s="36" t="s">
        <v>211</v>
      </c>
      <c r="B687" s="96" t="s">
        <v>999</v>
      </c>
      <c r="C687" s="36" t="s">
        <v>1000</v>
      </c>
    </row>
    <row r="688" spans="1:3" x14ac:dyDescent="0.25">
      <c r="A688" s="36" t="s">
        <v>211</v>
      </c>
      <c r="B688" s="96" t="s">
        <v>1001</v>
      </c>
      <c r="C688" s="36" t="s">
        <v>1000</v>
      </c>
    </row>
    <row r="689" spans="1:3" x14ac:dyDescent="0.25">
      <c r="A689" s="36" t="s">
        <v>211</v>
      </c>
      <c r="B689" s="96" t="s">
        <v>1002</v>
      </c>
      <c r="C689" s="36" t="s">
        <v>1003</v>
      </c>
    </row>
    <row r="690" spans="1:3" x14ac:dyDescent="0.25">
      <c r="A690" s="36" t="s">
        <v>211</v>
      </c>
      <c r="B690" s="96" t="s">
        <v>1004</v>
      </c>
      <c r="C690" s="36" t="s">
        <v>1003</v>
      </c>
    </row>
    <row r="691" spans="1:3" x14ac:dyDescent="0.25">
      <c r="A691" s="36" t="s">
        <v>211</v>
      </c>
      <c r="B691" s="96" t="s">
        <v>1005</v>
      </c>
      <c r="C691" s="36" t="s">
        <v>1006</v>
      </c>
    </row>
    <row r="692" spans="1:3" x14ac:dyDescent="0.25">
      <c r="A692" s="36" t="s">
        <v>211</v>
      </c>
      <c r="B692" s="96" t="s">
        <v>1007</v>
      </c>
      <c r="C692" s="36" t="s">
        <v>1006</v>
      </c>
    </row>
    <row r="693" spans="1:3" x14ac:dyDescent="0.25">
      <c r="A693" s="36" t="s">
        <v>211</v>
      </c>
      <c r="B693" s="96" t="s">
        <v>1008</v>
      </c>
      <c r="C693" s="36" t="s">
        <v>1006</v>
      </c>
    </row>
    <row r="694" spans="1:3" x14ac:dyDescent="0.25">
      <c r="A694" s="36" t="s">
        <v>211</v>
      </c>
      <c r="B694" s="96" t="s">
        <v>1009</v>
      </c>
      <c r="C694" s="36" t="s">
        <v>1010</v>
      </c>
    </row>
    <row r="695" spans="1:3" x14ac:dyDescent="0.25">
      <c r="A695" s="36" t="s">
        <v>211</v>
      </c>
      <c r="B695" s="96" t="s">
        <v>1011</v>
      </c>
      <c r="C695" s="36" t="s">
        <v>1010</v>
      </c>
    </row>
    <row r="696" spans="1:3" x14ac:dyDescent="0.25">
      <c r="A696" s="36" t="s">
        <v>211</v>
      </c>
      <c r="B696" s="96" t="s">
        <v>1012</v>
      </c>
      <c r="C696" s="36" t="s">
        <v>1010</v>
      </c>
    </row>
    <row r="697" spans="1:3" x14ac:dyDescent="0.25">
      <c r="A697" s="36" t="s">
        <v>211</v>
      </c>
      <c r="B697" s="96" t="s">
        <v>1013</v>
      </c>
      <c r="C697" s="36" t="s">
        <v>1014</v>
      </c>
    </row>
    <row r="698" spans="1:3" x14ac:dyDescent="0.25">
      <c r="A698" s="36" t="s">
        <v>211</v>
      </c>
      <c r="B698" s="96" t="s">
        <v>1015</v>
      </c>
      <c r="C698" s="36" t="s">
        <v>1014</v>
      </c>
    </row>
    <row r="699" spans="1:3" x14ac:dyDescent="0.25">
      <c r="A699" s="36" t="s">
        <v>211</v>
      </c>
      <c r="B699" s="96" t="s">
        <v>1016</v>
      </c>
      <c r="C699" s="36" t="s">
        <v>1014</v>
      </c>
    </row>
    <row r="700" spans="1:3" x14ac:dyDescent="0.25">
      <c r="A700" s="36" t="s">
        <v>211</v>
      </c>
      <c r="B700" s="96" t="s">
        <v>1017</v>
      </c>
      <c r="C700" s="36" t="s">
        <v>1018</v>
      </c>
    </row>
    <row r="701" spans="1:3" x14ac:dyDescent="0.25">
      <c r="A701" s="36" t="s">
        <v>211</v>
      </c>
      <c r="B701" s="96" t="s">
        <v>1019</v>
      </c>
      <c r="C701" s="36" t="s">
        <v>1018</v>
      </c>
    </row>
    <row r="702" spans="1:3" x14ac:dyDescent="0.25">
      <c r="A702" s="36" t="s">
        <v>211</v>
      </c>
      <c r="B702" s="96" t="s">
        <v>1020</v>
      </c>
      <c r="C702" s="36" t="s">
        <v>1018</v>
      </c>
    </row>
    <row r="703" spans="1:3" x14ac:dyDescent="0.25">
      <c r="A703" s="36" t="s">
        <v>211</v>
      </c>
      <c r="B703" s="96" t="s">
        <v>1021</v>
      </c>
      <c r="C703" s="36" t="s">
        <v>3868</v>
      </c>
    </row>
    <row r="704" spans="1:3" x14ac:dyDescent="0.25">
      <c r="A704" s="36" t="s">
        <v>211</v>
      </c>
      <c r="B704" s="96" t="s">
        <v>1022</v>
      </c>
      <c r="C704" s="36" t="s">
        <v>1023</v>
      </c>
    </row>
    <row r="705" spans="1:3" x14ac:dyDescent="0.25">
      <c r="A705" s="36" t="s">
        <v>211</v>
      </c>
      <c r="B705" s="96" t="s">
        <v>1024</v>
      </c>
      <c r="C705" s="36" t="s">
        <v>1023</v>
      </c>
    </row>
    <row r="706" spans="1:3" x14ac:dyDescent="0.25">
      <c r="A706" s="36" t="s">
        <v>211</v>
      </c>
      <c r="B706" s="96" t="s">
        <v>1025</v>
      </c>
      <c r="C706" s="36" t="s">
        <v>3869</v>
      </c>
    </row>
    <row r="707" spans="1:3" x14ac:dyDescent="0.25">
      <c r="A707" s="36" t="s">
        <v>211</v>
      </c>
      <c r="B707" s="96" t="s">
        <v>1026</v>
      </c>
      <c r="C707" s="36" t="s">
        <v>3869</v>
      </c>
    </row>
    <row r="708" spans="1:3" x14ac:dyDescent="0.25">
      <c r="A708" s="36" t="s">
        <v>211</v>
      </c>
      <c r="B708" s="114">
        <v>33</v>
      </c>
      <c r="C708" s="36" t="s">
        <v>1027</v>
      </c>
    </row>
    <row r="709" spans="1:3" x14ac:dyDescent="0.25">
      <c r="A709" s="36" t="s">
        <v>211</v>
      </c>
      <c r="B709" s="96" t="s">
        <v>1028</v>
      </c>
      <c r="C709" s="36" t="s">
        <v>1029</v>
      </c>
    </row>
    <row r="710" spans="1:3" x14ac:dyDescent="0.25">
      <c r="A710" s="36" t="s">
        <v>211</v>
      </c>
      <c r="B710" s="96" t="s">
        <v>1030</v>
      </c>
      <c r="C710" s="36" t="s">
        <v>1031</v>
      </c>
    </row>
    <row r="711" spans="1:3" x14ac:dyDescent="0.25">
      <c r="A711" s="36" t="s">
        <v>211</v>
      </c>
      <c r="B711" s="96" t="s">
        <v>1032</v>
      </c>
      <c r="C711" s="36" t="s">
        <v>1031</v>
      </c>
    </row>
    <row r="712" spans="1:3" x14ac:dyDescent="0.25">
      <c r="A712" s="36" t="s">
        <v>211</v>
      </c>
      <c r="B712" s="96" t="s">
        <v>1033</v>
      </c>
      <c r="C712" s="36" t="s">
        <v>1034</v>
      </c>
    </row>
    <row r="713" spans="1:3" x14ac:dyDescent="0.25">
      <c r="A713" s="36" t="s">
        <v>211</v>
      </c>
      <c r="B713" s="96" t="s">
        <v>1035</v>
      </c>
      <c r="C713" s="36" t="s">
        <v>1034</v>
      </c>
    </row>
    <row r="714" spans="1:3" x14ac:dyDescent="0.25">
      <c r="A714" s="36" t="s">
        <v>211</v>
      </c>
      <c r="B714" s="96" t="s">
        <v>1036</v>
      </c>
      <c r="C714" s="36" t="s">
        <v>1037</v>
      </c>
    </row>
    <row r="715" spans="1:3" x14ac:dyDescent="0.25">
      <c r="A715" s="36" t="s">
        <v>211</v>
      </c>
      <c r="B715" s="96" t="s">
        <v>1038</v>
      </c>
      <c r="C715" s="36" t="s">
        <v>1037</v>
      </c>
    </row>
    <row r="716" spans="1:3" x14ac:dyDescent="0.25">
      <c r="A716" s="36" t="s">
        <v>211</v>
      </c>
      <c r="B716" s="96" t="s">
        <v>1039</v>
      </c>
      <c r="C716" s="36" t="s">
        <v>1040</v>
      </c>
    </row>
    <row r="717" spans="1:3" x14ac:dyDescent="0.25">
      <c r="A717" s="36" t="s">
        <v>211</v>
      </c>
      <c r="B717" s="96" t="s">
        <v>1041</v>
      </c>
      <c r="C717" s="36" t="s">
        <v>1040</v>
      </c>
    </row>
    <row r="718" spans="1:3" x14ac:dyDescent="0.25">
      <c r="A718" s="36" t="s">
        <v>211</v>
      </c>
      <c r="B718" s="96" t="s">
        <v>1042</v>
      </c>
      <c r="C718" s="36" t="s">
        <v>1043</v>
      </c>
    </row>
    <row r="719" spans="1:3" x14ac:dyDescent="0.25">
      <c r="A719" s="36" t="s">
        <v>211</v>
      </c>
      <c r="B719" s="96" t="s">
        <v>1044</v>
      </c>
      <c r="C719" s="36" t="s">
        <v>1043</v>
      </c>
    </row>
    <row r="720" spans="1:3" x14ac:dyDescent="0.25">
      <c r="A720" s="36" t="s">
        <v>211</v>
      </c>
      <c r="B720" s="96" t="s">
        <v>1045</v>
      </c>
      <c r="C720" s="36" t="s">
        <v>1046</v>
      </c>
    </row>
    <row r="721" spans="1:3" x14ac:dyDescent="0.25">
      <c r="A721" s="36" t="s">
        <v>211</v>
      </c>
      <c r="B721" s="96" t="s">
        <v>1047</v>
      </c>
      <c r="C721" s="36" t="s">
        <v>1046</v>
      </c>
    </row>
    <row r="722" spans="1:3" x14ac:dyDescent="0.25">
      <c r="A722" s="36" t="s">
        <v>211</v>
      </c>
      <c r="B722" s="96" t="s">
        <v>1048</v>
      </c>
      <c r="C722" s="36" t="s">
        <v>1049</v>
      </c>
    </row>
    <row r="723" spans="1:3" x14ac:dyDescent="0.25">
      <c r="A723" s="36" t="s">
        <v>211</v>
      </c>
      <c r="B723" s="96" t="s">
        <v>1050</v>
      </c>
      <c r="C723" s="36" t="s">
        <v>1049</v>
      </c>
    </row>
    <row r="724" spans="1:3" x14ac:dyDescent="0.25">
      <c r="A724" s="36" t="s">
        <v>211</v>
      </c>
      <c r="B724" s="96" t="s">
        <v>1051</v>
      </c>
      <c r="C724" s="36" t="s">
        <v>1052</v>
      </c>
    </row>
    <row r="725" spans="1:3" x14ac:dyDescent="0.25">
      <c r="A725" s="36" t="s">
        <v>211</v>
      </c>
      <c r="B725" s="96" t="s">
        <v>1053</v>
      </c>
      <c r="C725" s="36" t="s">
        <v>1052</v>
      </c>
    </row>
    <row r="726" spans="1:3" x14ac:dyDescent="0.25">
      <c r="A726" s="36" t="s">
        <v>211</v>
      </c>
      <c r="B726" s="96" t="s">
        <v>1054</v>
      </c>
      <c r="C726" s="36" t="s">
        <v>1055</v>
      </c>
    </row>
    <row r="727" spans="1:3" x14ac:dyDescent="0.25">
      <c r="A727" s="36" t="s">
        <v>211</v>
      </c>
      <c r="B727" s="96" t="s">
        <v>1056</v>
      </c>
      <c r="C727" s="36" t="s">
        <v>1055</v>
      </c>
    </row>
    <row r="728" spans="1:3" x14ac:dyDescent="0.25">
      <c r="A728" s="36" t="s">
        <v>211</v>
      </c>
      <c r="B728" s="96" t="s">
        <v>1057</v>
      </c>
      <c r="C728" s="36" t="s">
        <v>1058</v>
      </c>
    </row>
    <row r="729" spans="1:3" x14ac:dyDescent="0.25">
      <c r="A729" s="36" t="s">
        <v>211</v>
      </c>
      <c r="B729" s="96" t="s">
        <v>1059</v>
      </c>
      <c r="C729" s="36" t="s">
        <v>1058</v>
      </c>
    </row>
    <row r="730" spans="1:3" x14ac:dyDescent="0.25">
      <c r="A730" s="36" t="s">
        <v>211</v>
      </c>
      <c r="B730" s="96" t="s">
        <v>1060</v>
      </c>
      <c r="C730" s="36" t="s">
        <v>1058</v>
      </c>
    </row>
    <row r="731" spans="1:3" x14ac:dyDescent="0.25">
      <c r="A731" s="36" t="s">
        <v>1061</v>
      </c>
      <c r="B731" s="96" t="s">
        <v>1061</v>
      </c>
      <c r="C731" s="36" t="s">
        <v>3753</v>
      </c>
    </row>
    <row r="732" spans="1:3" x14ac:dyDescent="0.25">
      <c r="A732" s="36" t="s">
        <v>1061</v>
      </c>
      <c r="B732" s="114">
        <v>35</v>
      </c>
      <c r="C732" s="36" t="s">
        <v>1062</v>
      </c>
    </row>
    <row r="733" spans="1:3" x14ac:dyDescent="0.25">
      <c r="A733" s="36" t="s">
        <v>1061</v>
      </c>
      <c r="B733" s="96" t="s">
        <v>1063</v>
      </c>
      <c r="C733" s="36" t="s">
        <v>1064</v>
      </c>
    </row>
    <row r="734" spans="1:3" x14ac:dyDescent="0.25">
      <c r="A734" s="36" t="s">
        <v>1061</v>
      </c>
      <c r="B734" s="96" t="s">
        <v>1065</v>
      </c>
      <c r="C734" s="36" t="s">
        <v>1066</v>
      </c>
    </row>
    <row r="735" spans="1:3" x14ac:dyDescent="0.25">
      <c r="A735" s="36" t="s">
        <v>1061</v>
      </c>
      <c r="B735" s="96" t="s">
        <v>1067</v>
      </c>
      <c r="C735" s="36" t="s">
        <v>1066</v>
      </c>
    </row>
    <row r="736" spans="1:3" x14ac:dyDescent="0.25">
      <c r="A736" s="36" t="s">
        <v>1061</v>
      </c>
      <c r="B736" s="96" t="s">
        <v>1068</v>
      </c>
      <c r="C736" s="36" t="s">
        <v>1069</v>
      </c>
    </row>
    <row r="737" spans="1:3" x14ac:dyDescent="0.25">
      <c r="A737" s="36" t="s">
        <v>1061</v>
      </c>
      <c r="B737" s="96" t="s">
        <v>1070</v>
      </c>
      <c r="C737" s="36" t="s">
        <v>1069</v>
      </c>
    </row>
    <row r="738" spans="1:3" x14ac:dyDescent="0.25">
      <c r="A738" s="36" t="s">
        <v>1061</v>
      </c>
      <c r="B738" s="96" t="s">
        <v>1071</v>
      </c>
      <c r="C738" s="36" t="s">
        <v>1072</v>
      </c>
    </row>
    <row r="739" spans="1:3" x14ac:dyDescent="0.25">
      <c r="A739" s="36" t="s">
        <v>1061</v>
      </c>
      <c r="B739" s="96" t="s">
        <v>1073</v>
      </c>
      <c r="C739" s="36" t="s">
        <v>1072</v>
      </c>
    </row>
    <row r="740" spans="1:3" x14ac:dyDescent="0.25">
      <c r="A740" s="36" t="s">
        <v>1061</v>
      </c>
      <c r="B740" s="96" t="s">
        <v>1074</v>
      </c>
      <c r="C740" s="36" t="s">
        <v>1075</v>
      </c>
    </row>
    <row r="741" spans="1:3" x14ac:dyDescent="0.25">
      <c r="A741" s="36" t="s">
        <v>1061</v>
      </c>
      <c r="B741" s="96" t="s">
        <v>1076</v>
      </c>
      <c r="C741" s="36" t="s">
        <v>1075</v>
      </c>
    </row>
    <row r="742" spans="1:3" x14ac:dyDescent="0.25">
      <c r="A742" s="36" t="s">
        <v>1061</v>
      </c>
      <c r="B742" s="96" t="s">
        <v>1077</v>
      </c>
      <c r="C742" s="36" t="s">
        <v>1078</v>
      </c>
    </row>
    <row r="743" spans="1:3" x14ac:dyDescent="0.25">
      <c r="A743" s="36" t="s">
        <v>1061</v>
      </c>
      <c r="B743" s="96" t="s">
        <v>1079</v>
      </c>
      <c r="C743" s="36" t="s">
        <v>1080</v>
      </c>
    </row>
    <row r="744" spans="1:3" x14ac:dyDescent="0.25">
      <c r="A744" s="36" t="s">
        <v>1061</v>
      </c>
      <c r="B744" s="96" t="s">
        <v>1081</v>
      </c>
      <c r="C744" s="36" t="s">
        <v>1082</v>
      </c>
    </row>
    <row r="745" spans="1:3" x14ac:dyDescent="0.25">
      <c r="A745" s="36" t="s">
        <v>1061</v>
      </c>
      <c r="B745" s="96" t="s">
        <v>1083</v>
      </c>
      <c r="C745" s="36" t="s">
        <v>1084</v>
      </c>
    </row>
    <row r="746" spans="1:3" x14ac:dyDescent="0.25">
      <c r="A746" s="36" t="s">
        <v>1061</v>
      </c>
      <c r="B746" s="96" t="s">
        <v>1085</v>
      </c>
      <c r="C746" s="36" t="s">
        <v>1084</v>
      </c>
    </row>
    <row r="747" spans="1:3" x14ac:dyDescent="0.25">
      <c r="A747" s="36" t="s">
        <v>1061</v>
      </c>
      <c r="B747" s="96" t="s">
        <v>1086</v>
      </c>
      <c r="C747" s="36" t="s">
        <v>1087</v>
      </c>
    </row>
    <row r="748" spans="1:3" x14ac:dyDescent="0.25">
      <c r="A748" s="36" t="s">
        <v>1061</v>
      </c>
      <c r="B748" s="96" t="s">
        <v>1088</v>
      </c>
      <c r="C748" s="36" t="s">
        <v>1089</v>
      </c>
    </row>
    <row r="749" spans="1:3" x14ac:dyDescent="0.25">
      <c r="A749" s="36" t="s">
        <v>1061</v>
      </c>
      <c r="B749" s="96" t="s">
        <v>1090</v>
      </c>
      <c r="C749" s="36" t="s">
        <v>1089</v>
      </c>
    </row>
    <row r="750" spans="1:3" x14ac:dyDescent="0.25">
      <c r="A750" s="36" t="s">
        <v>1061</v>
      </c>
      <c r="B750" s="96" t="s">
        <v>1091</v>
      </c>
      <c r="C750" s="36" t="s">
        <v>1092</v>
      </c>
    </row>
    <row r="751" spans="1:3" x14ac:dyDescent="0.25">
      <c r="A751" s="36" t="s">
        <v>1061</v>
      </c>
      <c r="B751" s="96" t="s">
        <v>1093</v>
      </c>
      <c r="C751" s="36" t="s">
        <v>1092</v>
      </c>
    </row>
    <row r="752" spans="1:3" x14ac:dyDescent="0.25">
      <c r="A752" s="36" t="s">
        <v>1061</v>
      </c>
      <c r="B752" s="96" t="s">
        <v>1094</v>
      </c>
      <c r="C752" s="36" t="s">
        <v>1095</v>
      </c>
    </row>
    <row r="753" spans="1:3" x14ac:dyDescent="0.25">
      <c r="A753" s="36" t="s">
        <v>1061</v>
      </c>
      <c r="B753" s="96" t="s">
        <v>1096</v>
      </c>
      <c r="C753" s="36" t="s">
        <v>1095</v>
      </c>
    </row>
    <row r="754" spans="1:3" x14ac:dyDescent="0.25">
      <c r="A754" s="36" t="s">
        <v>1061</v>
      </c>
      <c r="B754" s="96" t="s">
        <v>1097</v>
      </c>
      <c r="C754" s="36" t="s">
        <v>1098</v>
      </c>
    </row>
    <row r="755" spans="1:3" x14ac:dyDescent="0.25">
      <c r="A755" s="36" t="s">
        <v>1061</v>
      </c>
      <c r="B755" s="96" t="s">
        <v>1099</v>
      </c>
      <c r="C755" s="36" t="s">
        <v>1098</v>
      </c>
    </row>
    <row r="756" spans="1:3" x14ac:dyDescent="0.25">
      <c r="A756" s="36" t="s">
        <v>1061</v>
      </c>
      <c r="B756" s="96" t="s">
        <v>1100</v>
      </c>
      <c r="C756" s="36" t="s">
        <v>1101</v>
      </c>
    </row>
    <row r="757" spans="1:3" x14ac:dyDescent="0.25">
      <c r="A757" s="36" t="s">
        <v>1061</v>
      </c>
      <c r="B757" s="96" t="s">
        <v>1102</v>
      </c>
      <c r="C757" s="36" t="s">
        <v>1101</v>
      </c>
    </row>
    <row r="758" spans="1:3" x14ac:dyDescent="0.25">
      <c r="A758" s="36" t="s">
        <v>1061</v>
      </c>
      <c r="B758" s="96" t="s">
        <v>1103</v>
      </c>
      <c r="C758" s="36" t="s">
        <v>1101</v>
      </c>
    </row>
    <row r="759" spans="1:3" x14ac:dyDescent="0.25">
      <c r="A759" s="36" t="s">
        <v>1061</v>
      </c>
      <c r="B759" s="96" t="s">
        <v>1104</v>
      </c>
      <c r="C759" s="36" t="s">
        <v>3870</v>
      </c>
    </row>
    <row r="760" spans="1:3" x14ac:dyDescent="0.25">
      <c r="A760" s="36" t="s">
        <v>1061</v>
      </c>
      <c r="B760" s="96" t="s">
        <v>1105</v>
      </c>
      <c r="C760" s="36" t="s">
        <v>3870</v>
      </c>
    </row>
    <row r="761" spans="1:3" x14ac:dyDescent="0.25">
      <c r="A761" s="36" t="s">
        <v>1061</v>
      </c>
      <c r="B761" s="96" t="s">
        <v>1106</v>
      </c>
      <c r="C761" s="36" t="s">
        <v>3870</v>
      </c>
    </row>
    <row r="762" spans="1:3" x14ac:dyDescent="0.25">
      <c r="A762" s="36" t="s">
        <v>1107</v>
      </c>
      <c r="B762" s="96" t="s">
        <v>1107</v>
      </c>
      <c r="C762" s="36" t="s">
        <v>3200</v>
      </c>
    </row>
    <row r="763" spans="1:3" x14ac:dyDescent="0.25">
      <c r="A763" s="36" t="s">
        <v>1107</v>
      </c>
      <c r="B763" s="114">
        <v>36</v>
      </c>
      <c r="C763" s="36" t="s">
        <v>1108</v>
      </c>
    </row>
    <row r="764" spans="1:3" x14ac:dyDescent="0.25">
      <c r="A764" s="36" t="s">
        <v>1107</v>
      </c>
      <c r="B764" s="96" t="s">
        <v>1109</v>
      </c>
      <c r="C764" s="36" t="s">
        <v>1108</v>
      </c>
    </row>
    <row r="765" spans="1:3" x14ac:dyDescent="0.25">
      <c r="A765" s="36" t="s">
        <v>1107</v>
      </c>
      <c r="B765" s="96" t="s">
        <v>1110</v>
      </c>
      <c r="C765" s="36" t="s">
        <v>1108</v>
      </c>
    </row>
    <row r="766" spans="1:3" x14ac:dyDescent="0.25">
      <c r="A766" s="36" t="s">
        <v>1107</v>
      </c>
      <c r="B766" s="96" t="s">
        <v>1111</v>
      </c>
      <c r="C766" s="36" t="s">
        <v>1108</v>
      </c>
    </row>
    <row r="767" spans="1:3" x14ac:dyDescent="0.25">
      <c r="A767" s="36" t="s">
        <v>1107</v>
      </c>
      <c r="B767" s="114">
        <v>37</v>
      </c>
      <c r="C767" s="36" t="s">
        <v>1112</v>
      </c>
    </row>
    <row r="768" spans="1:3" x14ac:dyDescent="0.25">
      <c r="A768" s="36" t="s">
        <v>1107</v>
      </c>
      <c r="B768" s="96" t="s">
        <v>1113</v>
      </c>
      <c r="C768" s="36" t="s">
        <v>1112</v>
      </c>
    </row>
    <row r="769" spans="1:3" x14ac:dyDescent="0.25">
      <c r="A769" s="36" t="s">
        <v>1107</v>
      </c>
      <c r="B769" s="96" t="s">
        <v>1114</v>
      </c>
      <c r="C769" s="36" t="s">
        <v>1112</v>
      </c>
    </row>
    <row r="770" spans="1:3" x14ac:dyDescent="0.25">
      <c r="A770" s="36" t="s">
        <v>1107</v>
      </c>
      <c r="B770" s="96" t="s">
        <v>1115</v>
      </c>
      <c r="C770" s="36" t="s">
        <v>1112</v>
      </c>
    </row>
    <row r="771" spans="1:3" x14ac:dyDescent="0.25">
      <c r="A771" s="36" t="s">
        <v>1107</v>
      </c>
      <c r="B771" s="114">
        <v>38</v>
      </c>
      <c r="C771" s="36" t="s">
        <v>1116</v>
      </c>
    </row>
    <row r="772" spans="1:3" x14ac:dyDescent="0.25">
      <c r="A772" s="36" t="s">
        <v>1107</v>
      </c>
      <c r="B772" s="96" t="s">
        <v>1117</v>
      </c>
      <c r="C772" s="36" t="s">
        <v>1118</v>
      </c>
    </row>
    <row r="773" spans="1:3" x14ac:dyDescent="0.25">
      <c r="A773" s="36" t="s">
        <v>1107</v>
      </c>
      <c r="B773" s="96" t="s">
        <v>1119</v>
      </c>
      <c r="C773" s="36" t="s">
        <v>1120</v>
      </c>
    </row>
    <row r="774" spans="1:3" x14ac:dyDescent="0.25">
      <c r="A774" s="36" t="s">
        <v>1107</v>
      </c>
      <c r="B774" s="96" t="s">
        <v>1121</v>
      </c>
      <c r="C774" s="36" t="s">
        <v>1120</v>
      </c>
    </row>
    <row r="775" spans="1:3" x14ac:dyDescent="0.25">
      <c r="A775" s="36" t="s">
        <v>1107</v>
      </c>
      <c r="B775" s="96" t="s">
        <v>1122</v>
      </c>
      <c r="C775" s="36" t="s">
        <v>1123</v>
      </c>
    </row>
    <row r="776" spans="1:3" x14ac:dyDescent="0.25">
      <c r="A776" s="36" t="s">
        <v>1107</v>
      </c>
      <c r="B776" s="96" t="s">
        <v>1124</v>
      </c>
      <c r="C776" s="36" t="s">
        <v>1123</v>
      </c>
    </row>
    <row r="777" spans="1:3" x14ac:dyDescent="0.25">
      <c r="A777" s="36" t="s">
        <v>1107</v>
      </c>
      <c r="B777" s="96" t="s">
        <v>1125</v>
      </c>
      <c r="C777" s="36" t="s">
        <v>1126</v>
      </c>
    </row>
    <row r="778" spans="1:3" x14ac:dyDescent="0.25">
      <c r="A778" s="36" t="s">
        <v>1107</v>
      </c>
      <c r="B778" s="96" t="s">
        <v>1127</v>
      </c>
      <c r="C778" s="36" t="s">
        <v>1128</v>
      </c>
    </row>
    <row r="779" spans="1:3" x14ac:dyDescent="0.25">
      <c r="A779" s="36" t="s">
        <v>1107</v>
      </c>
      <c r="B779" s="96" t="s">
        <v>1129</v>
      </c>
      <c r="C779" s="36" t="s">
        <v>1128</v>
      </c>
    </row>
    <row r="780" spans="1:3" x14ac:dyDescent="0.25">
      <c r="A780" s="36" t="s">
        <v>1107</v>
      </c>
      <c r="B780" s="96" t="s">
        <v>1130</v>
      </c>
      <c r="C780" s="36" t="s">
        <v>1131</v>
      </c>
    </row>
    <row r="781" spans="1:3" x14ac:dyDescent="0.25">
      <c r="A781" s="36" t="s">
        <v>1107</v>
      </c>
      <c r="B781" s="96" t="s">
        <v>1132</v>
      </c>
      <c r="C781" s="36" t="s">
        <v>1131</v>
      </c>
    </row>
    <row r="782" spans="1:3" x14ac:dyDescent="0.25">
      <c r="A782" s="36" t="s">
        <v>1107</v>
      </c>
      <c r="B782" s="96" t="s">
        <v>1133</v>
      </c>
      <c r="C782" s="36" t="s">
        <v>1134</v>
      </c>
    </row>
    <row r="783" spans="1:3" x14ac:dyDescent="0.25">
      <c r="A783" s="36" t="s">
        <v>1107</v>
      </c>
      <c r="B783" s="96" t="s">
        <v>1135</v>
      </c>
      <c r="C783" s="36" t="s">
        <v>1134</v>
      </c>
    </row>
    <row r="784" spans="1:3" x14ac:dyDescent="0.25">
      <c r="A784" s="36" t="s">
        <v>1107</v>
      </c>
      <c r="B784" s="96" t="s">
        <v>1136</v>
      </c>
      <c r="C784" s="36" t="s">
        <v>1137</v>
      </c>
    </row>
    <row r="785" spans="1:3" x14ac:dyDescent="0.25">
      <c r="A785" s="36" t="s">
        <v>1107</v>
      </c>
      <c r="B785" s="96" t="s">
        <v>1138</v>
      </c>
      <c r="C785" s="36" t="s">
        <v>1139</v>
      </c>
    </row>
    <row r="786" spans="1:3" x14ac:dyDescent="0.25">
      <c r="A786" s="36" t="s">
        <v>1107</v>
      </c>
      <c r="B786" s="96" t="s">
        <v>1140</v>
      </c>
      <c r="C786" s="36" t="s">
        <v>1139</v>
      </c>
    </row>
    <row r="787" spans="1:3" x14ac:dyDescent="0.25">
      <c r="A787" s="36" t="s">
        <v>1107</v>
      </c>
      <c r="B787" s="96" t="s">
        <v>1141</v>
      </c>
      <c r="C787" s="36" t="s">
        <v>1142</v>
      </c>
    </row>
    <row r="788" spans="1:3" x14ac:dyDescent="0.25">
      <c r="A788" s="36" t="s">
        <v>1107</v>
      </c>
      <c r="B788" s="96" t="s">
        <v>1143</v>
      </c>
      <c r="C788" s="36" t="s">
        <v>1142</v>
      </c>
    </row>
    <row r="789" spans="1:3" x14ac:dyDescent="0.25">
      <c r="A789" s="36" t="s">
        <v>1107</v>
      </c>
      <c r="B789" s="96" t="s">
        <v>1144</v>
      </c>
      <c r="C789" s="36" t="s">
        <v>1145</v>
      </c>
    </row>
    <row r="790" spans="1:3" x14ac:dyDescent="0.25">
      <c r="A790" s="36" t="s">
        <v>1107</v>
      </c>
      <c r="B790" s="96" t="s">
        <v>1146</v>
      </c>
      <c r="C790" s="36" t="s">
        <v>1145</v>
      </c>
    </row>
    <row r="791" spans="1:3" x14ac:dyDescent="0.25">
      <c r="A791" s="36" t="s">
        <v>1107</v>
      </c>
      <c r="B791" s="114">
        <v>39</v>
      </c>
      <c r="C791" s="36" t="s">
        <v>1147</v>
      </c>
    </row>
    <row r="792" spans="1:3" x14ac:dyDescent="0.25">
      <c r="A792" s="36" t="s">
        <v>1107</v>
      </c>
      <c r="B792" s="96" t="s">
        <v>1148</v>
      </c>
      <c r="C792" s="36" t="s">
        <v>1147</v>
      </c>
    </row>
    <row r="793" spans="1:3" x14ac:dyDescent="0.25">
      <c r="A793" s="36" t="s">
        <v>1107</v>
      </c>
      <c r="B793" s="96" t="s">
        <v>1149</v>
      </c>
      <c r="C793" s="36" t="s">
        <v>1147</v>
      </c>
    </row>
    <row r="794" spans="1:3" x14ac:dyDescent="0.25">
      <c r="A794" s="36" t="s">
        <v>1107</v>
      </c>
      <c r="B794" s="96" t="s">
        <v>1150</v>
      </c>
      <c r="C794" s="36" t="s">
        <v>1147</v>
      </c>
    </row>
    <row r="795" spans="1:3" x14ac:dyDescent="0.25">
      <c r="A795" s="36" t="s">
        <v>1151</v>
      </c>
      <c r="B795" s="96" t="s">
        <v>1151</v>
      </c>
      <c r="C795" s="36" t="s">
        <v>3871</v>
      </c>
    </row>
    <row r="796" spans="1:3" x14ac:dyDescent="0.25">
      <c r="A796" s="36" t="s">
        <v>1151</v>
      </c>
      <c r="B796" s="114">
        <v>41</v>
      </c>
      <c r="C796" s="36" t="s">
        <v>1152</v>
      </c>
    </row>
    <row r="797" spans="1:3" x14ac:dyDescent="0.25">
      <c r="A797" s="36" t="s">
        <v>1151</v>
      </c>
      <c r="B797" s="96" t="s">
        <v>1153</v>
      </c>
      <c r="C797" s="36" t="s">
        <v>1152</v>
      </c>
    </row>
    <row r="798" spans="1:3" x14ac:dyDescent="0.25">
      <c r="A798" s="36" t="s">
        <v>1151</v>
      </c>
      <c r="B798" s="96" t="s">
        <v>1154</v>
      </c>
      <c r="C798" s="36" t="s">
        <v>1152</v>
      </c>
    </row>
    <row r="799" spans="1:3" x14ac:dyDescent="0.25">
      <c r="A799" s="36" t="s">
        <v>1151</v>
      </c>
      <c r="B799" s="96" t="s">
        <v>1155</v>
      </c>
      <c r="C799" s="36" t="s">
        <v>1152</v>
      </c>
    </row>
    <row r="800" spans="1:3" x14ac:dyDescent="0.25">
      <c r="A800" s="36" t="s">
        <v>1151</v>
      </c>
      <c r="B800" s="114">
        <v>42</v>
      </c>
      <c r="C800" s="36" t="s">
        <v>1156</v>
      </c>
    </row>
    <row r="801" spans="1:3" x14ac:dyDescent="0.25">
      <c r="A801" s="36" t="s">
        <v>1151</v>
      </c>
      <c r="B801" s="96" t="s">
        <v>1157</v>
      </c>
      <c r="C801" s="36" t="s">
        <v>1158</v>
      </c>
    </row>
    <row r="802" spans="1:3" x14ac:dyDescent="0.25">
      <c r="A802" s="36" t="s">
        <v>1151</v>
      </c>
      <c r="B802" s="96" t="s">
        <v>1159</v>
      </c>
      <c r="C802" s="36" t="s">
        <v>1160</v>
      </c>
    </row>
    <row r="803" spans="1:3" x14ac:dyDescent="0.25">
      <c r="A803" s="36" t="s">
        <v>1151</v>
      </c>
      <c r="B803" s="96" t="s">
        <v>1161</v>
      </c>
      <c r="C803" s="36" t="s">
        <v>1160</v>
      </c>
    </row>
    <row r="804" spans="1:3" x14ac:dyDescent="0.25">
      <c r="A804" s="36" t="s">
        <v>1151</v>
      </c>
      <c r="B804" s="96" t="s">
        <v>1162</v>
      </c>
      <c r="C804" s="36" t="s">
        <v>1163</v>
      </c>
    </row>
    <row r="805" spans="1:3" x14ac:dyDescent="0.25">
      <c r="A805" s="36" t="s">
        <v>1151</v>
      </c>
      <c r="B805" s="96" t="s">
        <v>1164</v>
      </c>
      <c r="C805" s="36" t="s">
        <v>1163</v>
      </c>
    </row>
    <row r="806" spans="1:3" x14ac:dyDescent="0.25">
      <c r="A806" s="36" t="s">
        <v>1151</v>
      </c>
      <c r="B806" s="96" t="s">
        <v>1165</v>
      </c>
      <c r="C806" s="36" t="s">
        <v>1166</v>
      </c>
    </row>
    <row r="807" spans="1:3" x14ac:dyDescent="0.25">
      <c r="A807" s="36" t="s">
        <v>1151</v>
      </c>
      <c r="B807" s="96" t="s">
        <v>1167</v>
      </c>
      <c r="C807" s="36" t="s">
        <v>1166</v>
      </c>
    </row>
    <row r="808" spans="1:3" x14ac:dyDescent="0.25">
      <c r="A808" s="36" t="s">
        <v>1151</v>
      </c>
      <c r="B808" s="96" t="s">
        <v>1168</v>
      </c>
      <c r="C808" s="36" t="s">
        <v>1169</v>
      </c>
    </row>
    <row r="809" spans="1:3" x14ac:dyDescent="0.25">
      <c r="A809" s="36" t="s">
        <v>1151</v>
      </c>
      <c r="B809" s="96" t="s">
        <v>1170</v>
      </c>
      <c r="C809" s="36" t="s">
        <v>1172</v>
      </c>
    </row>
    <row r="810" spans="1:3" x14ac:dyDescent="0.25">
      <c r="A810" s="36" t="s">
        <v>1151</v>
      </c>
      <c r="B810" s="96" t="s">
        <v>1171</v>
      </c>
      <c r="C810" s="36" t="s">
        <v>1172</v>
      </c>
    </row>
    <row r="811" spans="1:3" x14ac:dyDescent="0.25">
      <c r="A811" s="36" t="s">
        <v>1151</v>
      </c>
      <c r="B811" s="96" t="s">
        <v>1173</v>
      </c>
      <c r="C811" s="36" t="s">
        <v>1174</v>
      </c>
    </row>
    <row r="812" spans="1:3" x14ac:dyDescent="0.25">
      <c r="A812" s="36" t="s">
        <v>1151</v>
      </c>
      <c r="B812" s="96" t="s">
        <v>1175</v>
      </c>
      <c r="C812" s="36" t="s">
        <v>1174</v>
      </c>
    </row>
    <row r="813" spans="1:3" x14ac:dyDescent="0.25">
      <c r="A813" s="36" t="s">
        <v>1151</v>
      </c>
      <c r="B813" s="96" t="s">
        <v>1176</v>
      </c>
      <c r="C813" s="36" t="s">
        <v>3872</v>
      </c>
    </row>
    <row r="814" spans="1:3" x14ac:dyDescent="0.25">
      <c r="A814" s="36" t="s">
        <v>1151</v>
      </c>
      <c r="B814" s="96" t="s">
        <v>1178</v>
      </c>
      <c r="C814" s="36" t="s">
        <v>1179</v>
      </c>
    </row>
    <row r="815" spans="1:3" x14ac:dyDescent="0.25">
      <c r="A815" s="36" t="s">
        <v>1151</v>
      </c>
      <c r="B815" s="96" t="s">
        <v>1180</v>
      </c>
      <c r="C815" s="36" t="s">
        <v>1179</v>
      </c>
    </row>
    <row r="816" spans="1:3" x14ac:dyDescent="0.25">
      <c r="A816" s="36" t="s">
        <v>1151</v>
      </c>
      <c r="B816" s="96" t="s">
        <v>1181</v>
      </c>
      <c r="C816" s="36" t="s">
        <v>3873</v>
      </c>
    </row>
    <row r="817" spans="1:3" x14ac:dyDescent="0.25">
      <c r="A817" s="36" t="s">
        <v>1151</v>
      </c>
      <c r="B817" s="96" t="s">
        <v>1182</v>
      </c>
      <c r="C817" s="36" t="s">
        <v>3873</v>
      </c>
    </row>
    <row r="818" spans="1:3" x14ac:dyDescent="0.25">
      <c r="A818" s="36" t="s">
        <v>1151</v>
      </c>
      <c r="B818" s="114">
        <v>43</v>
      </c>
      <c r="C818" s="36" t="s">
        <v>4095</v>
      </c>
    </row>
    <row r="819" spans="1:3" x14ac:dyDescent="0.25">
      <c r="A819" s="36" t="s">
        <v>1151</v>
      </c>
      <c r="B819" s="96" t="s">
        <v>1184</v>
      </c>
      <c r="C819" s="36" t="s">
        <v>1185</v>
      </c>
    </row>
    <row r="820" spans="1:3" x14ac:dyDescent="0.25">
      <c r="A820" s="36" t="s">
        <v>1151</v>
      </c>
      <c r="B820" s="96" t="s">
        <v>1186</v>
      </c>
      <c r="C820" s="36" t="s">
        <v>1187</v>
      </c>
    </row>
    <row r="821" spans="1:3" x14ac:dyDescent="0.25">
      <c r="A821" s="36" t="s">
        <v>1151</v>
      </c>
      <c r="B821" s="96" t="s">
        <v>1188</v>
      </c>
      <c r="C821" s="36" t="s">
        <v>1187</v>
      </c>
    </row>
    <row r="822" spans="1:3" x14ac:dyDescent="0.25">
      <c r="A822" s="36" t="s">
        <v>1151</v>
      </c>
      <c r="B822" s="96" t="s">
        <v>1189</v>
      </c>
      <c r="C822" s="36" t="s">
        <v>1190</v>
      </c>
    </row>
    <row r="823" spans="1:3" x14ac:dyDescent="0.25">
      <c r="A823" s="36" t="s">
        <v>1151</v>
      </c>
      <c r="B823" s="96" t="s">
        <v>1191</v>
      </c>
      <c r="C823" s="36" t="s">
        <v>1190</v>
      </c>
    </row>
    <row r="824" spans="1:3" x14ac:dyDescent="0.25">
      <c r="A824" s="36" t="s">
        <v>1151</v>
      </c>
      <c r="B824" s="96" t="s">
        <v>1192</v>
      </c>
      <c r="C824" s="36" t="s">
        <v>1193</v>
      </c>
    </row>
    <row r="825" spans="1:3" x14ac:dyDescent="0.25">
      <c r="A825" s="36" t="s">
        <v>1151</v>
      </c>
      <c r="B825" s="96" t="s">
        <v>1194</v>
      </c>
      <c r="C825" s="36" t="s">
        <v>1193</v>
      </c>
    </row>
    <row r="826" spans="1:3" x14ac:dyDescent="0.25">
      <c r="A826" s="36" t="s">
        <v>1151</v>
      </c>
      <c r="B826" s="96" t="s">
        <v>1195</v>
      </c>
      <c r="C826" s="36" t="s">
        <v>4096</v>
      </c>
    </row>
    <row r="827" spans="1:3" x14ac:dyDescent="0.25">
      <c r="A827" s="36" t="s">
        <v>1151</v>
      </c>
      <c r="B827" s="96" t="s">
        <v>1196</v>
      </c>
      <c r="C827" s="36" t="s">
        <v>1197</v>
      </c>
    </row>
    <row r="828" spans="1:3" x14ac:dyDescent="0.25">
      <c r="A828" s="36" t="s">
        <v>1151</v>
      </c>
      <c r="B828" s="96" t="s">
        <v>1198</v>
      </c>
      <c r="C828" s="36" t="s">
        <v>1197</v>
      </c>
    </row>
    <row r="829" spans="1:3" x14ac:dyDescent="0.25">
      <c r="A829" s="36" t="s">
        <v>1151</v>
      </c>
      <c r="B829" s="96" t="s">
        <v>1199</v>
      </c>
      <c r="C829" s="36" t="s">
        <v>3874</v>
      </c>
    </row>
    <row r="830" spans="1:3" x14ac:dyDescent="0.25">
      <c r="A830" s="36" t="s">
        <v>1151</v>
      </c>
      <c r="B830" s="96" t="s">
        <v>1200</v>
      </c>
      <c r="C830" s="36" t="s">
        <v>3874</v>
      </c>
    </row>
    <row r="831" spans="1:3" x14ac:dyDescent="0.25">
      <c r="A831" s="36" t="s">
        <v>1151</v>
      </c>
      <c r="B831" s="96" t="s">
        <v>1201</v>
      </c>
      <c r="C831" s="36" t="s">
        <v>1202</v>
      </c>
    </row>
    <row r="832" spans="1:3" x14ac:dyDescent="0.25">
      <c r="A832" s="36" t="s">
        <v>1151</v>
      </c>
      <c r="B832" s="96" t="s">
        <v>1203</v>
      </c>
      <c r="C832" s="36" t="s">
        <v>1202</v>
      </c>
    </row>
    <row r="833" spans="1:3" x14ac:dyDescent="0.25">
      <c r="A833" s="36" t="s">
        <v>1151</v>
      </c>
      <c r="B833" s="96" t="s">
        <v>1204</v>
      </c>
      <c r="C833" s="36" t="s">
        <v>3875</v>
      </c>
    </row>
    <row r="834" spans="1:3" x14ac:dyDescent="0.25">
      <c r="A834" s="36" t="s">
        <v>1151</v>
      </c>
      <c r="B834" s="96" t="s">
        <v>1206</v>
      </c>
      <c r="C834" s="36" t="s">
        <v>3875</v>
      </c>
    </row>
    <row r="835" spans="1:3" x14ac:dyDescent="0.25">
      <c r="A835" s="36" t="s">
        <v>1151</v>
      </c>
      <c r="B835" s="96" t="s">
        <v>1207</v>
      </c>
      <c r="C835" s="36" t="s">
        <v>1208</v>
      </c>
    </row>
    <row r="836" spans="1:3" x14ac:dyDescent="0.25">
      <c r="A836" s="36" t="s">
        <v>1151</v>
      </c>
      <c r="B836" s="96" t="s">
        <v>1209</v>
      </c>
      <c r="C836" s="36" t="s">
        <v>3876</v>
      </c>
    </row>
    <row r="837" spans="1:3" x14ac:dyDescent="0.25">
      <c r="A837" s="36" t="s">
        <v>1151</v>
      </c>
      <c r="B837" s="96" t="s">
        <v>1211</v>
      </c>
      <c r="C837" s="36" t="s">
        <v>3876</v>
      </c>
    </row>
    <row r="838" spans="1:3" x14ac:dyDescent="0.25">
      <c r="A838" s="36" t="s">
        <v>1151</v>
      </c>
      <c r="B838" s="96" t="s">
        <v>1212</v>
      </c>
      <c r="C838" s="36" t="s">
        <v>3877</v>
      </c>
    </row>
    <row r="839" spans="1:3" x14ac:dyDescent="0.25">
      <c r="A839" s="36" t="s">
        <v>1151</v>
      </c>
      <c r="B839" s="96" t="s">
        <v>1214</v>
      </c>
      <c r="C839" s="36" t="s">
        <v>3877</v>
      </c>
    </row>
    <row r="840" spans="1:3" x14ac:dyDescent="0.25">
      <c r="A840" s="36" t="s">
        <v>1151</v>
      </c>
      <c r="B840" s="96" t="s">
        <v>1215</v>
      </c>
      <c r="C840" s="36" t="s">
        <v>1216</v>
      </c>
    </row>
    <row r="841" spans="1:3" x14ac:dyDescent="0.25">
      <c r="A841" s="36" t="s">
        <v>1151</v>
      </c>
      <c r="B841" s="96" t="s">
        <v>1217</v>
      </c>
      <c r="C841" s="36" t="s">
        <v>1216</v>
      </c>
    </row>
    <row r="842" spans="1:3" x14ac:dyDescent="0.25">
      <c r="A842" s="36" t="s">
        <v>1151</v>
      </c>
      <c r="B842" s="96" t="s">
        <v>1218</v>
      </c>
      <c r="C842" s="36" t="s">
        <v>3878</v>
      </c>
    </row>
    <row r="843" spans="1:3" x14ac:dyDescent="0.25">
      <c r="A843" s="36" t="s">
        <v>1151</v>
      </c>
      <c r="B843" s="96" t="s">
        <v>1220</v>
      </c>
      <c r="C843" s="36" t="s">
        <v>3879</v>
      </c>
    </row>
    <row r="844" spans="1:3" x14ac:dyDescent="0.25">
      <c r="A844" s="36" t="s">
        <v>1151</v>
      </c>
      <c r="B844" s="96" t="s">
        <v>1221</v>
      </c>
      <c r="C844" s="36" t="s">
        <v>3880</v>
      </c>
    </row>
    <row r="845" spans="1:3" x14ac:dyDescent="0.25">
      <c r="A845" s="36" t="s">
        <v>1151</v>
      </c>
      <c r="B845" s="96" t="s">
        <v>1223</v>
      </c>
      <c r="C845" s="36" t="s">
        <v>1224</v>
      </c>
    </row>
    <row r="846" spans="1:3" x14ac:dyDescent="0.25">
      <c r="A846" s="36" t="s">
        <v>1151</v>
      </c>
      <c r="B846" s="96" t="s">
        <v>1225</v>
      </c>
      <c r="C846" s="36" t="s">
        <v>1224</v>
      </c>
    </row>
    <row r="847" spans="1:3" x14ac:dyDescent="0.25">
      <c r="A847" s="36" t="s">
        <v>1151</v>
      </c>
      <c r="B847" s="96" t="s">
        <v>1226</v>
      </c>
      <c r="C847" s="36" t="s">
        <v>4097</v>
      </c>
    </row>
    <row r="848" spans="1:3" x14ac:dyDescent="0.25">
      <c r="A848" s="36" t="s">
        <v>1151</v>
      </c>
      <c r="B848" s="96" t="s">
        <v>1227</v>
      </c>
      <c r="C848" s="36" t="s">
        <v>3881</v>
      </c>
    </row>
    <row r="849" spans="1:3" x14ac:dyDescent="0.25">
      <c r="A849" s="36" t="s">
        <v>1151</v>
      </c>
      <c r="B849" s="96" t="s">
        <v>1229</v>
      </c>
      <c r="C849" s="36" t="s">
        <v>3881</v>
      </c>
    </row>
    <row r="850" spans="1:3" x14ac:dyDescent="0.25">
      <c r="A850" s="36" t="s">
        <v>1151</v>
      </c>
      <c r="B850" s="96" t="s">
        <v>1230</v>
      </c>
      <c r="C850" s="36" t="s">
        <v>3993</v>
      </c>
    </row>
    <row r="851" spans="1:3" x14ac:dyDescent="0.25">
      <c r="A851" s="36" t="s">
        <v>1151</v>
      </c>
      <c r="B851" s="96" t="s">
        <v>1231</v>
      </c>
      <c r="C851" s="36" t="s">
        <v>3993</v>
      </c>
    </row>
    <row r="852" spans="1:3" x14ac:dyDescent="0.25">
      <c r="A852" s="36" t="s">
        <v>1151</v>
      </c>
      <c r="B852" s="96" t="s">
        <v>1232</v>
      </c>
      <c r="C852" s="36" t="s">
        <v>4129</v>
      </c>
    </row>
    <row r="853" spans="1:3" x14ac:dyDescent="0.25">
      <c r="A853" s="36" t="s">
        <v>1151</v>
      </c>
      <c r="B853" s="96" t="s">
        <v>1233</v>
      </c>
      <c r="C853" s="36" t="s">
        <v>4129</v>
      </c>
    </row>
    <row r="854" spans="1:3" x14ac:dyDescent="0.25">
      <c r="A854" s="36" t="s">
        <v>1151</v>
      </c>
      <c r="B854" s="96" t="s">
        <v>1234</v>
      </c>
      <c r="C854" s="36" t="s">
        <v>4129</v>
      </c>
    </row>
    <row r="855" spans="1:3" x14ac:dyDescent="0.25">
      <c r="A855" s="36" t="s">
        <v>1151</v>
      </c>
      <c r="B855" s="96" t="s">
        <v>1235</v>
      </c>
      <c r="C855" s="36" t="s">
        <v>3882</v>
      </c>
    </row>
    <row r="856" spans="1:3" x14ac:dyDescent="0.25">
      <c r="A856" s="36" t="s">
        <v>1151</v>
      </c>
      <c r="B856" s="96" t="s">
        <v>1236</v>
      </c>
      <c r="C856" s="36" t="s">
        <v>3882</v>
      </c>
    </row>
    <row r="857" spans="1:3" x14ac:dyDescent="0.25">
      <c r="A857" s="36" t="s">
        <v>1151</v>
      </c>
      <c r="B857" s="96" t="s">
        <v>1237</v>
      </c>
      <c r="C857" s="36" t="s">
        <v>3882</v>
      </c>
    </row>
    <row r="858" spans="1:3" x14ac:dyDescent="0.25">
      <c r="A858" s="36" t="s">
        <v>1151</v>
      </c>
      <c r="B858" s="96" t="s">
        <v>1238</v>
      </c>
      <c r="C858" s="36" t="s">
        <v>4130</v>
      </c>
    </row>
    <row r="859" spans="1:3" x14ac:dyDescent="0.25">
      <c r="A859" s="36" t="s">
        <v>1151</v>
      </c>
      <c r="B859" s="96" t="s">
        <v>1239</v>
      </c>
      <c r="C859" s="36" t="s">
        <v>1240</v>
      </c>
    </row>
    <row r="860" spans="1:3" x14ac:dyDescent="0.25">
      <c r="A860" s="36" t="s">
        <v>1151</v>
      </c>
      <c r="B860" s="96" t="s">
        <v>1241</v>
      </c>
      <c r="C860" s="36" t="s">
        <v>1240</v>
      </c>
    </row>
    <row r="861" spans="1:3" x14ac:dyDescent="0.25">
      <c r="A861" s="36" t="s">
        <v>1151</v>
      </c>
      <c r="B861" s="96" t="s">
        <v>1242</v>
      </c>
      <c r="C861" s="36" t="s">
        <v>4098</v>
      </c>
    </row>
    <row r="862" spans="1:3" x14ac:dyDescent="0.25">
      <c r="A862" s="36" t="s">
        <v>1151</v>
      </c>
      <c r="B862" s="96" t="s">
        <v>1243</v>
      </c>
      <c r="C862" s="36" t="s">
        <v>4098</v>
      </c>
    </row>
    <row r="863" spans="1:3" x14ac:dyDescent="0.25">
      <c r="A863" s="36" t="s">
        <v>1244</v>
      </c>
      <c r="B863" s="96" t="s">
        <v>1244</v>
      </c>
      <c r="C863" s="36" t="s">
        <v>3198</v>
      </c>
    </row>
    <row r="864" spans="1:3" x14ac:dyDescent="0.25">
      <c r="A864" s="36" t="s">
        <v>1244</v>
      </c>
      <c r="B864" s="114">
        <v>46</v>
      </c>
      <c r="C864" s="36" t="s">
        <v>1245</v>
      </c>
    </row>
    <row r="865" spans="1:3" x14ac:dyDescent="0.25">
      <c r="A865" s="36" t="s">
        <v>1244</v>
      </c>
      <c r="B865" s="96" t="s">
        <v>1246</v>
      </c>
      <c r="C865" s="36" t="s">
        <v>1247</v>
      </c>
    </row>
    <row r="866" spans="1:3" x14ac:dyDescent="0.25">
      <c r="A866" s="36" t="s">
        <v>1244</v>
      </c>
      <c r="B866" s="96" t="s">
        <v>1248</v>
      </c>
      <c r="C866" s="36" t="s">
        <v>1249</v>
      </c>
    </row>
    <row r="867" spans="1:3" x14ac:dyDescent="0.25">
      <c r="A867" s="36" t="s">
        <v>1244</v>
      </c>
      <c r="B867" s="96" t="s">
        <v>1250</v>
      </c>
      <c r="C867" s="36" t="s">
        <v>1249</v>
      </c>
    </row>
    <row r="868" spans="1:3" x14ac:dyDescent="0.25">
      <c r="A868" s="36" t="s">
        <v>1244</v>
      </c>
      <c r="B868" s="96" t="s">
        <v>1251</v>
      </c>
      <c r="C868" s="36" t="s">
        <v>1252</v>
      </c>
    </row>
    <row r="869" spans="1:3" x14ac:dyDescent="0.25">
      <c r="A869" s="36" t="s">
        <v>1244</v>
      </c>
      <c r="B869" s="96" t="s">
        <v>1253</v>
      </c>
      <c r="C869" s="36" t="s">
        <v>1252</v>
      </c>
    </row>
    <row r="870" spans="1:3" x14ac:dyDescent="0.25">
      <c r="A870" s="36" t="s">
        <v>1244</v>
      </c>
      <c r="B870" s="96" t="s">
        <v>1254</v>
      </c>
      <c r="C870" s="36" t="s">
        <v>1255</v>
      </c>
    </row>
    <row r="871" spans="1:3" x14ac:dyDescent="0.25">
      <c r="A871" s="36" t="s">
        <v>1244</v>
      </c>
      <c r="B871" s="96" t="s">
        <v>1256</v>
      </c>
      <c r="C871" s="36" t="s">
        <v>1255</v>
      </c>
    </row>
    <row r="872" spans="1:3" x14ac:dyDescent="0.25">
      <c r="A872" s="36" t="s">
        <v>1244</v>
      </c>
      <c r="B872" s="96" t="s">
        <v>1257</v>
      </c>
      <c r="C872" s="36" t="s">
        <v>1258</v>
      </c>
    </row>
    <row r="873" spans="1:3" x14ac:dyDescent="0.25">
      <c r="A873" s="36" t="s">
        <v>1244</v>
      </c>
      <c r="B873" s="96" t="s">
        <v>1259</v>
      </c>
      <c r="C873" s="36" t="s">
        <v>1258</v>
      </c>
    </row>
    <row r="874" spans="1:3" x14ac:dyDescent="0.25">
      <c r="A874" s="36" t="s">
        <v>1244</v>
      </c>
      <c r="B874" s="96" t="s">
        <v>1260</v>
      </c>
      <c r="C874" s="36" t="s">
        <v>1261</v>
      </c>
    </row>
    <row r="875" spans="1:3" x14ac:dyDescent="0.25">
      <c r="A875" s="36" t="s">
        <v>1244</v>
      </c>
      <c r="B875" s="96" t="s">
        <v>1262</v>
      </c>
      <c r="C875" s="36" t="s">
        <v>1261</v>
      </c>
    </row>
    <row r="876" spans="1:3" x14ac:dyDescent="0.25">
      <c r="A876" s="36" t="s">
        <v>1244</v>
      </c>
      <c r="B876" s="96" t="s">
        <v>1263</v>
      </c>
      <c r="C876" s="36" t="s">
        <v>1264</v>
      </c>
    </row>
    <row r="877" spans="1:3" x14ac:dyDescent="0.25">
      <c r="A877" s="36" t="s">
        <v>1244</v>
      </c>
      <c r="B877" s="96" t="s">
        <v>1265</v>
      </c>
      <c r="C877" s="36" t="s">
        <v>1264</v>
      </c>
    </row>
    <row r="878" spans="1:3" x14ac:dyDescent="0.25">
      <c r="A878" s="36" t="s">
        <v>1244</v>
      </c>
      <c r="B878" s="96" t="s">
        <v>1266</v>
      </c>
      <c r="C878" s="36" t="s">
        <v>1267</v>
      </c>
    </row>
    <row r="879" spans="1:3" x14ac:dyDescent="0.25">
      <c r="A879" s="36" t="s">
        <v>1244</v>
      </c>
      <c r="B879" s="96" t="s">
        <v>1268</v>
      </c>
      <c r="C879" s="36" t="s">
        <v>1269</v>
      </c>
    </row>
    <row r="880" spans="1:3" x14ac:dyDescent="0.25">
      <c r="A880" s="36" t="s">
        <v>1244</v>
      </c>
      <c r="B880" s="96" t="s">
        <v>1270</v>
      </c>
      <c r="C880" s="36" t="s">
        <v>1271</v>
      </c>
    </row>
    <row r="881" spans="1:3" x14ac:dyDescent="0.25">
      <c r="A881" s="36" t="s">
        <v>1244</v>
      </c>
      <c r="B881" s="96" t="s">
        <v>1272</v>
      </c>
      <c r="C881" s="36" t="s">
        <v>4099</v>
      </c>
    </row>
    <row r="882" spans="1:3" x14ac:dyDescent="0.25">
      <c r="A882" s="36" t="s">
        <v>1244</v>
      </c>
      <c r="B882" s="96" t="s">
        <v>1273</v>
      </c>
      <c r="C882" s="36" t="s">
        <v>1274</v>
      </c>
    </row>
    <row r="883" spans="1:3" x14ac:dyDescent="0.25">
      <c r="A883" s="36" t="s">
        <v>1244</v>
      </c>
      <c r="B883" s="96" t="s">
        <v>1275</v>
      </c>
      <c r="C883" s="36" t="s">
        <v>3754</v>
      </c>
    </row>
    <row r="884" spans="1:3" x14ac:dyDescent="0.25">
      <c r="A884" s="36" t="s">
        <v>1244</v>
      </c>
      <c r="B884" s="96" t="s">
        <v>1277</v>
      </c>
      <c r="C884" s="36" t="s">
        <v>1278</v>
      </c>
    </row>
    <row r="885" spans="1:3" x14ac:dyDescent="0.25">
      <c r="A885" s="36" t="s">
        <v>1244</v>
      </c>
      <c r="B885" s="96" t="s">
        <v>1279</v>
      </c>
      <c r="C885" s="36" t="s">
        <v>1278</v>
      </c>
    </row>
    <row r="886" spans="1:3" x14ac:dyDescent="0.25">
      <c r="A886" s="36" t="s">
        <v>1244</v>
      </c>
      <c r="B886" s="96" t="s">
        <v>1280</v>
      </c>
      <c r="C886" s="36" t="s">
        <v>1281</v>
      </c>
    </row>
    <row r="887" spans="1:3" x14ac:dyDescent="0.25">
      <c r="A887" s="36" t="s">
        <v>1244</v>
      </c>
      <c r="B887" s="96" t="s">
        <v>1282</v>
      </c>
      <c r="C887" s="36" t="s">
        <v>1283</v>
      </c>
    </row>
    <row r="888" spans="1:3" x14ac:dyDescent="0.25">
      <c r="A888" s="36" t="s">
        <v>1244</v>
      </c>
      <c r="B888" s="96" t="s">
        <v>1284</v>
      </c>
      <c r="C888" s="36" t="s">
        <v>1283</v>
      </c>
    </row>
    <row r="889" spans="1:3" x14ac:dyDescent="0.25">
      <c r="A889" s="36" t="s">
        <v>1244</v>
      </c>
      <c r="B889" s="96" t="s">
        <v>1285</v>
      </c>
      <c r="C889" s="36" t="s">
        <v>1286</v>
      </c>
    </row>
    <row r="890" spans="1:3" x14ac:dyDescent="0.25">
      <c r="A890" s="36" t="s">
        <v>1244</v>
      </c>
      <c r="B890" s="96" t="s">
        <v>1287</v>
      </c>
      <c r="C890" s="36" t="s">
        <v>1286</v>
      </c>
    </row>
    <row r="891" spans="1:3" x14ac:dyDescent="0.25">
      <c r="A891" s="36" t="s">
        <v>1244</v>
      </c>
      <c r="B891" s="96" t="s">
        <v>1288</v>
      </c>
      <c r="C891" s="36" t="s">
        <v>1289</v>
      </c>
    </row>
    <row r="892" spans="1:3" x14ac:dyDescent="0.25">
      <c r="A892" s="36" t="s">
        <v>1244</v>
      </c>
      <c r="B892" s="96" t="s">
        <v>1290</v>
      </c>
      <c r="C892" s="36" t="s">
        <v>1289</v>
      </c>
    </row>
    <row r="893" spans="1:3" x14ac:dyDescent="0.25">
      <c r="A893" s="36" t="s">
        <v>1244</v>
      </c>
      <c r="B893" s="96" t="s">
        <v>1291</v>
      </c>
      <c r="C893" s="36" t="s">
        <v>1292</v>
      </c>
    </row>
    <row r="894" spans="1:3" x14ac:dyDescent="0.25">
      <c r="A894" s="36" t="s">
        <v>1244</v>
      </c>
      <c r="B894" s="96" t="s">
        <v>1293</v>
      </c>
      <c r="C894" s="36" t="s">
        <v>1292</v>
      </c>
    </row>
    <row r="895" spans="1:3" x14ac:dyDescent="0.25">
      <c r="A895" s="36" t="s">
        <v>1244</v>
      </c>
      <c r="B895" s="96" t="s">
        <v>1294</v>
      </c>
      <c r="C895" s="36" t="s">
        <v>1295</v>
      </c>
    </row>
    <row r="896" spans="1:3" x14ac:dyDescent="0.25">
      <c r="A896" s="36" t="s">
        <v>1244</v>
      </c>
      <c r="B896" s="96" t="s">
        <v>1296</v>
      </c>
      <c r="C896" s="36" t="s">
        <v>1297</v>
      </c>
    </row>
    <row r="897" spans="1:3" x14ac:dyDescent="0.25">
      <c r="A897" s="36" t="s">
        <v>1244</v>
      </c>
      <c r="B897" s="96" t="s">
        <v>1298</v>
      </c>
      <c r="C897" s="36" t="s">
        <v>1297</v>
      </c>
    </row>
    <row r="898" spans="1:3" x14ac:dyDescent="0.25">
      <c r="A898" s="36" t="s">
        <v>1244</v>
      </c>
      <c r="B898" s="96" t="s">
        <v>1299</v>
      </c>
      <c r="C898" s="36" t="s">
        <v>1300</v>
      </c>
    </row>
    <row r="899" spans="1:3" x14ac:dyDescent="0.25">
      <c r="A899" s="36" t="s">
        <v>1244</v>
      </c>
      <c r="B899" s="96" t="s">
        <v>1301</v>
      </c>
      <c r="C899" s="36" t="s">
        <v>1302</v>
      </c>
    </row>
    <row r="900" spans="1:3" x14ac:dyDescent="0.25">
      <c r="A900" s="36" t="s">
        <v>1244</v>
      </c>
      <c r="B900" s="96" t="s">
        <v>1303</v>
      </c>
      <c r="C900" s="36" t="s">
        <v>1304</v>
      </c>
    </row>
    <row r="901" spans="1:3" x14ac:dyDescent="0.25">
      <c r="A901" s="36" t="s">
        <v>1244</v>
      </c>
      <c r="B901" s="96" t="s">
        <v>1305</v>
      </c>
      <c r="C901" s="36" t="s">
        <v>1306</v>
      </c>
    </row>
    <row r="902" spans="1:3" x14ac:dyDescent="0.25">
      <c r="A902" s="36" t="s">
        <v>1244</v>
      </c>
      <c r="B902" s="96" t="s">
        <v>1307</v>
      </c>
      <c r="C902" s="36" t="s">
        <v>1306</v>
      </c>
    </row>
    <row r="903" spans="1:3" x14ac:dyDescent="0.25">
      <c r="A903" s="36" t="s">
        <v>1244</v>
      </c>
      <c r="B903" s="96" t="s">
        <v>1308</v>
      </c>
      <c r="C903" s="36" t="s">
        <v>1309</v>
      </c>
    </row>
    <row r="904" spans="1:3" x14ac:dyDescent="0.25">
      <c r="A904" s="36" t="s">
        <v>1244</v>
      </c>
      <c r="B904" s="96" t="s">
        <v>1310</v>
      </c>
      <c r="C904" s="36" t="s">
        <v>1311</v>
      </c>
    </row>
    <row r="905" spans="1:3" x14ac:dyDescent="0.25">
      <c r="A905" s="36" t="s">
        <v>1244</v>
      </c>
      <c r="B905" s="96" t="s">
        <v>1312</v>
      </c>
      <c r="C905" s="36" t="s">
        <v>1313</v>
      </c>
    </row>
    <row r="906" spans="1:3" x14ac:dyDescent="0.25">
      <c r="A906" s="36" t="s">
        <v>1244</v>
      </c>
      <c r="B906" s="96" t="s">
        <v>1314</v>
      </c>
      <c r="C906" s="36" t="s">
        <v>1315</v>
      </c>
    </row>
    <row r="907" spans="1:3" x14ac:dyDescent="0.25">
      <c r="A907" s="36" t="s">
        <v>1244</v>
      </c>
      <c r="B907" s="96" t="s">
        <v>1316</v>
      </c>
      <c r="C907" s="36" t="s">
        <v>1315</v>
      </c>
    </row>
    <row r="908" spans="1:3" x14ac:dyDescent="0.25">
      <c r="A908" s="36" t="s">
        <v>1244</v>
      </c>
      <c r="B908" s="96" t="s">
        <v>1317</v>
      </c>
      <c r="C908" s="36" t="s">
        <v>1318</v>
      </c>
    </row>
    <row r="909" spans="1:3" x14ac:dyDescent="0.25">
      <c r="A909" s="36" t="s">
        <v>1244</v>
      </c>
      <c r="B909" s="96" t="s">
        <v>1319</v>
      </c>
      <c r="C909" s="36" t="s">
        <v>1318</v>
      </c>
    </row>
    <row r="910" spans="1:3" x14ac:dyDescent="0.25">
      <c r="A910" s="36" t="s">
        <v>1244</v>
      </c>
      <c r="B910" s="96" t="s">
        <v>1320</v>
      </c>
      <c r="C910" s="36" t="s">
        <v>1321</v>
      </c>
    </row>
    <row r="911" spans="1:3" x14ac:dyDescent="0.25">
      <c r="A911" s="36" t="s">
        <v>1244</v>
      </c>
      <c r="B911" s="96" t="s">
        <v>1322</v>
      </c>
      <c r="C911" s="36" t="s">
        <v>1321</v>
      </c>
    </row>
    <row r="912" spans="1:3" x14ac:dyDescent="0.25">
      <c r="A912" s="36" t="s">
        <v>1244</v>
      </c>
      <c r="B912" s="96" t="s">
        <v>1323</v>
      </c>
      <c r="C912" s="36" t="s">
        <v>1324</v>
      </c>
    </row>
    <row r="913" spans="1:3" x14ac:dyDescent="0.25">
      <c r="A913" s="36" t="s">
        <v>1244</v>
      </c>
      <c r="B913" s="96" t="s">
        <v>1325</v>
      </c>
      <c r="C913" s="36" t="s">
        <v>1324</v>
      </c>
    </row>
    <row r="914" spans="1:3" x14ac:dyDescent="0.25">
      <c r="A914" s="36" t="s">
        <v>1244</v>
      </c>
      <c r="B914" s="96" t="s">
        <v>1326</v>
      </c>
      <c r="C914" s="36" t="s">
        <v>1327</v>
      </c>
    </row>
    <row r="915" spans="1:3" x14ac:dyDescent="0.25">
      <c r="A915" s="36" t="s">
        <v>1244</v>
      </c>
      <c r="B915" s="96" t="s">
        <v>1328</v>
      </c>
      <c r="C915" s="36" t="s">
        <v>1327</v>
      </c>
    </row>
    <row r="916" spans="1:3" x14ac:dyDescent="0.25">
      <c r="A916" s="36" t="s">
        <v>1244</v>
      </c>
      <c r="B916" s="96" t="s">
        <v>1329</v>
      </c>
      <c r="C916" s="36" t="s">
        <v>1330</v>
      </c>
    </row>
    <row r="917" spans="1:3" x14ac:dyDescent="0.25">
      <c r="A917" s="36" t="s">
        <v>1244</v>
      </c>
      <c r="B917" s="96" t="s">
        <v>1331</v>
      </c>
      <c r="C917" s="36" t="s">
        <v>1332</v>
      </c>
    </row>
    <row r="918" spans="1:3" x14ac:dyDescent="0.25">
      <c r="A918" s="36" t="s">
        <v>1244</v>
      </c>
      <c r="B918" s="96" t="s">
        <v>1333</v>
      </c>
      <c r="C918" s="36" t="s">
        <v>1332</v>
      </c>
    </row>
    <row r="919" spans="1:3" x14ac:dyDescent="0.25">
      <c r="A919" s="36" t="s">
        <v>1244</v>
      </c>
      <c r="B919" s="96" t="s">
        <v>1334</v>
      </c>
      <c r="C919" s="36" t="s">
        <v>1335</v>
      </c>
    </row>
    <row r="920" spans="1:3" x14ac:dyDescent="0.25">
      <c r="A920" s="36" t="s">
        <v>1244</v>
      </c>
      <c r="B920" s="96" t="s">
        <v>1336</v>
      </c>
      <c r="C920" s="36" t="s">
        <v>1337</v>
      </c>
    </row>
    <row r="921" spans="1:3" x14ac:dyDescent="0.25">
      <c r="A921" s="36" t="s">
        <v>1244</v>
      </c>
      <c r="B921" s="96" t="s">
        <v>1338</v>
      </c>
      <c r="C921" s="36" t="s">
        <v>1339</v>
      </c>
    </row>
    <row r="922" spans="1:3" x14ac:dyDescent="0.25">
      <c r="A922" s="36" t="s">
        <v>1244</v>
      </c>
      <c r="B922" s="96" t="s">
        <v>1340</v>
      </c>
      <c r="C922" s="36" t="s">
        <v>1341</v>
      </c>
    </row>
    <row r="923" spans="1:3" x14ac:dyDescent="0.25">
      <c r="A923" s="36" t="s">
        <v>1244</v>
      </c>
      <c r="B923" s="96" t="s">
        <v>1342</v>
      </c>
      <c r="C923" s="36" t="s">
        <v>1343</v>
      </c>
    </row>
    <row r="924" spans="1:3" x14ac:dyDescent="0.25">
      <c r="A924" s="36" t="s">
        <v>1244</v>
      </c>
      <c r="B924" s="96" t="s">
        <v>1344</v>
      </c>
      <c r="C924" s="36" t="s">
        <v>3854</v>
      </c>
    </row>
    <row r="925" spans="1:3" x14ac:dyDescent="0.25">
      <c r="A925" s="36" t="s">
        <v>1244</v>
      </c>
      <c r="B925" s="96" t="s">
        <v>1345</v>
      </c>
      <c r="C925" s="36" t="s">
        <v>1346</v>
      </c>
    </row>
    <row r="926" spans="1:3" x14ac:dyDescent="0.25">
      <c r="A926" s="36" t="s">
        <v>1244</v>
      </c>
      <c r="B926" s="96" t="s">
        <v>1347</v>
      </c>
      <c r="C926" s="36" t="s">
        <v>1348</v>
      </c>
    </row>
    <row r="927" spans="1:3" x14ac:dyDescent="0.25">
      <c r="A927" s="36" t="s">
        <v>1244</v>
      </c>
      <c r="B927" s="96" t="s">
        <v>1349</v>
      </c>
      <c r="C927" s="36" t="s">
        <v>1350</v>
      </c>
    </row>
    <row r="928" spans="1:3" x14ac:dyDescent="0.25">
      <c r="A928" s="36" t="s">
        <v>1244</v>
      </c>
      <c r="B928" s="96" t="s">
        <v>1351</v>
      </c>
      <c r="C928" s="36" t="s">
        <v>1352</v>
      </c>
    </row>
    <row r="929" spans="1:3" x14ac:dyDescent="0.25">
      <c r="A929" s="36" t="s">
        <v>1244</v>
      </c>
      <c r="B929" s="96" t="s">
        <v>1353</v>
      </c>
      <c r="C929" s="36" t="s">
        <v>1352</v>
      </c>
    </row>
    <row r="930" spans="1:3" x14ac:dyDescent="0.25">
      <c r="A930" s="36" t="s">
        <v>1244</v>
      </c>
      <c r="B930" s="96" t="s">
        <v>1354</v>
      </c>
      <c r="C930" s="36" t="s">
        <v>1355</v>
      </c>
    </row>
    <row r="931" spans="1:3" x14ac:dyDescent="0.25">
      <c r="A931" s="36" t="s">
        <v>1244</v>
      </c>
      <c r="B931" s="96" t="s">
        <v>1356</v>
      </c>
      <c r="C931" s="36" t="s">
        <v>1357</v>
      </c>
    </row>
    <row r="932" spans="1:3" x14ac:dyDescent="0.25">
      <c r="A932" s="36" t="s">
        <v>1244</v>
      </c>
      <c r="B932" s="96" t="s">
        <v>1358</v>
      </c>
      <c r="C932" s="36" t="s">
        <v>1359</v>
      </c>
    </row>
    <row r="933" spans="1:3" x14ac:dyDescent="0.25">
      <c r="A933" s="36" t="s">
        <v>1244</v>
      </c>
      <c r="B933" s="96" t="s">
        <v>1360</v>
      </c>
      <c r="C933" s="36" t="s">
        <v>1361</v>
      </c>
    </row>
    <row r="934" spans="1:3" x14ac:dyDescent="0.25">
      <c r="A934" s="36" t="s">
        <v>1244</v>
      </c>
      <c r="B934" s="96" t="s">
        <v>1362</v>
      </c>
      <c r="C934" s="36" t="s">
        <v>1361</v>
      </c>
    </row>
    <row r="935" spans="1:3" x14ac:dyDescent="0.25">
      <c r="A935" s="36" t="s">
        <v>1244</v>
      </c>
      <c r="B935" s="96" t="s">
        <v>1363</v>
      </c>
      <c r="C935" s="36" t="s">
        <v>1364</v>
      </c>
    </row>
    <row r="936" spans="1:3" x14ac:dyDescent="0.25">
      <c r="A936" s="36" t="s">
        <v>1244</v>
      </c>
      <c r="B936" s="96" t="s">
        <v>1365</v>
      </c>
      <c r="C936" s="36" t="s">
        <v>1364</v>
      </c>
    </row>
    <row r="937" spans="1:3" x14ac:dyDescent="0.25">
      <c r="A937" s="36" t="s">
        <v>1244</v>
      </c>
      <c r="B937" s="96" t="s">
        <v>1366</v>
      </c>
      <c r="C937" s="36" t="s">
        <v>1367</v>
      </c>
    </row>
    <row r="938" spans="1:3" x14ac:dyDescent="0.25">
      <c r="A938" s="36" t="s">
        <v>1244</v>
      </c>
      <c r="B938" s="96" t="s">
        <v>1368</v>
      </c>
      <c r="C938" s="36" t="s">
        <v>1369</v>
      </c>
    </row>
    <row r="939" spans="1:3" x14ac:dyDescent="0.25">
      <c r="A939" s="36" t="s">
        <v>1244</v>
      </c>
      <c r="B939" s="96" t="s">
        <v>1370</v>
      </c>
      <c r="C939" s="36" t="s">
        <v>1371</v>
      </c>
    </row>
    <row r="940" spans="1:3" x14ac:dyDescent="0.25">
      <c r="A940" s="36" t="s">
        <v>1244</v>
      </c>
      <c r="B940" s="96" t="s">
        <v>1372</v>
      </c>
      <c r="C940" s="36" t="s">
        <v>1373</v>
      </c>
    </row>
    <row r="941" spans="1:3" x14ac:dyDescent="0.25">
      <c r="A941" s="36" t="s">
        <v>1244</v>
      </c>
      <c r="B941" s="96" t="s">
        <v>1374</v>
      </c>
      <c r="C941" s="36" t="s">
        <v>3779</v>
      </c>
    </row>
    <row r="942" spans="1:3" x14ac:dyDescent="0.25">
      <c r="A942" s="36" t="s">
        <v>1244</v>
      </c>
      <c r="B942" s="96" t="s">
        <v>1375</v>
      </c>
      <c r="C942" s="36" t="s">
        <v>1376</v>
      </c>
    </row>
    <row r="943" spans="1:3" x14ac:dyDescent="0.25">
      <c r="A943" s="36" t="s">
        <v>1244</v>
      </c>
      <c r="B943" s="96" t="s">
        <v>1377</v>
      </c>
      <c r="C943" s="36" t="s">
        <v>1376</v>
      </c>
    </row>
    <row r="944" spans="1:3" x14ac:dyDescent="0.25">
      <c r="A944" s="36" t="s">
        <v>1244</v>
      </c>
      <c r="B944" s="96" t="s">
        <v>1378</v>
      </c>
      <c r="C944" s="36" t="s">
        <v>1376</v>
      </c>
    </row>
    <row r="945" spans="1:3" x14ac:dyDescent="0.25">
      <c r="A945" s="36" t="s">
        <v>1244</v>
      </c>
      <c r="B945" s="96" t="s">
        <v>1379</v>
      </c>
      <c r="C945" s="36" t="s">
        <v>1380</v>
      </c>
    </row>
    <row r="946" spans="1:3" x14ac:dyDescent="0.25">
      <c r="A946" s="36" t="s">
        <v>1244</v>
      </c>
      <c r="B946" s="96" t="s">
        <v>1381</v>
      </c>
      <c r="C946" s="36" t="s">
        <v>1382</v>
      </c>
    </row>
    <row r="947" spans="1:3" x14ac:dyDescent="0.25">
      <c r="A947" s="36" t="s">
        <v>1244</v>
      </c>
      <c r="B947" s="96" t="s">
        <v>1383</v>
      </c>
      <c r="C947" s="36" t="s">
        <v>1382</v>
      </c>
    </row>
    <row r="948" spans="1:3" x14ac:dyDescent="0.25">
      <c r="A948" s="36" t="s">
        <v>1244</v>
      </c>
      <c r="B948" s="96" t="s">
        <v>1384</v>
      </c>
      <c r="C948" s="36" t="s">
        <v>1385</v>
      </c>
    </row>
    <row r="949" spans="1:3" x14ac:dyDescent="0.25">
      <c r="A949" s="36" t="s">
        <v>1244</v>
      </c>
      <c r="B949" s="96" t="s">
        <v>1386</v>
      </c>
      <c r="C949" s="36" t="s">
        <v>1385</v>
      </c>
    </row>
    <row r="950" spans="1:3" x14ac:dyDescent="0.25">
      <c r="A950" s="36" t="s">
        <v>1244</v>
      </c>
      <c r="B950" s="96" t="s">
        <v>1387</v>
      </c>
      <c r="C950" s="36" t="s">
        <v>4100</v>
      </c>
    </row>
    <row r="951" spans="1:3" x14ac:dyDescent="0.25">
      <c r="A951" s="36" t="s">
        <v>1244</v>
      </c>
      <c r="B951" s="96" t="s">
        <v>1389</v>
      </c>
      <c r="C951" s="36" t="s">
        <v>4100</v>
      </c>
    </row>
    <row r="952" spans="1:3" x14ac:dyDescent="0.25">
      <c r="A952" s="36" t="s">
        <v>1244</v>
      </c>
      <c r="B952" s="96" t="s">
        <v>1390</v>
      </c>
      <c r="C952" s="36" t="s">
        <v>1391</v>
      </c>
    </row>
    <row r="953" spans="1:3" x14ac:dyDescent="0.25">
      <c r="A953" s="36" t="s">
        <v>1244</v>
      </c>
      <c r="B953" s="96" t="s">
        <v>1392</v>
      </c>
      <c r="C953" s="36" t="s">
        <v>1391</v>
      </c>
    </row>
    <row r="954" spans="1:3" x14ac:dyDescent="0.25">
      <c r="A954" s="36" t="s">
        <v>1244</v>
      </c>
      <c r="B954" s="96" t="s">
        <v>1393</v>
      </c>
      <c r="C954" s="36" t="s">
        <v>1394</v>
      </c>
    </row>
    <row r="955" spans="1:3" x14ac:dyDescent="0.25">
      <c r="A955" s="36" t="s">
        <v>1244</v>
      </c>
      <c r="B955" s="96" t="s">
        <v>1395</v>
      </c>
      <c r="C955" s="36" t="s">
        <v>1396</v>
      </c>
    </row>
    <row r="956" spans="1:3" x14ac:dyDescent="0.25">
      <c r="A956" s="36" t="s">
        <v>1244</v>
      </c>
      <c r="B956" s="96" t="s">
        <v>1397</v>
      </c>
      <c r="C956" s="36" t="s">
        <v>1396</v>
      </c>
    </row>
    <row r="957" spans="1:3" x14ac:dyDescent="0.25">
      <c r="A957" s="36" t="s">
        <v>1244</v>
      </c>
      <c r="B957" s="96" t="s">
        <v>1398</v>
      </c>
      <c r="C957" s="36" t="s">
        <v>1399</v>
      </c>
    </row>
    <row r="958" spans="1:3" x14ac:dyDescent="0.25">
      <c r="A958" s="36" t="s">
        <v>1244</v>
      </c>
      <c r="B958" s="96" t="s">
        <v>1400</v>
      </c>
      <c r="C958" s="36" t="s">
        <v>1399</v>
      </c>
    </row>
    <row r="959" spans="1:3" x14ac:dyDescent="0.25">
      <c r="A959" s="36" t="s">
        <v>1244</v>
      </c>
      <c r="B959" s="96" t="s">
        <v>1401</v>
      </c>
      <c r="C959" s="36" t="s">
        <v>1402</v>
      </c>
    </row>
    <row r="960" spans="1:3" x14ac:dyDescent="0.25">
      <c r="A960" s="36" t="s">
        <v>1244</v>
      </c>
      <c r="B960" s="96" t="s">
        <v>1403</v>
      </c>
      <c r="C960" s="36" t="s">
        <v>1402</v>
      </c>
    </row>
    <row r="961" spans="1:3" x14ac:dyDescent="0.25">
      <c r="A961" s="36" t="s">
        <v>1244</v>
      </c>
      <c r="B961" s="96" t="s">
        <v>1404</v>
      </c>
      <c r="C961" s="36" t="s">
        <v>1405</v>
      </c>
    </row>
    <row r="962" spans="1:3" x14ac:dyDescent="0.25">
      <c r="A962" s="36" t="s">
        <v>1244</v>
      </c>
      <c r="B962" s="96" t="s">
        <v>1406</v>
      </c>
      <c r="C962" s="36" t="s">
        <v>1407</v>
      </c>
    </row>
    <row r="963" spans="1:3" x14ac:dyDescent="0.25">
      <c r="A963" s="36" t="s">
        <v>1244</v>
      </c>
      <c r="B963" s="96" t="s">
        <v>1408</v>
      </c>
      <c r="C963" s="36" t="s">
        <v>1407</v>
      </c>
    </row>
    <row r="964" spans="1:3" x14ac:dyDescent="0.25">
      <c r="A964" s="36" t="s">
        <v>1244</v>
      </c>
      <c r="B964" s="96" t="s">
        <v>1409</v>
      </c>
      <c r="C964" s="36" t="s">
        <v>1410</v>
      </c>
    </row>
    <row r="965" spans="1:3" x14ac:dyDescent="0.25">
      <c r="A965" s="36" t="s">
        <v>1244</v>
      </c>
      <c r="B965" s="96" t="s">
        <v>1411</v>
      </c>
      <c r="C965" s="36" t="s">
        <v>1410</v>
      </c>
    </row>
    <row r="966" spans="1:3" x14ac:dyDescent="0.25">
      <c r="A966" s="36" t="s">
        <v>1244</v>
      </c>
      <c r="B966" s="96" t="s">
        <v>1412</v>
      </c>
      <c r="C966" s="36" t="s">
        <v>1413</v>
      </c>
    </row>
    <row r="967" spans="1:3" x14ac:dyDescent="0.25">
      <c r="A967" s="36" t="s">
        <v>1244</v>
      </c>
      <c r="B967" s="96" t="s">
        <v>1414</v>
      </c>
      <c r="C967" s="36" t="s">
        <v>1413</v>
      </c>
    </row>
    <row r="968" spans="1:3" x14ac:dyDescent="0.25">
      <c r="A968" s="36" t="s">
        <v>1244</v>
      </c>
      <c r="B968" s="96" t="s">
        <v>1415</v>
      </c>
      <c r="C968" s="36" t="s">
        <v>1416</v>
      </c>
    </row>
    <row r="969" spans="1:3" x14ac:dyDescent="0.25">
      <c r="A969" s="36" t="s">
        <v>1244</v>
      </c>
      <c r="B969" s="96" t="s">
        <v>1417</v>
      </c>
      <c r="C969" s="36" t="s">
        <v>1416</v>
      </c>
    </row>
    <row r="970" spans="1:3" x14ac:dyDescent="0.25">
      <c r="A970" s="36" t="s">
        <v>1244</v>
      </c>
      <c r="B970" s="96" t="s">
        <v>1418</v>
      </c>
      <c r="C970" s="36" t="s">
        <v>1419</v>
      </c>
    </row>
    <row r="971" spans="1:3" x14ac:dyDescent="0.25">
      <c r="A971" s="36" t="s">
        <v>1244</v>
      </c>
      <c r="B971" s="96" t="s">
        <v>1420</v>
      </c>
      <c r="C971" s="36" t="s">
        <v>1419</v>
      </c>
    </row>
    <row r="972" spans="1:3" x14ac:dyDescent="0.25">
      <c r="A972" s="36" t="s">
        <v>1244</v>
      </c>
      <c r="B972" s="96" t="s">
        <v>1421</v>
      </c>
      <c r="C972" s="36" t="s">
        <v>1422</v>
      </c>
    </row>
    <row r="973" spans="1:3" x14ac:dyDescent="0.25">
      <c r="A973" s="36" t="s">
        <v>1244</v>
      </c>
      <c r="B973" s="96" t="s">
        <v>1423</v>
      </c>
      <c r="C973" s="36" t="s">
        <v>1422</v>
      </c>
    </row>
    <row r="974" spans="1:3" x14ac:dyDescent="0.25">
      <c r="A974" s="36" t="s">
        <v>1244</v>
      </c>
      <c r="B974" s="96" t="s">
        <v>1424</v>
      </c>
      <c r="C974" s="36" t="s">
        <v>1425</v>
      </c>
    </row>
    <row r="975" spans="1:3" x14ac:dyDescent="0.25">
      <c r="A975" s="36" t="s">
        <v>1244</v>
      </c>
      <c r="B975" s="96" t="s">
        <v>1426</v>
      </c>
      <c r="C975" s="36" t="s">
        <v>1425</v>
      </c>
    </row>
    <row r="976" spans="1:3" x14ac:dyDescent="0.25">
      <c r="A976" s="36" t="s">
        <v>1244</v>
      </c>
      <c r="B976" s="96" t="s">
        <v>1427</v>
      </c>
      <c r="C976" s="36" t="s">
        <v>3627</v>
      </c>
    </row>
    <row r="977" spans="1:3" x14ac:dyDescent="0.25">
      <c r="A977" s="36" t="s">
        <v>1244</v>
      </c>
      <c r="B977" s="96" t="s">
        <v>1428</v>
      </c>
      <c r="C977" s="36" t="s">
        <v>3627</v>
      </c>
    </row>
    <row r="978" spans="1:3" x14ac:dyDescent="0.25">
      <c r="A978" s="36" t="s">
        <v>1244</v>
      </c>
      <c r="B978" s="96" t="s">
        <v>1429</v>
      </c>
      <c r="C978" s="36" t="s">
        <v>1430</v>
      </c>
    </row>
    <row r="979" spans="1:3" x14ac:dyDescent="0.25">
      <c r="A979" s="36" t="s">
        <v>1244</v>
      </c>
      <c r="B979" s="96" t="s">
        <v>1431</v>
      </c>
      <c r="C979" s="36" t="s">
        <v>1430</v>
      </c>
    </row>
    <row r="980" spans="1:3" x14ac:dyDescent="0.25">
      <c r="A980" s="36" t="s">
        <v>1244</v>
      </c>
      <c r="B980" s="96" t="s">
        <v>1432</v>
      </c>
      <c r="C980" s="36" t="s">
        <v>1430</v>
      </c>
    </row>
    <row r="981" spans="1:3" x14ac:dyDescent="0.25">
      <c r="A981" s="36" t="s">
        <v>1244</v>
      </c>
      <c r="B981" s="114">
        <v>47</v>
      </c>
      <c r="C981" s="36" t="s">
        <v>1433</v>
      </c>
    </row>
    <row r="982" spans="1:3" x14ac:dyDescent="0.25">
      <c r="A982" s="36" t="s">
        <v>1244</v>
      </c>
      <c r="B982" s="96" t="s">
        <v>1434</v>
      </c>
      <c r="C982" s="36" t="s">
        <v>1435</v>
      </c>
    </row>
    <row r="983" spans="1:3" x14ac:dyDescent="0.25">
      <c r="A983" s="36" t="s">
        <v>1244</v>
      </c>
      <c r="B983" s="96" t="s">
        <v>1436</v>
      </c>
      <c r="C983" s="36" t="s">
        <v>1437</v>
      </c>
    </row>
    <row r="984" spans="1:3" x14ac:dyDescent="0.25">
      <c r="A984" s="36" t="s">
        <v>1244</v>
      </c>
      <c r="B984" s="96" t="s">
        <v>1438</v>
      </c>
      <c r="C984" s="36" t="s">
        <v>1439</v>
      </c>
    </row>
    <row r="985" spans="1:3" x14ac:dyDescent="0.25">
      <c r="A985" s="36" t="s">
        <v>1244</v>
      </c>
      <c r="B985" s="96" t="s">
        <v>1440</v>
      </c>
      <c r="C985" s="36" t="s">
        <v>1441</v>
      </c>
    </row>
    <row r="986" spans="1:3" x14ac:dyDescent="0.25">
      <c r="A986" s="36" t="s">
        <v>1244</v>
      </c>
      <c r="B986" s="96" t="s">
        <v>1442</v>
      </c>
      <c r="C986" s="36" t="s">
        <v>1443</v>
      </c>
    </row>
    <row r="987" spans="1:3" x14ac:dyDescent="0.25">
      <c r="A987" s="36" t="s">
        <v>1244</v>
      </c>
      <c r="B987" s="96" t="s">
        <v>1444</v>
      </c>
      <c r="C987" s="36" t="s">
        <v>1445</v>
      </c>
    </row>
    <row r="988" spans="1:3" x14ac:dyDescent="0.25">
      <c r="A988" s="36" t="s">
        <v>1244</v>
      </c>
      <c r="B988" s="96" t="s">
        <v>1446</v>
      </c>
      <c r="C988" s="36" t="s">
        <v>1445</v>
      </c>
    </row>
    <row r="989" spans="1:3" x14ac:dyDescent="0.25">
      <c r="A989" s="36" t="s">
        <v>1244</v>
      </c>
      <c r="B989" s="96" t="s">
        <v>1447</v>
      </c>
      <c r="C989" s="36" t="s">
        <v>1448</v>
      </c>
    </row>
    <row r="990" spans="1:3" x14ac:dyDescent="0.25">
      <c r="A990" s="36" t="s">
        <v>1244</v>
      </c>
      <c r="B990" s="96" t="s">
        <v>1449</v>
      </c>
      <c r="C990" s="36" t="s">
        <v>1450</v>
      </c>
    </row>
    <row r="991" spans="1:3" x14ac:dyDescent="0.25">
      <c r="A991" s="36" t="s">
        <v>1244</v>
      </c>
      <c r="B991" s="96" t="s">
        <v>1451</v>
      </c>
      <c r="C991" s="36" t="s">
        <v>1450</v>
      </c>
    </row>
    <row r="992" spans="1:3" x14ac:dyDescent="0.25">
      <c r="A992" s="36" t="s">
        <v>1244</v>
      </c>
      <c r="B992" s="96" t="s">
        <v>1452</v>
      </c>
      <c r="C992" s="36" t="s">
        <v>1453</v>
      </c>
    </row>
    <row r="993" spans="1:3" x14ac:dyDescent="0.25">
      <c r="A993" s="36" t="s">
        <v>1244</v>
      </c>
      <c r="B993" s="96" t="s">
        <v>1454</v>
      </c>
      <c r="C993" s="36" t="s">
        <v>1453</v>
      </c>
    </row>
    <row r="994" spans="1:3" x14ac:dyDescent="0.25">
      <c r="A994" s="36" t="s">
        <v>1244</v>
      </c>
      <c r="B994" s="96" t="s">
        <v>1455</v>
      </c>
      <c r="C994" s="36" t="s">
        <v>3883</v>
      </c>
    </row>
    <row r="995" spans="1:3" x14ac:dyDescent="0.25">
      <c r="A995" s="36" t="s">
        <v>1244</v>
      </c>
      <c r="B995" s="96" t="s">
        <v>1456</v>
      </c>
      <c r="C995" s="36" t="s">
        <v>3883</v>
      </c>
    </row>
    <row r="996" spans="1:3" x14ac:dyDescent="0.25">
      <c r="A996" s="36" t="s">
        <v>1244</v>
      </c>
      <c r="B996" s="96" t="s">
        <v>1457</v>
      </c>
      <c r="C996" s="36" t="s">
        <v>1458</v>
      </c>
    </row>
    <row r="997" spans="1:3" x14ac:dyDescent="0.25">
      <c r="A997" s="36" t="s">
        <v>1244</v>
      </c>
      <c r="B997" s="96" t="s">
        <v>1459</v>
      </c>
      <c r="C997" s="36" t="s">
        <v>1458</v>
      </c>
    </row>
    <row r="998" spans="1:3" x14ac:dyDescent="0.25">
      <c r="A998" s="36" t="s">
        <v>1244</v>
      </c>
      <c r="B998" s="96" t="s">
        <v>1460</v>
      </c>
      <c r="C998" s="36" t="s">
        <v>1461</v>
      </c>
    </row>
    <row r="999" spans="1:3" x14ac:dyDescent="0.25">
      <c r="A999" s="36" t="s">
        <v>1244</v>
      </c>
      <c r="B999" s="96" t="s">
        <v>1462</v>
      </c>
      <c r="C999" s="36" t="s">
        <v>1461</v>
      </c>
    </row>
    <row r="1000" spans="1:3" x14ac:dyDescent="0.25">
      <c r="A1000" s="36" t="s">
        <v>1244</v>
      </c>
      <c r="B1000" s="96" t="s">
        <v>1463</v>
      </c>
      <c r="C1000" s="36" t="s">
        <v>1464</v>
      </c>
    </row>
    <row r="1001" spans="1:3" x14ac:dyDescent="0.25">
      <c r="A1001" s="36" t="s">
        <v>1244</v>
      </c>
      <c r="B1001" s="96" t="s">
        <v>1465</v>
      </c>
      <c r="C1001" s="36" t="s">
        <v>1464</v>
      </c>
    </row>
    <row r="1002" spans="1:3" x14ac:dyDescent="0.25">
      <c r="A1002" s="36" t="s">
        <v>1244</v>
      </c>
      <c r="B1002" s="96" t="s">
        <v>1466</v>
      </c>
      <c r="C1002" s="36" t="s">
        <v>1467</v>
      </c>
    </row>
    <row r="1003" spans="1:3" x14ac:dyDescent="0.25">
      <c r="A1003" s="36" t="s">
        <v>1244</v>
      </c>
      <c r="B1003" s="96" t="s">
        <v>1468</v>
      </c>
      <c r="C1003" s="36" t="s">
        <v>1467</v>
      </c>
    </row>
    <row r="1004" spans="1:3" x14ac:dyDescent="0.25">
      <c r="A1004" s="36" t="s">
        <v>1244</v>
      </c>
      <c r="B1004" s="96" t="s">
        <v>1469</v>
      </c>
      <c r="C1004" s="36" t="s">
        <v>1470</v>
      </c>
    </row>
    <row r="1005" spans="1:3" x14ac:dyDescent="0.25">
      <c r="A1005" s="36" t="s">
        <v>1244</v>
      </c>
      <c r="B1005" s="96" t="s">
        <v>1471</v>
      </c>
      <c r="C1005" s="36" t="s">
        <v>1470</v>
      </c>
    </row>
    <row r="1006" spans="1:3" x14ac:dyDescent="0.25">
      <c r="A1006" s="36" t="s">
        <v>1244</v>
      </c>
      <c r="B1006" s="96" t="s">
        <v>1472</v>
      </c>
      <c r="C1006" s="36" t="s">
        <v>1470</v>
      </c>
    </row>
    <row r="1007" spans="1:3" x14ac:dyDescent="0.25">
      <c r="A1007" s="36" t="s">
        <v>1244</v>
      </c>
      <c r="B1007" s="96" t="s">
        <v>1473</v>
      </c>
      <c r="C1007" s="36" t="s">
        <v>1474</v>
      </c>
    </row>
    <row r="1008" spans="1:3" x14ac:dyDescent="0.25">
      <c r="A1008" s="36" t="s">
        <v>1244</v>
      </c>
      <c r="B1008" s="96" t="s">
        <v>1475</v>
      </c>
      <c r="C1008" s="36" t="s">
        <v>1474</v>
      </c>
    </row>
    <row r="1009" spans="1:3" x14ac:dyDescent="0.25">
      <c r="A1009" s="36" t="s">
        <v>1244</v>
      </c>
      <c r="B1009" s="96" t="s">
        <v>1476</v>
      </c>
      <c r="C1009" s="36" t="s">
        <v>1474</v>
      </c>
    </row>
    <row r="1010" spans="1:3" x14ac:dyDescent="0.25">
      <c r="A1010" s="36" t="s">
        <v>1244</v>
      </c>
      <c r="B1010" s="96" t="s">
        <v>1477</v>
      </c>
      <c r="C1010" s="36" t="s">
        <v>1478</v>
      </c>
    </row>
    <row r="1011" spans="1:3" x14ac:dyDescent="0.25">
      <c r="A1011" s="36" t="s">
        <v>1244</v>
      </c>
      <c r="B1011" s="96" t="s">
        <v>1479</v>
      </c>
      <c r="C1011" s="36" t="s">
        <v>1480</v>
      </c>
    </row>
    <row r="1012" spans="1:3" x14ac:dyDescent="0.25">
      <c r="A1012" s="36" t="s">
        <v>1244</v>
      </c>
      <c r="B1012" s="96" t="s">
        <v>1481</v>
      </c>
      <c r="C1012" s="36" t="s">
        <v>1480</v>
      </c>
    </row>
    <row r="1013" spans="1:3" x14ac:dyDescent="0.25">
      <c r="A1013" s="36" t="s">
        <v>1244</v>
      </c>
      <c r="B1013" s="96" t="s">
        <v>1482</v>
      </c>
      <c r="C1013" s="36" t="s">
        <v>1483</v>
      </c>
    </row>
    <row r="1014" spans="1:3" x14ac:dyDescent="0.25">
      <c r="A1014" s="36" t="s">
        <v>1244</v>
      </c>
      <c r="B1014" s="96" t="s">
        <v>1484</v>
      </c>
      <c r="C1014" s="36" t="s">
        <v>1485</v>
      </c>
    </row>
    <row r="1015" spans="1:3" x14ac:dyDescent="0.25">
      <c r="A1015" s="36" t="s">
        <v>1244</v>
      </c>
      <c r="B1015" s="96" t="s">
        <v>1486</v>
      </c>
      <c r="C1015" s="36" t="s">
        <v>1487</v>
      </c>
    </row>
    <row r="1016" spans="1:3" x14ac:dyDescent="0.25">
      <c r="A1016" s="36" t="s">
        <v>1244</v>
      </c>
      <c r="B1016" s="96" t="s">
        <v>1488</v>
      </c>
      <c r="C1016" s="36" t="s">
        <v>1489</v>
      </c>
    </row>
    <row r="1017" spans="1:3" x14ac:dyDescent="0.25">
      <c r="A1017" s="36" t="s">
        <v>1244</v>
      </c>
      <c r="B1017" s="96" t="s">
        <v>1490</v>
      </c>
      <c r="C1017" s="36" t="s">
        <v>1489</v>
      </c>
    </row>
    <row r="1018" spans="1:3" x14ac:dyDescent="0.25">
      <c r="A1018" s="36" t="s">
        <v>1244</v>
      </c>
      <c r="B1018" s="96" t="s">
        <v>1491</v>
      </c>
      <c r="C1018" s="36" t="s">
        <v>1492</v>
      </c>
    </row>
    <row r="1019" spans="1:3" x14ac:dyDescent="0.25">
      <c r="A1019" s="36" t="s">
        <v>1244</v>
      </c>
      <c r="B1019" s="96" t="s">
        <v>1493</v>
      </c>
      <c r="C1019" s="36" t="s">
        <v>1492</v>
      </c>
    </row>
    <row r="1020" spans="1:3" x14ac:dyDescent="0.25">
      <c r="A1020" s="36" t="s">
        <v>1244</v>
      </c>
      <c r="B1020" s="96" t="s">
        <v>1494</v>
      </c>
      <c r="C1020" s="36" t="s">
        <v>1495</v>
      </c>
    </row>
    <row r="1021" spans="1:3" x14ac:dyDescent="0.25">
      <c r="A1021" s="36" t="s">
        <v>1244</v>
      </c>
      <c r="B1021" s="96" t="s">
        <v>1496</v>
      </c>
      <c r="C1021" s="36" t="s">
        <v>1497</v>
      </c>
    </row>
    <row r="1022" spans="1:3" x14ac:dyDescent="0.25">
      <c r="A1022" s="36" t="s">
        <v>1244</v>
      </c>
      <c r="B1022" s="96" t="s">
        <v>1498</v>
      </c>
      <c r="C1022" s="36" t="s">
        <v>1499</v>
      </c>
    </row>
    <row r="1023" spans="1:3" x14ac:dyDescent="0.25">
      <c r="A1023" s="36" t="s">
        <v>1244</v>
      </c>
      <c r="B1023" s="96" t="s">
        <v>1500</v>
      </c>
      <c r="C1023" s="36" t="s">
        <v>1501</v>
      </c>
    </row>
    <row r="1024" spans="1:3" x14ac:dyDescent="0.25">
      <c r="A1024" s="36" t="s">
        <v>1244</v>
      </c>
      <c r="B1024" s="96" t="s">
        <v>1502</v>
      </c>
      <c r="C1024" s="36" t="s">
        <v>3994</v>
      </c>
    </row>
    <row r="1025" spans="1:3" x14ac:dyDescent="0.25">
      <c r="A1025" s="36" t="s">
        <v>1244</v>
      </c>
      <c r="B1025" s="96" t="s">
        <v>1503</v>
      </c>
      <c r="C1025" s="36" t="s">
        <v>1504</v>
      </c>
    </row>
    <row r="1026" spans="1:3" x14ac:dyDescent="0.25">
      <c r="A1026" s="36" t="s">
        <v>1244</v>
      </c>
      <c r="B1026" s="96" t="s">
        <v>1505</v>
      </c>
      <c r="C1026" s="36" t="s">
        <v>1506</v>
      </c>
    </row>
    <row r="1027" spans="1:3" x14ac:dyDescent="0.25">
      <c r="A1027" s="36" t="s">
        <v>1244</v>
      </c>
      <c r="B1027" s="96" t="s">
        <v>1507</v>
      </c>
      <c r="C1027" s="36" t="s">
        <v>1506</v>
      </c>
    </row>
    <row r="1028" spans="1:3" x14ac:dyDescent="0.25">
      <c r="A1028" s="36" t="s">
        <v>1244</v>
      </c>
      <c r="B1028" s="96" t="s">
        <v>1508</v>
      </c>
      <c r="C1028" s="36" t="s">
        <v>1509</v>
      </c>
    </row>
    <row r="1029" spans="1:3" x14ac:dyDescent="0.25">
      <c r="A1029" s="36" t="s">
        <v>1244</v>
      </c>
      <c r="B1029" s="96" t="s">
        <v>1510</v>
      </c>
      <c r="C1029" s="36" t="s">
        <v>1509</v>
      </c>
    </row>
    <row r="1030" spans="1:3" x14ac:dyDescent="0.25">
      <c r="A1030" s="36" t="s">
        <v>1244</v>
      </c>
      <c r="B1030" s="96" t="s">
        <v>1511</v>
      </c>
      <c r="C1030" s="36" t="s">
        <v>1512</v>
      </c>
    </row>
    <row r="1031" spans="1:3" x14ac:dyDescent="0.25">
      <c r="A1031" s="36" t="s">
        <v>1244</v>
      </c>
      <c r="B1031" s="96" t="s">
        <v>1513</v>
      </c>
      <c r="C1031" s="36" t="s">
        <v>1514</v>
      </c>
    </row>
    <row r="1032" spans="1:3" x14ac:dyDescent="0.25">
      <c r="A1032" s="36" t="s">
        <v>1244</v>
      </c>
      <c r="B1032" s="96" t="s">
        <v>1515</v>
      </c>
      <c r="C1032" s="36" t="s">
        <v>3755</v>
      </c>
    </row>
    <row r="1033" spans="1:3" x14ac:dyDescent="0.25">
      <c r="A1033" s="36" t="s">
        <v>1244</v>
      </c>
      <c r="B1033" s="96" t="s">
        <v>1516</v>
      </c>
      <c r="C1033" s="36" t="s">
        <v>1517</v>
      </c>
    </row>
    <row r="1034" spans="1:3" x14ac:dyDescent="0.25">
      <c r="A1034" s="36" t="s">
        <v>1244</v>
      </c>
      <c r="B1034" s="96" t="s">
        <v>1518</v>
      </c>
      <c r="C1034" s="36" t="s">
        <v>1519</v>
      </c>
    </row>
    <row r="1035" spans="1:3" x14ac:dyDescent="0.25">
      <c r="A1035" s="36" t="s">
        <v>1244</v>
      </c>
      <c r="B1035" s="96" t="s">
        <v>1520</v>
      </c>
      <c r="C1035" s="36" t="s">
        <v>1519</v>
      </c>
    </row>
    <row r="1036" spans="1:3" x14ac:dyDescent="0.25">
      <c r="A1036" s="36" t="s">
        <v>1244</v>
      </c>
      <c r="B1036" s="96" t="s">
        <v>1521</v>
      </c>
      <c r="C1036" s="36" t="s">
        <v>4101</v>
      </c>
    </row>
    <row r="1037" spans="1:3" x14ac:dyDescent="0.25">
      <c r="A1037" s="36" t="s">
        <v>1244</v>
      </c>
      <c r="B1037" s="96" t="s">
        <v>1522</v>
      </c>
      <c r="C1037" s="36" t="s">
        <v>1523</v>
      </c>
    </row>
    <row r="1038" spans="1:3" x14ac:dyDescent="0.25">
      <c r="A1038" s="36" t="s">
        <v>1244</v>
      </c>
      <c r="B1038" s="96" t="s">
        <v>1524</v>
      </c>
      <c r="C1038" s="36" t="s">
        <v>1525</v>
      </c>
    </row>
    <row r="1039" spans="1:3" x14ac:dyDescent="0.25">
      <c r="A1039" s="36" t="s">
        <v>1244</v>
      </c>
      <c r="B1039" s="96" t="s">
        <v>1526</v>
      </c>
      <c r="C1039" s="36" t="s">
        <v>1527</v>
      </c>
    </row>
    <row r="1040" spans="1:3" x14ac:dyDescent="0.25">
      <c r="A1040" s="36" t="s">
        <v>1244</v>
      </c>
      <c r="B1040" s="96" t="s">
        <v>1528</v>
      </c>
      <c r="C1040" s="36" t="s">
        <v>1529</v>
      </c>
    </row>
    <row r="1041" spans="1:3" x14ac:dyDescent="0.25">
      <c r="A1041" s="36" t="s">
        <v>1244</v>
      </c>
      <c r="B1041" s="96" t="s">
        <v>1530</v>
      </c>
      <c r="C1041" s="36" t="s">
        <v>1531</v>
      </c>
    </row>
    <row r="1042" spans="1:3" x14ac:dyDescent="0.25">
      <c r="A1042" s="36" t="s">
        <v>1244</v>
      </c>
      <c r="B1042" s="96" t="s">
        <v>1532</v>
      </c>
      <c r="C1042" s="36" t="s">
        <v>1533</v>
      </c>
    </row>
    <row r="1043" spans="1:3" x14ac:dyDescent="0.25">
      <c r="A1043" s="36" t="s">
        <v>1244</v>
      </c>
      <c r="B1043" s="96" t="s">
        <v>1534</v>
      </c>
      <c r="C1043" s="36" t="s">
        <v>1535</v>
      </c>
    </row>
    <row r="1044" spans="1:3" x14ac:dyDescent="0.25">
      <c r="A1044" s="36" t="s">
        <v>1244</v>
      </c>
      <c r="B1044" s="96" t="s">
        <v>1536</v>
      </c>
      <c r="C1044" s="36" t="s">
        <v>1537</v>
      </c>
    </row>
    <row r="1045" spans="1:3" x14ac:dyDescent="0.25">
      <c r="A1045" s="36" t="s">
        <v>1244</v>
      </c>
      <c r="B1045" s="96" t="s">
        <v>1538</v>
      </c>
      <c r="C1045" s="36" t="s">
        <v>1539</v>
      </c>
    </row>
    <row r="1046" spans="1:3" x14ac:dyDescent="0.25">
      <c r="A1046" s="36" t="s">
        <v>1244</v>
      </c>
      <c r="B1046" s="96" t="s">
        <v>1540</v>
      </c>
      <c r="C1046" s="36" t="s">
        <v>1541</v>
      </c>
    </row>
    <row r="1047" spans="1:3" x14ac:dyDescent="0.25">
      <c r="A1047" s="36" t="s">
        <v>1244</v>
      </c>
      <c r="B1047" s="96" t="s">
        <v>1542</v>
      </c>
      <c r="C1047" s="36" t="s">
        <v>1543</v>
      </c>
    </row>
    <row r="1048" spans="1:3" x14ac:dyDescent="0.25">
      <c r="A1048" s="36" t="s">
        <v>1244</v>
      </c>
      <c r="B1048" s="96" t="s">
        <v>1544</v>
      </c>
      <c r="C1048" s="36" t="s">
        <v>1543</v>
      </c>
    </row>
    <row r="1049" spans="1:3" x14ac:dyDescent="0.25">
      <c r="A1049" s="36" t="s">
        <v>1244</v>
      </c>
      <c r="B1049" s="96" t="s">
        <v>1545</v>
      </c>
      <c r="C1049" s="36" t="s">
        <v>1546</v>
      </c>
    </row>
    <row r="1050" spans="1:3" x14ac:dyDescent="0.25">
      <c r="A1050" s="36" t="s">
        <v>1244</v>
      </c>
      <c r="B1050" s="96" t="s">
        <v>1547</v>
      </c>
      <c r="C1050" s="36" t="s">
        <v>3884</v>
      </c>
    </row>
    <row r="1051" spans="1:3" x14ac:dyDescent="0.25">
      <c r="A1051" s="36" t="s">
        <v>1244</v>
      </c>
      <c r="B1051" s="96" t="s">
        <v>1548</v>
      </c>
      <c r="C1051" s="36" t="s">
        <v>3780</v>
      </c>
    </row>
    <row r="1052" spans="1:3" x14ac:dyDescent="0.25">
      <c r="A1052" s="36" t="s">
        <v>1244</v>
      </c>
      <c r="B1052" s="96" t="s">
        <v>1549</v>
      </c>
      <c r="C1052" s="36" t="s">
        <v>1550</v>
      </c>
    </row>
    <row r="1053" spans="1:3" x14ac:dyDescent="0.25">
      <c r="A1053" s="36" t="s">
        <v>1244</v>
      </c>
      <c r="B1053" s="96" t="s">
        <v>1551</v>
      </c>
      <c r="C1053" s="36" t="s">
        <v>1550</v>
      </c>
    </row>
    <row r="1054" spans="1:3" x14ac:dyDescent="0.25">
      <c r="A1054" s="36" t="s">
        <v>1244</v>
      </c>
      <c r="B1054" s="96" t="s">
        <v>1552</v>
      </c>
      <c r="C1054" s="36" t="s">
        <v>1553</v>
      </c>
    </row>
    <row r="1055" spans="1:3" x14ac:dyDescent="0.25">
      <c r="A1055" s="36" t="s">
        <v>1244</v>
      </c>
      <c r="B1055" s="96" t="s">
        <v>1554</v>
      </c>
      <c r="C1055" s="36" t="s">
        <v>1555</v>
      </c>
    </row>
    <row r="1056" spans="1:3" x14ac:dyDescent="0.25">
      <c r="A1056" s="36" t="s">
        <v>1244</v>
      </c>
      <c r="B1056" s="96" t="s">
        <v>1556</v>
      </c>
      <c r="C1056" s="36" t="s">
        <v>1557</v>
      </c>
    </row>
    <row r="1057" spans="1:3" x14ac:dyDescent="0.25">
      <c r="A1057" s="36" t="s">
        <v>1244</v>
      </c>
      <c r="B1057" s="96" t="s">
        <v>1558</v>
      </c>
      <c r="C1057" s="36" t="s">
        <v>1559</v>
      </c>
    </row>
    <row r="1058" spans="1:3" x14ac:dyDescent="0.25">
      <c r="A1058" s="36" t="s">
        <v>1244</v>
      </c>
      <c r="B1058" s="96" t="s">
        <v>1560</v>
      </c>
      <c r="C1058" s="36" t="s">
        <v>1559</v>
      </c>
    </row>
    <row r="1059" spans="1:3" x14ac:dyDescent="0.25">
      <c r="A1059" s="36" t="s">
        <v>1244</v>
      </c>
      <c r="B1059" s="96" t="s">
        <v>1561</v>
      </c>
      <c r="C1059" s="36" t="s">
        <v>1562</v>
      </c>
    </row>
    <row r="1060" spans="1:3" x14ac:dyDescent="0.25">
      <c r="A1060" s="36" t="s">
        <v>1244</v>
      </c>
      <c r="B1060" s="96" t="s">
        <v>1563</v>
      </c>
      <c r="C1060" s="36" t="s">
        <v>1562</v>
      </c>
    </row>
    <row r="1061" spans="1:3" x14ac:dyDescent="0.25">
      <c r="A1061" s="36" t="s">
        <v>1244</v>
      </c>
      <c r="B1061" s="96" t="s">
        <v>1564</v>
      </c>
      <c r="C1061" s="36" t="s">
        <v>1565</v>
      </c>
    </row>
    <row r="1062" spans="1:3" x14ac:dyDescent="0.25">
      <c r="A1062" s="36" t="s">
        <v>1244</v>
      </c>
      <c r="B1062" s="96" t="s">
        <v>1566</v>
      </c>
      <c r="C1062" s="36" t="s">
        <v>1565</v>
      </c>
    </row>
    <row r="1063" spans="1:3" x14ac:dyDescent="0.25">
      <c r="A1063" s="36" t="s">
        <v>1244</v>
      </c>
      <c r="B1063" s="96" t="s">
        <v>1567</v>
      </c>
      <c r="C1063" s="36" t="s">
        <v>1568</v>
      </c>
    </row>
    <row r="1064" spans="1:3" x14ac:dyDescent="0.25">
      <c r="A1064" s="36" t="s">
        <v>1244</v>
      </c>
      <c r="B1064" s="96" t="s">
        <v>1569</v>
      </c>
      <c r="C1064" s="36" t="s">
        <v>1570</v>
      </c>
    </row>
    <row r="1065" spans="1:3" x14ac:dyDescent="0.25">
      <c r="A1065" s="36" t="s">
        <v>1244</v>
      </c>
      <c r="B1065" s="96" t="s">
        <v>1571</v>
      </c>
      <c r="C1065" s="36" t="s">
        <v>1570</v>
      </c>
    </row>
    <row r="1066" spans="1:3" x14ac:dyDescent="0.25">
      <c r="A1066" s="36" t="s">
        <v>1244</v>
      </c>
      <c r="B1066" s="96" t="s">
        <v>1572</v>
      </c>
      <c r="C1066" s="36" t="s">
        <v>1573</v>
      </c>
    </row>
    <row r="1067" spans="1:3" x14ac:dyDescent="0.25">
      <c r="A1067" s="36" t="s">
        <v>1244</v>
      </c>
      <c r="B1067" s="96" t="s">
        <v>1574</v>
      </c>
      <c r="C1067" s="36" t="s">
        <v>1573</v>
      </c>
    </row>
    <row r="1068" spans="1:3" x14ac:dyDescent="0.25">
      <c r="A1068" s="36" t="s">
        <v>1244</v>
      </c>
      <c r="B1068" s="96" t="s">
        <v>1575</v>
      </c>
      <c r="C1068" s="36" t="s">
        <v>1576</v>
      </c>
    </row>
    <row r="1069" spans="1:3" x14ac:dyDescent="0.25">
      <c r="A1069" s="36" t="s">
        <v>1244</v>
      </c>
      <c r="B1069" s="96" t="s">
        <v>1577</v>
      </c>
      <c r="C1069" s="36" t="s">
        <v>1576</v>
      </c>
    </row>
    <row r="1070" spans="1:3" x14ac:dyDescent="0.25">
      <c r="A1070" s="36" t="s">
        <v>1244</v>
      </c>
      <c r="B1070" s="96" t="s">
        <v>1578</v>
      </c>
      <c r="C1070" s="36" t="s">
        <v>3885</v>
      </c>
    </row>
    <row r="1071" spans="1:3" x14ac:dyDescent="0.25">
      <c r="A1071" s="36" t="s">
        <v>1244</v>
      </c>
      <c r="B1071" s="96" t="s">
        <v>1579</v>
      </c>
      <c r="C1071" s="36" t="s">
        <v>3886</v>
      </c>
    </row>
    <row r="1072" spans="1:3" x14ac:dyDescent="0.25">
      <c r="A1072" s="36" t="s">
        <v>1244</v>
      </c>
      <c r="B1072" s="96" t="s">
        <v>1580</v>
      </c>
      <c r="C1072" s="36" t="s">
        <v>3886</v>
      </c>
    </row>
    <row r="1073" spans="1:3" x14ac:dyDescent="0.25">
      <c r="A1073" s="36" t="s">
        <v>1244</v>
      </c>
      <c r="B1073" s="96" t="s">
        <v>1581</v>
      </c>
      <c r="C1073" s="36" t="s">
        <v>3887</v>
      </c>
    </row>
    <row r="1074" spans="1:3" x14ac:dyDescent="0.25">
      <c r="A1074" s="36" t="s">
        <v>1244</v>
      </c>
      <c r="B1074" s="96" t="s">
        <v>1582</v>
      </c>
      <c r="C1074" s="36" t="s">
        <v>3887</v>
      </c>
    </row>
    <row r="1075" spans="1:3" x14ac:dyDescent="0.25">
      <c r="A1075" s="36" t="s">
        <v>1583</v>
      </c>
      <c r="B1075" s="96" t="s">
        <v>1583</v>
      </c>
      <c r="C1075" s="36" t="s">
        <v>3196</v>
      </c>
    </row>
    <row r="1076" spans="1:3" x14ac:dyDescent="0.25">
      <c r="A1076" s="36" t="s">
        <v>1583</v>
      </c>
      <c r="B1076" s="114">
        <v>49</v>
      </c>
      <c r="C1076" s="36" t="s">
        <v>4102</v>
      </c>
    </row>
    <row r="1077" spans="1:3" x14ac:dyDescent="0.25">
      <c r="A1077" s="36" t="s">
        <v>1583</v>
      </c>
      <c r="B1077" s="96" t="s">
        <v>1585</v>
      </c>
      <c r="C1077" s="36" t="s">
        <v>1586</v>
      </c>
    </row>
    <row r="1078" spans="1:3" x14ac:dyDescent="0.25">
      <c r="A1078" s="36" t="s">
        <v>1583</v>
      </c>
      <c r="B1078" s="96" t="s">
        <v>1587</v>
      </c>
      <c r="C1078" s="36" t="s">
        <v>1588</v>
      </c>
    </row>
    <row r="1079" spans="1:3" x14ac:dyDescent="0.25">
      <c r="A1079" s="36" t="s">
        <v>1583</v>
      </c>
      <c r="B1079" s="96" t="s">
        <v>1589</v>
      </c>
      <c r="C1079" s="36" t="s">
        <v>1588</v>
      </c>
    </row>
    <row r="1080" spans="1:3" x14ac:dyDescent="0.25">
      <c r="A1080" s="36" t="s">
        <v>1583</v>
      </c>
      <c r="B1080" s="96" t="s">
        <v>1590</v>
      </c>
      <c r="C1080" s="36" t="s">
        <v>1591</v>
      </c>
    </row>
    <row r="1081" spans="1:3" x14ac:dyDescent="0.25">
      <c r="A1081" s="36" t="s">
        <v>1583</v>
      </c>
      <c r="B1081" s="96" t="s">
        <v>1592</v>
      </c>
      <c r="C1081" s="36" t="s">
        <v>1591</v>
      </c>
    </row>
    <row r="1082" spans="1:3" x14ac:dyDescent="0.25">
      <c r="A1082" s="36" t="s">
        <v>1583</v>
      </c>
      <c r="B1082" s="96" t="s">
        <v>1593</v>
      </c>
      <c r="C1082" s="36" t="s">
        <v>1594</v>
      </c>
    </row>
    <row r="1083" spans="1:3" x14ac:dyDescent="0.25">
      <c r="A1083" s="36" t="s">
        <v>1583</v>
      </c>
      <c r="B1083" s="96" t="s">
        <v>1595</v>
      </c>
      <c r="C1083" s="36" t="s">
        <v>1594</v>
      </c>
    </row>
    <row r="1084" spans="1:3" x14ac:dyDescent="0.25">
      <c r="A1084" s="36" t="s">
        <v>1583</v>
      </c>
      <c r="B1084" s="96" t="s">
        <v>1596</v>
      </c>
      <c r="C1084" s="36" t="s">
        <v>1594</v>
      </c>
    </row>
    <row r="1085" spans="1:3" x14ac:dyDescent="0.25">
      <c r="A1085" s="36" t="s">
        <v>1583</v>
      </c>
      <c r="B1085" s="96" t="s">
        <v>1597</v>
      </c>
      <c r="C1085" s="36" t="s">
        <v>1598</v>
      </c>
    </row>
    <row r="1086" spans="1:3" x14ac:dyDescent="0.25">
      <c r="A1086" s="36" t="s">
        <v>1583</v>
      </c>
      <c r="B1086" s="96" t="s">
        <v>1599</v>
      </c>
      <c r="C1086" s="36" t="s">
        <v>1600</v>
      </c>
    </row>
    <row r="1087" spans="1:3" x14ac:dyDescent="0.25">
      <c r="A1087" s="36" t="s">
        <v>1583</v>
      </c>
      <c r="B1087" s="96" t="s">
        <v>1601</v>
      </c>
      <c r="C1087" s="36" t="s">
        <v>1600</v>
      </c>
    </row>
    <row r="1088" spans="1:3" x14ac:dyDescent="0.25">
      <c r="A1088" s="36" t="s">
        <v>1583</v>
      </c>
      <c r="B1088" s="96" t="s">
        <v>1602</v>
      </c>
      <c r="C1088" s="36" t="s">
        <v>1603</v>
      </c>
    </row>
    <row r="1089" spans="1:3" x14ac:dyDescent="0.25">
      <c r="A1089" s="36" t="s">
        <v>1583</v>
      </c>
      <c r="B1089" s="96" t="s">
        <v>1604</v>
      </c>
      <c r="C1089" s="36" t="s">
        <v>1603</v>
      </c>
    </row>
    <row r="1090" spans="1:3" x14ac:dyDescent="0.25">
      <c r="A1090" s="36" t="s">
        <v>1583</v>
      </c>
      <c r="B1090" s="96" t="s">
        <v>1605</v>
      </c>
      <c r="C1090" s="36" t="s">
        <v>1606</v>
      </c>
    </row>
    <row r="1091" spans="1:3" x14ac:dyDescent="0.25">
      <c r="A1091" s="36" t="s">
        <v>1583</v>
      </c>
      <c r="B1091" s="96" t="s">
        <v>1607</v>
      </c>
      <c r="C1091" s="36" t="s">
        <v>1606</v>
      </c>
    </row>
    <row r="1092" spans="1:3" x14ac:dyDescent="0.25">
      <c r="A1092" s="36" t="s">
        <v>1583</v>
      </c>
      <c r="B1092" s="96" t="s">
        <v>1608</v>
      </c>
      <c r="C1092" s="36" t="s">
        <v>1609</v>
      </c>
    </row>
    <row r="1093" spans="1:3" x14ac:dyDescent="0.25">
      <c r="A1093" s="36" t="s">
        <v>1583</v>
      </c>
      <c r="B1093" s="96" t="s">
        <v>1610</v>
      </c>
      <c r="C1093" s="36" t="s">
        <v>1609</v>
      </c>
    </row>
    <row r="1094" spans="1:3" x14ac:dyDescent="0.25">
      <c r="A1094" s="36" t="s">
        <v>1583</v>
      </c>
      <c r="B1094" s="96" t="s">
        <v>1611</v>
      </c>
      <c r="C1094" s="36" t="s">
        <v>2861</v>
      </c>
    </row>
    <row r="1095" spans="1:3" x14ac:dyDescent="0.25">
      <c r="A1095" s="36" t="s">
        <v>1583</v>
      </c>
      <c r="B1095" s="96" t="s">
        <v>1612</v>
      </c>
      <c r="C1095" s="36" t="s">
        <v>2861</v>
      </c>
    </row>
    <row r="1096" spans="1:3" x14ac:dyDescent="0.25">
      <c r="A1096" s="36" t="s">
        <v>1583</v>
      </c>
      <c r="B1096" s="96" t="s">
        <v>1613</v>
      </c>
      <c r="C1096" s="36" t="s">
        <v>3888</v>
      </c>
    </row>
    <row r="1097" spans="1:3" x14ac:dyDescent="0.25">
      <c r="A1097" s="36" t="s">
        <v>1583</v>
      </c>
      <c r="B1097" s="96" t="s">
        <v>1614</v>
      </c>
      <c r="C1097" s="36" t="s">
        <v>1615</v>
      </c>
    </row>
    <row r="1098" spans="1:3" x14ac:dyDescent="0.25">
      <c r="A1098" s="36" t="s">
        <v>1583</v>
      </c>
      <c r="B1098" s="96" t="s">
        <v>1616</v>
      </c>
      <c r="C1098" s="36" t="s">
        <v>1615</v>
      </c>
    </row>
    <row r="1099" spans="1:3" x14ac:dyDescent="0.25">
      <c r="A1099" s="36" t="s">
        <v>1583</v>
      </c>
      <c r="B1099" s="96" t="s">
        <v>1617</v>
      </c>
      <c r="C1099" s="36" t="s">
        <v>3889</v>
      </c>
    </row>
    <row r="1100" spans="1:3" x14ac:dyDescent="0.25">
      <c r="A1100" s="36" t="s">
        <v>1583</v>
      </c>
      <c r="B1100" s="96" t="s">
        <v>1618</v>
      </c>
      <c r="C1100" s="36" t="s">
        <v>3889</v>
      </c>
    </row>
    <row r="1101" spans="1:3" x14ac:dyDescent="0.25">
      <c r="A1101" s="36" t="s">
        <v>1583</v>
      </c>
      <c r="B1101" s="96" t="s">
        <v>1619</v>
      </c>
      <c r="C1101" s="36" t="s">
        <v>1620</v>
      </c>
    </row>
    <row r="1102" spans="1:3" x14ac:dyDescent="0.25">
      <c r="A1102" s="36" t="s">
        <v>1583</v>
      </c>
      <c r="B1102" s="96" t="s">
        <v>1621</v>
      </c>
      <c r="C1102" s="36" t="s">
        <v>1620</v>
      </c>
    </row>
    <row r="1103" spans="1:3" x14ac:dyDescent="0.25">
      <c r="A1103" s="36" t="s">
        <v>1583</v>
      </c>
      <c r="B1103" s="96" t="s">
        <v>1622</v>
      </c>
      <c r="C1103" s="36" t="s">
        <v>1620</v>
      </c>
    </row>
    <row r="1104" spans="1:3" x14ac:dyDescent="0.25">
      <c r="A1104" s="36" t="s">
        <v>1583</v>
      </c>
      <c r="B1104" s="114">
        <v>50</v>
      </c>
      <c r="C1104" s="36" t="s">
        <v>1623</v>
      </c>
    </row>
    <row r="1105" spans="1:3" x14ac:dyDescent="0.25">
      <c r="A1105" s="36" t="s">
        <v>1583</v>
      </c>
      <c r="B1105" s="96" t="s">
        <v>1624</v>
      </c>
      <c r="C1105" s="36" t="s">
        <v>1625</v>
      </c>
    </row>
    <row r="1106" spans="1:3" x14ac:dyDescent="0.25">
      <c r="A1106" s="36" t="s">
        <v>1583</v>
      </c>
      <c r="B1106" s="96" t="s">
        <v>1626</v>
      </c>
      <c r="C1106" s="36" t="s">
        <v>1625</v>
      </c>
    </row>
    <row r="1107" spans="1:3" x14ac:dyDescent="0.25">
      <c r="A1107" s="36" t="s">
        <v>1583</v>
      </c>
      <c r="B1107" s="96" t="s">
        <v>1627</v>
      </c>
      <c r="C1107" s="36" t="s">
        <v>1625</v>
      </c>
    </row>
    <row r="1108" spans="1:3" x14ac:dyDescent="0.25">
      <c r="A1108" s="36" t="s">
        <v>1583</v>
      </c>
      <c r="B1108" s="96" t="s">
        <v>1628</v>
      </c>
      <c r="C1108" s="36" t="s">
        <v>1629</v>
      </c>
    </row>
    <row r="1109" spans="1:3" x14ac:dyDescent="0.25">
      <c r="A1109" s="36" t="s">
        <v>1583</v>
      </c>
      <c r="B1109" s="96" t="s">
        <v>1630</v>
      </c>
      <c r="C1109" s="36" t="s">
        <v>1629</v>
      </c>
    </row>
    <row r="1110" spans="1:3" x14ac:dyDescent="0.25">
      <c r="A1110" s="36" t="s">
        <v>1583</v>
      </c>
      <c r="B1110" s="96" t="s">
        <v>1631</v>
      </c>
      <c r="C1110" s="36" t="s">
        <v>1629</v>
      </c>
    </row>
    <row r="1111" spans="1:3" x14ac:dyDescent="0.25">
      <c r="A1111" s="36" t="s">
        <v>1583</v>
      </c>
      <c r="B1111" s="96" t="s">
        <v>1632</v>
      </c>
      <c r="C1111" s="36" t="s">
        <v>1633</v>
      </c>
    </row>
    <row r="1112" spans="1:3" x14ac:dyDescent="0.25">
      <c r="A1112" s="36" t="s">
        <v>1583</v>
      </c>
      <c r="B1112" s="96" t="s">
        <v>1634</v>
      </c>
      <c r="C1112" s="36" t="s">
        <v>1633</v>
      </c>
    </row>
    <row r="1113" spans="1:3" x14ac:dyDescent="0.25">
      <c r="A1113" s="36" t="s">
        <v>1583</v>
      </c>
      <c r="B1113" s="96" t="s">
        <v>1635</v>
      </c>
      <c r="C1113" s="36" t="s">
        <v>1633</v>
      </c>
    </row>
    <row r="1114" spans="1:3" x14ac:dyDescent="0.25">
      <c r="A1114" s="36" t="s">
        <v>1583</v>
      </c>
      <c r="B1114" s="96" t="s">
        <v>1636</v>
      </c>
      <c r="C1114" s="36" t="s">
        <v>1637</v>
      </c>
    </row>
    <row r="1115" spans="1:3" x14ac:dyDescent="0.25">
      <c r="A1115" s="36" t="s">
        <v>1583</v>
      </c>
      <c r="B1115" s="96" t="s">
        <v>1638</v>
      </c>
      <c r="C1115" s="36" t="s">
        <v>1637</v>
      </c>
    </row>
    <row r="1116" spans="1:3" x14ac:dyDescent="0.25">
      <c r="A1116" s="36" t="s">
        <v>1583</v>
      </c>
      <c r="B1116" s="96" t="s">
        <v>1639</v>
      </c>
      <c r="C1116" s="36" t="s">
        <v>1637</v>
      </c>
    </row>
    <row r="1117" spans="1:3" x14ac:dyDescent="0.25">
      <c r="A1117" s="36" t="s">
        <v>1583</v>
      </c>
      <c r="B1117" s="114">
        <v>51</v>
      </c>
      <c r="C1117" s="36" t="s">
        <v>1640</v>
      </c>
    </row>
    <row r="1118" spans="1:3" x14ac:dyDescent="0.25">
      <c r="A1118" s="36" t="s">
        <v>1583</v>
      </c>
      <c r="B1118" s="96" t="s">
        <v>1641</v>
      </c>
      <c r="C1118" s="36" t="s">
        <v>1642</v>
      </c>
    </row>
    <row r="1119" spans="1:3" x14ac:dyDescent="0.25">
      <c r="A1119" s="36" t="s">
        <v>1583</v>
      </c>
      <c r="B1119" s="96" t="s">
        <v>1643</v>
      </c>
      <c r="C1119" s="36" t="s">
        <v>1642</v>
      </c>
    </row>
    <row r="1120" spans="1:3" x14ac:dyDescent="0.25">
      <c r="A1120" s="36" t="s">
        <v>1583</v>
      </c>
      <c r="B1120" s="96" t="s">
        <v>1644</v>
      </c>
      <c r="C1120" s="36" t="s">
        <v>1645</v>
      </c>
    </row>
    <row r="1121" spans="1:3" x14ac:dyDescent="0.25">
      <c r="A1121" s="36" t="s">
        <v>1583</v>
      </c>
      <c r="B1121" s="96" t="s">
        <v>1646</v>
      </c>
      <c r="C1121" s="36" t="s">
        <v>1647</v>
      </c>
    </row>
    <row r="1122" spans="1:3" x14ac:dyDescent="0.25">
      <c r="A1122" s="36" t="s">
        <v>1583</v>
      </c>
      <c r="B1122" s="96" t="s">
        <v>1648</v>
      </c>
      <c r="C1122" s="36" t="s">
        <v>1649</v>
      </c>
    </row>
    <row r="1123" spans="1:3" x14ac:dyDescent="0.25">
      <c r="A1123" s="36" t="s">
        <v>1583</v>
      </c>
      <c r="B1123" s="96" t="s">
        <v>1650</v>
      </c>
      <c r="C1123" s="36" t="s">
        <v>1651</v>
      </c>
    </row>
    <row r="1124" spans="1:3" x14ac:dyDescent="0.25">
      <c r="A1124" s="36" t="s">
        <v>1583</v>
      </c>
      <c r="B1124" s="96" t="s">
        <v>1652</v>
      </c>
      <c r="C1124" s="36" t="s">
        <v>1651</v>
      </c>
    </row>
    <row r="1125" spans="1:3" x14ac:dyDescent="0.25">
      <c r="A1125" s="36" t="s">
        <v>1583</v>
      </c>
      <c r="B1125" s="96" t="s">
        <v>1653</v>
      </c>
      <c r="C1125" s="36" t="s">
        <v>1654</v>
      </c>
    </row>
    <row r="1126" spans="1:3" x14ac:dyDescent="0.25">
      <c r="A1126" s="36" t="s">
        <v>1583</v>
      </c>
      <c r="B1126" s="96" t="s">
        <v>1655</v>
      </c>
      <c r="C1126" s="36" t="s">
        <v>1654</v>
      </c>
    </row>
    <row r="1127" spans="1:3" x14ac:dyDescent="0.25">
      <c r="A1127" s="36" t="s">
        <v>1583</v>
      </c>
      <c r="B1127" s="114">
        <v>52</v>
      </c>
      <c r="C1127" s="36" t="s">
        <v>3890</v>
      </c>
    </row>
    <row r="1128" spans="1:3" x14ac:dyDescent="0.25">
      <c r="A1128" s="36" t="s">
        <v>1583</v>
      </c>
      <c r="B1128" s="96" t="s">
        <v>1656</v>
      </c>
      <c r="C1128" s="36" t="s">
        <v>4103</v>
      </c>
    </row>
    <row r="1129" spans="1:3" x14ac:dyDescent="0.25">
      <c r="A1129" s="36" t="s">
        <v>1583</v>
      </c>
      <c r="B1129" s="96" t="s">
        <v>1658</v>
      </c>
      <c r="C1129" s="36" t="s">
        <v>4103</v>
      </c>
    </row>
    <row r="1130" spans="1:3" x14ac:dyDescent="0.25">
      <c r="A1130" s="36" t="s">
        <v>1583</v>
      </c>
      <c r="B1130" s="96" t="s">
        <v>1659</v>
      </c>
      <c r="C1130" s="36" t="s">
        <v>4103</v>
      </c>
    </row>
    <row r="1131" spans="1:3" x14ac:dyDescent="0.25">
      <c r="A1131" s="36" t="s">
        <v>1583</v>
      </c>
      <c r="B1131" s="96" t="s">
        <v>1660</v>
      </c>
      <c r="C1131" s="36" t="s">
        <v>3891</v>
      </c>
    </row>
    <row r="1132" spans="1:3" x14ac:dyDescent="0.25">
      <c r="A1132" s="36" t="s">
        <v>1583</v>
      </c>
      <c r="B1132" s="96" t="s">
        <v>1661</v>
      </c>
      <c r="C1132" s="36" t="s">
        <v>1662</v>
      </c>
    </row>
    <row r="1133" spans="1:3" x14ac:dyDescent="0.25">
      <c r="A1133" s="36" t="s">
        <v>1583</v>
      </c>
      <c r="B1133" s="96" t="s">
        <v>1663</v>
      </c>
      <c r="C1133" s="36" t="s">
        <v>1664</v>
      </c>
    </row>
    <row r="1134" spans="1:3" x14ac:dyDescent="0.25">
      <c r="A1134" s="36" t="s">
        <v>1583</v>
      </c>
      <c r="B1134" s="96" t="s">
        <v>1665</v>
      </c>
      <c r="C1134" s="36" t="s">
        <v>1666</v>
      </c>
    </row>
    <row r="1135" spans="1:3" x14ac:dyDescent="0.25">
      <c r="A1135" s="36" t="s">
        <v>1583</v>
      </c>
      <c r="B1135" s="96" t="s">
        <v>1667</v>
      </c>
      <c r="C1135" s="36" t="s">
        <v>1668</v>
      </c>
    </row>
    <row r="1136" spans="1:3" x14ac:dyDescent="0.25">
      <c r="A1136" s="36" t="s">
        <v>1583</v>
      </c>
      <c r="B1136" s="96" t="s">
        <v>1669</v>
      </c>
      <c r="C1136" s="36" t="s">
        <v>1670</v>
      </c>
    </row>
    <row r="1137" spans="1:3" x14ac:dyDescent="0.25">
      <c r="A1137" s="36" t="s">
        <v>1583</v>
      </c>
      <c r="B1137" s="96" t="s">
        <v>1671</v>
      </c>
      <c r="C1137" s="36" t="s">
        <v>1672</v>
      </c>
    </row>
    <row r="1138" spans="1:3" x14ac:dyDescent="0.25">
      <c r="A1138" s="36" t="s">
        <v>1583</v>
      </c>
      <c r="B1138" s="96" t="s">
        <v>1673</v>
      </c>
      <c r="C1138" s="36" t="s">
        <v>1674</v>
      </c>
    </row>
    <row r="1139" spans="1:3" x14ac:dyDescent="0.25">
      <c r="A1139" s="36" t="s">
        <v>1583</v>
      </c>
      <c r="B1139" s="96" t="s">
        <v>1675</v>
      </c>
      <c r="C1139" s="36" t="s">
        <v>1676</v>
      </c>
    </row>
    <row r="1140" spans="1:3" x14ac:dyDescent="0.25">
      <c r="A1140" s="36" t="s">
        <v>1583</v>
      </c>
      <c r="B1140" s="96" t="s">
        <v>1677</v>
      </c>
      <c r="C1140" s="36" t="s">
        <v>1676</v>
      </c>
    </row>
    <row r="1141" spans="1:3" x14ac:dyDescent="0.25">
      <c r="A1141" s="36" t="s">
        <v>1583</v>
      </c>
      <c r="B1141" s="96" t="s">
        <v>1678</v>
      </c>
      <c r="C1141" s="36" t="s">
        <v>1679</v>
      </c>
    </row>
    <row r="1142" spans="1:3" x14ac:dyDescent="0.25">
      <c r="A1142" s="36" t="s">
        <v>1583</v>
      </c>
      <c r="B1142" s="96" t="s">
        <v>1680</v>
      </c>
      <c r="C1142" s="36" t="s">
        <v>1679</v>
      </c>
    </row>
    <row r="1143" spans="1:3" x14ac:dyDescent="0.25">
      <c r="A1143" s="36" t="s">
        <v>1583</v>
      </c>
      <c r="B1143" s="96" t="s">
        <v>1681</v>
      </c>
      <c r="C1143" s="36" t="s">
        <v>1682</v>
      </c>
    </row>
    <row r="1144" spans="1:3" x14ac:dyDescent="0.25">
      <c r="A1144" s="36" t="s">
        <v>1583</v>
      </c>
      <c r="B1144" s="96" t="s">
        <v>1683</v>
      </c>
      <c r="C1144" s="36" t="s">
        <v>1682</v>
      </c>
    </row>
    <row r="1145" spans="1:3" x14ac:dyDescent="0.25">
      <c r="A1145" s="36" t="s">
        <v>1583</v>
      </c>
      <c r="B1145" s="96" t="s">
        <v>1684</v>
      </c>
      <c r="C1145" s="36" t="s">
        <v>3892</v>
      </c>
    </row>
    <row r="1146" spans="1:3" x14ac:dyDescent="0.25">
      <c r="A1146" s="36" t="s">
        <v>1583</v>
      </c>
      <c r="B1146" s="96" t="s">
        <v>1685</v>
      </c>
      <c r="C1146" s="36" t="s">
        <v>3892</v>
      </c>
    </row>
    <row r="1147" spans="1:3" x14ac:dyDescent="0.25">
      <c r="A1147" s="36" t="s">
        <v>1583</v>
      </c>
      <c r="B1147" s="96" t="s">
        <v>1686</v>
      </c>
      <c r="C1147" s="36" t="s">
        <v>3893</v>
      </c>
    </row>
    <row r="1148" spans="1:3" x14ac:dyDescent="0.25">
      <c r="A1148" s="36" t="s">
        <v>1583</v>
      </c>
      <c r="B1148" s="96" t="s">
        <v>1687</v>
      </c>
      <c r="C1148" s="36" t="s">
        <v>3894</v>
      </c>
    </row>
    <row r="1149" spans="1:3" x14ac:dyDescent="0.25">
      <c r="A1149" s="36" t="s">
        <v>1583</v>
      </c>
      <c r="B1149" s="96" t="s">
        <v>1688</v>
      </c>
      <c r="C1149" s="36" t="s">
        <v>3894</v>
      </c>
    </row>
    <row r="1150" spans="1:3" x14ac:dyDescent="0.25">
      <c r="A1150" s="36" t="s">
        <v>1583</v>
      </c>
      <c r="B1150" s="96" t="s">
        <v>1689</v>
      </c>
      <c r="C1150" s="36" t="s">
        <v>3895</v>
      </c>
    </row>
    <row r="1151" spans="1:3" x14ac:dyDescent="0.25">
      <c r="A1151" s="36" t="s">
        <v>1583</v>
      </c>
      <c r="B1151" s="96" t="s">
        <v>1690</v>
      </c>
      <c r="C1151" s="36" t="s">
        <v>3895</v>
      </c>
    </row>
    <row r="1152" spans="1:3" x14ac:dyDescent="0.25">
      <c r="A1152" s="36" t="s">
        <v>1583</v>
      </c>
      <c r="B1152" s="114">
        <v>53</v>
      </c>
      <c r="C1152" s="36" t="s">
        <v>3896</v>
      </c>
    </row>
    <row r="1153" spans="1:3" x14ac:dyDescent="0.25">
      <c r="A1153" s="36" t="s">
        <v>1583</v>
      </c>
      <c r="B1153" s="96" t="s">
        <v>1692</v>
      </c>
      <c r="C1153" s="36" t="s">
        <v>3897</v>
      </c>
    </row>
    <row r="1154" spans="1:3" x14ac:dyDescent="0.25">
      <c r="A1154" s="36" t="s">
        <v>1583</v>
      </c>
      <c r="B1154" s="96" t="s">
        <v>1694</v>
      </c>
      <c r="C1154" s="36" t="s">
        <v>3897</v>
      </c>
    </row>
    <row r="1155" spans="1:3" x14ac:dyDescent="0.25">
      <c r="A1155" s="36" t="s">
        <v>1583</v>
      </c>
      <c r="B1155" s="96" t="s">
        <v>1695</v>
      </c>
      <c r="C1155" s="36" t="s">
        <v>3897</v>
      </c>
    </row>
    <row r="1156" spans="1:3" x14ac:dyDescent="0.25">
      <c r="A1156" s="36" t="s">
        <v>1583</v>
      </c>
      <c r="B1156" s="96" t="s">
        <v>1696</v>
      </c>
      <c r="C1156" s="36" t="s">
        <v>3898</v>
      </c>
    </row>
    <row r="1157" spans="1:3" x14ac:dyDescent="0.25">
      <c r="A1157" s="36" t="s">
        <v>1583</v>
      </c>
      <c r="B1157" s="96" t="s">
        <v>1697</v>
      </c>
      <c r="C1157" s="36" t="s">
        <v>3898</v>
      </c>
    </row>
    <row r="1158" spans="1:3" x14ac:dyDescent="0.25">
      <c r="A1158" s="36" t="s">
        <v>1583</v>
      </c>
      <c r="B1158" s="96" t="s">
        <v>1698</v>
      </c>
      <c r="C1158" s="36" t="s">
        <v>3898</v>
      </c>
    </row>
    <row r="1159" spans="1:3" x14ac:dyDescent="0.25">
      <c r="A1159" s="36" t="s">
        <v>1583</v>
      </c>
      <c r="B1159" s="96" t="s">
        <v>1699</v>
      </c>
      <c r="C1159" s="36" t="s">
        <v>3899</v>
      </c>
    </row>
    <row r="1160" spans="1:3" x14ac:dyDescent="0.25">
      <c r="A1160" s="36" t="s">
        <v>1583</v>
      </c>
      <c r="B1160" s="96" t="s">
        <v>1700</v>
      </c>
      <c r="C1160" s="36" t="s">
        <v>3899</v>
      </c>
    </row>
    <row r="1161" spans="1:3" x14ac:dyDescent="0.25">
      <c r="A1161" s="36" t="s">
        <v>1583</v>
      </c>
      <c r="B1161" s="96" t="s">
        <v>1701</v>
      </c>
      <c r="C1161" s="36" t="s">
        <v>3899</v>
      </c>
    </row>
    <row r="1162" spans="1:3" x14ac:dyDescent="0.25">
      <c r="A1162" s="36" t="s">
        <v>1702</v>
      </c>
      <c r="B1162" s="96" t="s">
        <v>1702</v>
      </c>
      <c r="C1162" s="36" t="s">
        <v>3900</v>
      </c>
    </row>
    <row r="1163" spans="1:3" x14ac:dyDescent="0.25">
      <c r="A1163" s="36" t="s">
        <v>1702</v>
      </c>
      <c r="B1163" s="114">
        <v>55</v>
      </c>
      <c r="C1163" s="36" t="s">
        <v>1703</v>
      </c>
    </row>
    <row r="1164" spans="1:3" x14ac:dyDescent="0.25">
      <c r="A1164" s="36" t="s">
        <v>1702</v>
      </c>
      <c r="B1164" s="96" t="s">
        <v>1704</v>
      </c>
      <c r="C1164" s="36" t="s">
        <v>1705</v>
      </c>
    </row>
    <row r="1165" spans="1:3" x14ac:dyDescent="0.25">
      <c r="A1165" s="36" t="s">
        <v>1702</v>
      </c>
      <c r="B1165" s="96" t="s">
        <v>1706</v>
      </c>
      <c r="C1165" s="36" t="s">
        <v>1705</v>
      </c>
    </row>
    <row r="1166" spans="1:3" x14ac:dyDescent="0.25">
      <c r="A1166" s="36" t="s">
        <v>1702</v>
      </c>
      <c r="B1166" s="96" t="s">
        <v>1707</v>
      </c>
      <c r="C1166" s="36" t="s">
        <v>1705</v>
      </c>
    </row>
    <row r="1167" spans="1:3" x14ac:dyDescent="0.25">
      <c r="A1167" s="36" t="s">
        <v>1702</v>
      </c>
      <c r="B1167" s="96" t="s">
        <v>1708</v>
      </c>
      <c r="C1167" s="36" t="s">
        <v>1709</v>
      </c>
    </row>
    <row r="1168" spans="1:3" x14ac:dyDescent="0.25">
      <c r="A1168" s="36" t="s">
        <v>1702</v>
      </c>
      <c r="B1168" s="96" t="s">
        <v>1710</v>
      </c>
      <c r="C1168" s="36" t="s">
        <v>1709</v>
      </c>
    </row>
    <row r="1169" spans="1:3" x14ac:dyDescent="0.25">
      <c r="A1169" s="36" t="s">
        <v>1702</v>
      </c>
      <c r="B1169" s="96" t="s">
        <v>1711</v>
      </c>
      <c r="C1169" s="36" t="s">
        <v>1709</v>
      </c>
    </row>
    <row r="1170" spans="1:3" x14ac:dyDescent="0.25">
      <c r="A1170" s="36" t="s">
        <v>1702</v>
      </c>
      <c r="B1170" s="96" t="s">
        <v>1712</v>
      </c>
      <c r="C1170" s="36" t="s">
        <v>1713</v>
      </c>
    </row>
    <row r="1171" spans="1:3" x14ac:dyDescent="0.25">
      <c r="A1171" s="36" t="s">
        <v>1702</v>
      </c>
      <c r="B1171" s="96" t="s">
        <v>1714</v>
      </c>
      <c r="C1171" s="36" t="s">
        <v>1713</v>
      </c>
    </row>
    <row r="1172" spans="1:3" x14ac:dyDescent="0.25">
      <c r="A1172" s="36" t="s">
        <v>1702</v>
      </c>
      <c r="B1172" s="96" t="s">
        <v>1715</v>
      </c>
      <c r="C1172" s="36" t="s">
        <v>1713</v>
      </c>
    </row>
    <row r="1173" spans="1:3" x14ac:dyDescent="0.25">
      <c r="A1173" s="36" t="s">
        <v>1702</v>
      </c>
      <c r="B1173" s="96" t="s">
        <v>1716</v>
      </c>
      <c r="C1173" s="36" t="s">
        <v>3901</v>
      </c>
    </row>
    <row r="1174" spans="1:3" x14ac:dyDescent="0.25">
      <c r="A1174" s="36" t="s">
        <v>1702</v>
      </c>
      <c r="B1174" s="96" t="s">
        <v>1717</v>
      </c>
      <c r="C1174" s="36" t="s">
        <v>3901</v>
      </c>
    </row>
    <row r="1175" spans="1:3" x14ac:dyDescent="0.25">
      <c r="A1175" s="36" t="s">
        <v>1702</v>
      </c>
      <c r="B1175" s="96" t="s">
        <v>1718</v>
      </c>
      <c r="C1175" s="36" t="s">
        <v>3901</v>
      </c>
    </row>
    <row r="1176" spans="1:3" x14ac:dyDescent="0.25">
      <c r="A1176" s="36" t="s">
        <v>1702</v>
      </c>
      <c r="B1176" s="96" t="s">
        <v>1719</v>
      </c>
      <c r="C1176" s="36" t="s">
        <v>1720</v>
      </c>
    </row>
    <row r="1177" spans="1:3" x14ac:dyDescent="0.25">
      <c r="A1177" s="36" t="s">
        <v>1702</v>
      </c>
      <c r="B1177" s="96" t="s">
        <v>1721</v>
      </c>
      <c r="C1177" s="36" t="s">
        <v>1720</v>
      </c>
    </row>
    <row r="1178" spans="1:3" x14ac:dyDescent="0.25">
      <c r="A1178" s="36" t="s">
        <v>1702</v>
      </c>
      <c r="B1178" s="96" t="s">
        <v>1722</v>
      </c>
      <c r="C1178" s="36" t="s">
        <v>1720</v>
      </c>
    </row>
    <row r="1179" spans="1:3" x14ac:dyDescent="0.25">
      <c r="A1179" s="36" t="s">
        <v>1702</v>
      </c>
      <c r="B1179" s="114">
        <v>56</v>
      </c>
      <c r="C1179" s="36" t="s">
        <v>3902</v>
      </c>
    </row>
    <row r="1180" spans="1:3" x14ac:dyDescent="0.25">
      <c r="A1180" s="36" t="s">
        <v>1702</v>
      </c>
      <c r="B1180" s="96" t="s">
        <v>1724</v>
      </c>
      <c r="C1180" s="36" t="s">
        <v>1725</v>
      </c>
    </row>
    <row r="1181" spans="1:3" x14ac:dyDescent="0.25">
      <c r="A1181" s="36" t="s">
        <v>1702</v>
      </c>
      <c r="B1181" s="96" t="s">
        <v>1726</v>
      </c>
      <c r="C1181" s="36" t="s">
        <v>1727</v>
      </c>
    </row>
    <row r="1182" spans="1:3" x14ac:dyDescent="0.25">
      <c r="A1182" s="36" t="s">
        <v>1702</v>
      </c>
      <c r="B1182" s="96" t="s">
        <v>1728</v>
      </c>
      <c r="C1182" s="36" t="s">
        <v>1729</v>
      </c>
    </row>
    <row r="1183" spans="1:3" x14ac:dyDescent="0.25">
      <c r="A1183" s="36" t="s">
        <v>1702</v>
      </c>
      <c r="B1183" s="96" t="s">
        <v>1730</v>
      </c>
      <c r="C1183" s="36" t="s">
        <v>1731</v>
      </c>
    </row>
    <row r="1184" spans="1:3" x14ac:dyDescent="0.25">
      <c r="A1184" s="36" t="s">
        <v>1702</v>
      </c>
      <c r="B1184" s="96" t="s">
        <v>1732</v>
      </c>
      <c r="C1184" s="36" t="s">
        <v>1733</v>
      </c>
    </row>
    <row r="1185" spans="1:3" x14ac:dyDescent="0.25">
      <c r="A1185" s="36" t="s">
        <v>1702</v>
      </c>
      <c r="B1185" s="96" t="s">
        <v>1734</v>
      </c>
      <c r="C1185" s="36" t="s">
        <v>1733</v>
      </c>
    </row>
    <row r="1186" spans="1:3" x14ac:dyDescent="0.25">
      <c r="A1186" s="36" t="s">
        <v>1702</v>
      </c>
      <c r="B1186" s="96" t="s">
        <v>1735</v>
      </c>
      <c r="C1186" s="36" t="s">
        <v>3903</v>
      </c>
    </row>
    <row r="1187" spans="1:3" x14ac:dyDescent="0.25">
      <c r="A1187" s="36" t="s">
        <v>1702</v>
      </c>
      <c r="B1187" s="96" t="s">
        <v>1736</v>
      </c>
      <c r="C1187" s="36" t="s">
        <v>1737</v>
      </c>
    </row>
    <row r="1188" spans="1:3" x14ac:dyDescent="0.25">
      <c r="A1188" s="36" t="s">
        <v>1702</v>
      </c>
      <c r="B1188" s="96" t="s">
        <v>1738</v>
      </c>
      <c r="C1188" s="36" t="s">
        <v>1737</v>
      </c>
    </row>
    <row r="1189" spans="1:3" x14ac:dyDescent="0.25">
      <c r="A1189" s="36" t="s">
        <v>1702</v>
      </c>
      <c r="B1189" s="96" t="s">
        <v>1739</v>
      </c>
      <c r="C1189" s="36" t="s">
        <v>3904</v>
      </c>
    </row>
    <row r="1190" spans="1:3" x14ac:dyDescent="0.25">
      <c r="A1190" s="36" t="s">
        <v>1702</v>
      </c>
      <c r="B1190" s="96" t="s">
        <v>1740</v>
      </c>
      <c r="C1190" s="36" t="s">
        <v>3904</v>
      </c>
    </row>
    <row r="1191" spans="1:3" x14ac:dyDescent="0.25">
      <c r="A1191" s="36" t="s">
        <v>1702</v>
      </c>
      <c r="B1191" s="96" t="s">
        <v>1741</v>
      </c>
      <c r="C1191" s="36" t="s">
        <v>1742</v>
      </c>
    </row>
    <row r="1192" spans="1:3" x14ac:dyDescent="0.25">
      <c r="A1192" s="36" t="s">
        <v>1702</v>
      </c>
      <c r="B1192" s="96" t="s">
        <v>1743</v>
      </c>
      <c r="C1192" s="36" t="s">
        <v>1742</v>
      </c>
    </row>
    <row r="1193" spans="1:3" x14ac:dyDescent="0.25">
      <c r="A1193" s="36" t="s">
        <v>1702</v>
      </c>
      <c r="B1193" s="96" t="s">
        <v>1744</v>
      </c>
      <c r="C1193" s="36" t="s">
        <v>1745</v>
      </c>
    </row>
    <row r="1194" spans="1:3" x14ac:dyDescent="0.25">
      <c r="A1194" s="36" t="s">
        <v>1702</v>
      </c>
      <c r="B1194" s="96" t="s">
        <v>1746</v>
      </c>
      <c r="C1194" s="36" t="s">
        <v>1747</v>
      </c>
    </row>
    <row r="1195" spans="1:3" x14ac:dyDescent="0.25">
      <c r="A1195" s="36" t="s">
        <v>1702</v>
      </c>
      <c r="B1195" s="96" t="s">
        <v>1748</v>
      </c>
      <c r="C1195" s="36" t="s">
        <v>3905</v>
      </c>
    </row>
    <row r="1196" spans="1:3" x14ac:dyDescent="0.25">
      <c r="A1196" s="36" t="s">
        <v>1702</v>
      </c>
      <c r="B1196" s="96" t="s">
        <v>1749</v>
      </c>
      <c r="C1196" s="36" t="s">
        <v>3905</v>
      </c>
    </row>
    <row r="1197" spans="1:3" x14ac:dyDescent="0.25">
      <c r="A1197" s="36" t="s">
        <v>1702</v>
      </c>
      <c r="B1197" s="96" t="s">
        <v>1750</v>
      </c>
      <c r="C1197" s="36" t="s">
        <v>3905</v>
      </c>
    </row>
    <row r="1198" spans="1:3" x14ac:dyDescent="0.25">
      <c r="A1198" s="36" t="s">
        <v>1751</v>
      </c>
      <c r="B1198" s="96" t="s">
        <v>1751</v>
      </c>
      <c r="C1198" s="36" t="s">
        <v>3906</v>
      </c>
    </row>
    <row r="1199" spans="1:3" x14ac:dyDescent="0.25">
      <c r="A1199" s="36" t="s">
        <v>1751</v>
      </c>
      <c r="B1199" s="114">
        <v>58</v>
      </c>
      <c r="C1199" s="36" t="s">
        <v>3907</v>
      </c>
    </row>
    <row r="1200" spans="1:3" x14ac:dyDescent="0.25">
      <c r="A1200" s="36" t="s">
        <v>1751</v>
      </c>
      <c r="B1200" s="96" t="s">
        <v>1753</v>
      </c>
      <c r="C1200" s="36" t="s">
        <v>3908</v>
      </c>
    </row>
    <row r="1201" spans="1:3" x14ac:dyDescent="0.25">
      <c r="A1201" s="36" t="s">
        <v>1751</v>
      </c>
      <c r="B1201" s="96" t="s">
        <v>1754</v>
      </c>
      <c r="C1201" s="36" t="s">
        <v>1755</v>
      </c>
    </row>
    <row r="1202" spans="1:3" x14ac:dyDescent="0.25">
      <c r="A1202" s="36" t="s">
        <v>1751</v>
      </c>
      <c r="B1202" s="96" t="s">
        <v>1756</v>
      </c>
      <c r="C1202" s="36" t="s">
        <v>1755</v>
      </c>
    </row>
    <row r="1203" spans="1:3" x14ac:dyDescent="0.25">
      <c r="A1203" s="36" t="s">
        <v>1751</v>
      </c>
      <c r="B1203" s="96" t="s">
        <v>1757</v>
      </c>
      <c r="C1203" s="36" t="s">
        <v>1758</v>
      </c>
    </row>
    <row r="1204" spans="1:3" x14ac:dyDescent="0.25">
      <c r="A1204" s="36" t="s">
        <v>1751</v>
      </c>
      <c r="B1204" s="96" t="s">
        <v>1759</v>
      </c>
      <c r="C1204" s="36" t="s">
        <v>1758</v>
      </c>
    </row>
    <row r="1205" spans="1:3" x14ac:dyDescent="0.25">
      <c r="A1205" s="36" t="s">
        <v>1751</v>
      </c>
      <c r="B1205" s="96" t="s">
        <v>1760</v>
      </c>
      <c r="C1205" s="36" t="s">
        <v>1761</v>
      </c>
    </row>
    <row r="1206" spans="1:3" x14ac:dyDescent="0.25">
      <c r="A1206" s="36" t="s">
        <v>1751</v>
      </c>
      <c r="B1206" s="96" t="s">
        <v>1762</v>
      </c>
      <c r="C1206" s="36" t="s">
        <v>1761</v>
      </c>
    </row>
    <row r="1207" spans="1:3" x14ac:dyDescent="0.25">
      <c r="A1207" s="36" t="s">
        <v>1751</v>
      </c>
      <c r="B1207" s="96" t="s">
        <v>1763</v>
      </c>
      <c r="C1207" s="36" t="s">
        <v>3909</v>
      </c>
    </row>
    <row r="1208" spans="1:3" x14ac:dyDescent="0.25">
      <c r="A1208" s="36" t="s">
        <v>1751</v>
      </c>
      <c r="B1208" s="96" t="s">
        <v>1764</v>
      </c>
      <c r="C1208" s="36" t="s">
        <v>3909</v>
      </c>
    </row>
    <row r="1209" spans="1:3" x14ac:dyDescent="0.25">
      <c r="A1209" s="36" t="s">
        <v>1751</v>
      </c>
      <c r="B1209" s="96" t="s">
        <v>1765</v>
      </c>
      <c r="C1209" s="36" t="s">
        <v>1766</v>
      </c>
    </row>
    <row r="1210" spans="1:3" x14ac:dyDescent="0.25">
      <c r="A1210" s="36" t="s">
        <v>1751</v>
      </c>
      <c r="B1210" s="96" t="s">
        <v>1767</v>
      </c>
      <c r="C1210" s="36" t="s">
        <v>1768</v>
      </c>
    </row>
    <row r="1211" spans="1:3" x14ac:dyDescent="0.25">
      <c r="A1211" s="36" t="s">
        <v>1751</v>
      </c>
      <c r="B1211" s="96" t="s">
        <v>1769</v>
      </c>
      <c r="C1211" s="36" t="s">
        <v>1768</v>
      </c>
    </row>
    <row r="1212" spans="1:3" x14ac:dyDescent="0.25">
      <c r="A1212" s="36" t="s">
        <v>1751</v>
      </c>
      <c r="B1212" s="96" t="s">
        <v>1770</v>
      </c>
      <c r="C1212" s="36" t="s">
        <v>1771</v>
      </c>
    </row>
    <row r="1213" spans="1:3" x14ac:dyDescent="0.25">
      <c r="A1213" s="36" t="s">
        <v>1751</v>
      </c>
      <c r="B1213" s="96" t="s">
        <v>1772</v>
      </c>
      <c r="C1213" s="36" t="s">
        <v>1771</v>
      </c>
    </row>
    <row r="1214" spans="1:3" x14ac:dyDescent="0.25">
      <c r="A1214" s="36" t="s">
        <v>1751</v>
      </c>
      <c r="B1214" s="114">
        <v>59</v>
      </c>
      <c r="C1214" s="36" t="s">
        <v>4104</v>
      </c>
    </row>
    <row r="1215" spans="1:3" x14ac:dyDescent="0.25">
      <c r="A1215" s="36" t="s">
        <v>1751</v>
      </c>
      <c r="B1215" s="96" t="s">
        <v>1774</v>
      </c>
      <c r="C1215" s="36" t="s">
        <v>4105</v>
      </c>
    </row>
    <row r="1216" spans="1:3" x14ac:dyDescent="0.25">
      <c r="A1216" s="36" t="s">
        <v>1751</v>
      </c>
      <c r="B1216" s="96" t="s">
        <v>1776</v>
      </c>
      <c r="C1216" s="36" t="s">
        <v>4106</v>
      </c>
    </row>
    <row r="1217" spans="1:3" x14ac:dyDescent="0.25">
      <c r="A1217" s="36" t="s">
        <v>1751</v>
      </c>
      <c r="B1217" s="96" t="s">
        <v>1777</v>
      </c>
      <c r="C1217" s="36" t="s">
        <v>4106</v>
      </c>
    </row>
    <row r="1218" spans="1:3" x14ac:dyDescent="0.25">
      <c r="A1218" s="36" t="s">
        <v>1751</v>
      </c>
      <c r="B1218" s="96" t="s">
        <v>1778</v>
      </c>
      <c r="C1218" s="36" t="s">
        <v>4107</v>
      </c>
    </row>
    <row r="1219" spans="1:3" x14ac:dyDescent="0.25">
      <c r="A1219" s="36" t="s">
        <v>1751</v>
      </c>
      <c r="B1219" s="96" t="s">
        <v>1779</v>
      </c>
      <c r="C1219" s="36" t="s">
        <v>4107</v>
      </c>
    </row>
    <row r="1220" spans="1:3" x14ac:dyDescent="0.25">
      <c r="A1220" s="36" t="s">
        <v>1751</v>
      </c>
      <c r="B1220" s="96" t="s">
        <v>1780</v>
      </c>
      <c r="C1220" s="36" t="s">
        <v>4108</v>
      </c>
    </row>
    <row r="1221" spans="1:3" x14ac:dyDescent="0.25">
      <c r="A1221" s="36" t="s">
        <v>1751</v>
      </c>
      <c r="B1221" s="96" t="s">
        <v>1781</v>
      </c>
      <c r="C1221" s="36" t="s">
        <v>4108</v>
      </c>
    </row>
    <row r="1222" spans="1:3" x14ac:dyDescent="0.25">
      <c r="A1222" s="36" t="s">
        <v>1751</v>
      </c>
      <c r="B1222" s="96" t="s">
        <v>1782</v>
      </c>
      <c r="C1222" s="36" t="s">
        <v>1783</v>
      </c>
    </row>
    <row r="1223" spans="1:3" x14ac:dyDescent="0.25">
      <c r="A1223" s="36" t="s">
        <v>1751</v>
      </c>
      <c r="B1223" s="96" t="s">
        <v>1784</v>
      </c>
      <c r="C1223" s="36" t="s">
        <v>1783</v>
      </c>
    </row>
    <row r="1224" spans="1:3" x14ac:dyDescent="0.25">
      <c r="A1224" s="36" t="s">
        <v>1751</v>
      </c>
      <c r="B1224" s="96" t="s">
        <v>1785</v>
      </c>
      <c r="C1224" s="36" t="s">
        <v>1786</v>
      </c>
    </row>
    <row r="1225" spans="1:3" x14ac:dyDescent="0.25">
      <c r="A1225" s="36" t="s">
        <v>1751</v>
      </c>
      <c r="B1225" s="96" t="s">
        <v>1787</v>
      </c>
      <c r="C1225" s="36" t="s">
        <v>1786</v>
      </c>
    </row>
    <row r="1226" spans="1:3" x14ac:dyDescent="0.25">
      <c r="A1226" s="36" t="s">
        <v>1751</v>
      </c>
      <c r="B1226" s="96" t="s">
        <v>1788</v>
      </c>
      <c r="C1226" s="36" t="s">
        <v>1786</v>
      </c>
    </row>
    <row r="1227" spans="1:3" x14ac:dyDescent="0.25">
      <c r="A1227" s="36" t="s">
        <v>1751</v>
      </c>
      <c r="B1227" s="114">
        <v>60</v>
      </c>
      <c r="C1227" s="36" t="s">
        <v>3910</v>
      </c>
    </row>
    <row r="1228" spans="1:3" x14ac:dyDescent="0.25">
      <c r="A1228" s="36" t="s">
        <v>1751</v>
      </c>
      <c r="B1228" s="96" t="s">
        <v>1789</v>
      </c>
      <c r="C1228" s="36" t="s">
        <v>3911</v>
      </c>
    </row>
    <row r="1229" spans="1:3" x14ac:dyDescent="0.25">
      <c r="A1229" s="36" t="s">
        <v>1751</v>
      </c>
      <c r="B1229" s="96" t="s">
        <v>1790</v>
      </c>
      <c r="C1229" s="36" t="s">
        <v>3911</v>
      </c>
    </row>
    <row r="1230" spans="1:3" x14ac:dyDescent="0.25">
      <c r="A1230" s="36" t="s">
        <v>1751</v>
      </c>
      <c r="B1230" s="96" t="s">
        <v>1791</v>
      </c>
      <c r="C1230" s="36" t="s">
        <v>3911</v>
      </c>
    </row>
    <row r="1231" spans="1:3" x14ac:dyDescent="0.25">
      <c r="A1231" s="36" t="s">
        <v>1751</v>
      </c>
      <c r="B1231" s="96" t="s">
        <v>1792</v>
      </c>
      <c r="C1231" s="36" t="s">
        <v>1793</v>
      </c>
    </row>
    <row r="1232" spans="1:3" x14ac:dyDescent="0.25">
      <c r="A1232" s="36" t="s">
        <v>1751</v>
      </c>
      <c r="B1232" s="96" t="s">
        <v>1794</v>
      </c>
      <c r="C1232" s="36" t="s">
        <v>1793</v>
      </c>
    </row>
    <row r="1233" spans="1:3" x14ac:dyDescent="0.25">
      <c r="A1233" s="36" t="s">
        <v>1751</v>
      </c>
      <c r="B1233" s="96" t="s">
        <v>1795</v>
      </c>
      <c r="C1233" s="36" t="s">
        <v>1793</v>
      </c>
    </row>
    <row r="1234" spans="1:3" x14ac:dyDescent="0.25">
      <c r="A1234" s="36" t="s">
        <v>1751</v>
      </c>
      <c r="B1234" s="96" t="s">
        <v>1796</v>
      </c>
      <c r="C1234" s="36" t="s">
        <v>3912</v>
      </c>
    </row>
    <row r="1235" spans="1:3" x14ac:dyDescent="0.25">
      <c r="A1235" s="36" t="s">
        <v>1751</v>
      </c>
      <c r="B1235" s="96" t="s">
        <v>1797</v>
      </c>
      <c r="C1235" s="36" t="s">
        <v>3913</v>
      </c>
    </row>
    <row r="1236" spans="1:3" x14ac:dyDescent="0.25">
      <c r="A1236" s="36" t="s">
        <v>1751</v>
      </c>
      <c r="B1236" s="96" t="s">
        <v>1798</v>
      </c>
      <c r="C1236" s="36" t="s">
        <v>3913</v>
      </c>
    </row>
    <row r="1237" spans="1:3" x14ac:dyDescent="0.25">
      <c r="A1237" s="36" t="s">
        <v>1751</v>
      </c>
      <c r="B1237" s="96" t="s">
        <v>1799</v>
      </c>
      <c r="C1237" s="36" t="s">
        <v>1800</v>
      </c>
    </row>
    <row r="1238" spans="1:3" x14ac:dyDescent="0.25">
      <c r="A1238" s="36" t="s">
        <v>1751</v>
      </c>
      <c r="B1238" s="96" t="s">
        <v>1801</v>
      </c>
      <c r="C1238" s="36" t="s">
        <v>1800</v>
      </c>
    </row>
    <row r="1239" spans="1:3" x14ac:dyDescent="0.25">
      <c r="A1239" s="36" t="s">
        <v>1802</v>
      </c>
      <c r="B1239" s="96" t="s">
        <v>1802</v>
      </c>
      <c r="C1239" s="36" t="s">
        <v>4131</v>
      </c>
    </row>
    <row r="1240" spans="1:3" x14ac:dyDescent="0.25">
      <c r="A1240" s="36" t="s">
        <v>1802</v>
      </c>
      <c r="B1240" s="114">
        <v>61</v>
      </c>
      <c r="C1240" s="36" t="s">
        <v>1803</v>
      </c>
    </row>
    <row r="1241" spans="1:3" x14ac:dyDescent="0.25">
      <c r="A1241" s="36" t="s">
        <v>1802</v>
      </c>
      <c r="B1241" s="96" t="s">
        <v>1804</v>
      </c>
      <c r="C1241" s="36" t="s">
        <v>1805</v>
      </c>
    </row>
    <row r="1242" spans="1:3" x14ac:dyDescent="0.25">
      <c r="A1242" s="36" t="s">
        <v>1802</v>
      </c>
      <c r="B1242" s="96" t="s">
        <v>1806</v>
      </c>
      <c r="C1242" s="36" t="s">
        <v>1805</v>
      </c>
    </row>
    <row r="1243" spans="1:3" x14ac:dyDescent="0.25">
      <c r="A1243" s="36" t="s">
        <v>1802</v>
      </c>
      <c r="B1243" s="96" t="s">
        <v>1807</v>
      </c>
      <c r="C1243" s="36" t="s">
        <v>1805</v>
      </c>
    </row>
    <row r="1244" spans="1:3" x14ac:dyDescent="0.25">
      <c r="A1244" s="36" t="s">
        <v>1802</v>
      </c>
      <c r="B1244" s="96" t="s">
        <v>1808</v>
      </c>
      <c r="C1244" s="36" t="s">
        <v>3914</v>
      </c>
    </row>
    <row r="1245" spans="1:3" x14ac:dyDescent="0.25">
      <c r="A1245" s="36" t="s">
        <v>1802</v>
      </c>
      <c r="B1245" s="96" t="s">
        <v>1809</v>
      </c>
      <c r="C1245" s="36" t="s">
        <v>3914</v>
      </c>
    </row>
    <row r="1246" spans="1:3" x14ac:dyDescent="0.25">
      <c r="A1246" s="36" t="s">
        <v>1802</v>
      </c>
      <c r="B1246" s="96" t="s">
        <v>1810</v>
      </c>
      <c r="C1246" s="36" t="s">
        <v>3914</v>
      </c>
    </row>
    <row r="1247" spans="1:3" x14ac:dyDescent="0.25">
      <c r="A1247" s="36" t="s">
        <v>1802</v>
      </c>
      <c r="B1247" s="96" t="s">
        <v>1811</v>
      </c>
      <c r="C1247" s="36" t="s">
        <v>1812</v>
      </c>
    </row>
    <row r="1248" spans="1:3" x14ac:dyDescent="0.25">
      <c r="A1248" s="36" t="s">
        <v>1802</v>
      </c>
      <c r="B1248" s="96" t="s">
        <v>1813</v>
      </c>
      <c r="C1248" s="36" t="s">
        <v>1812</v>
      </c>
    </row>
    <row r="1249" spans="1:3" x14ac:dyDescent="0.25">
      <c r="A1249" s="36" t="s">
        <v>1802</v>
      </c>
      <c r="B1249" s="96" t="s">
        <v>1814</v>
      </c>
      <c r="C1249" s="36" t="s">
        <v>1812</v>
      </c>
    </row>
    <row r="1250" spans="1:3" x14ac:dyDescent="0.25">
      <c r="A1250" s="36" t="s">
        <v>1802</v>
      </c>
      <c r="B1250" s="114">
        <v>62</v>
      </c>
      <c r="C1250" s="36" t="s">
        <v>4132</v>
      </c>
    </row>
    <row r="1251" spans="1:3" x14ac:dyDescent="0.25">
      <c r="A1251" s="36" t="s">
        <v>1802</v>
      </c>
      <c r="B1251" s="96" t="s">
        <v>1816</v>
      </c>
      <c r="C1251" s="36" t="s">
        <v>1817</v>
      </c>
    </row>
    <row r="1252" spans="1:3" x14ac:dyDescent="0.25">
      <c r="A1252" s="36" t="s">
        <v>1802</v>
      </c>
      <c r="B1252" s="96" t="s">
        <v>1818</v>
      </c>
      <c r="C1252" s="36" t="s">
        <v>1817</v>
      </c>
    </row>
    <row r="1253" spans="1:3" x14ac:dyDescent="0.25">
      <c r="A1253" s="36" t="s">
        <v>1802</v>
      </c>
      <c r="B1253" s="96" t="s">
        <v>1819</v>
      </c>
      <c r="C1253" s="36" t="s">
        <v>1817</v>
      </c>
    </row>
    <row r="1254" spans="1:3" x14ac:dyDescent="0.25">
      <c r="A1254" s="36" t="s">
        <v>1802</v>
      </c>
      <c r="B1254" s="96" t="s">
        <v>1820</v>
      </c>
      <c r="C1254" s="36" t="s">
        <v>4133</v>
      </c>
    </row>
    <row r="1255" spans="1:3" x14ac:dyDescent="0.25">
      <c r="A1255" s="36" t="s">
        <v>1802</v>
      </c>
      <c r="B1255" s="96" t="s">
        <v>1821</v>
      </c>
      <c r="C1255" s="36" t="s">
        <v>4133</v>
      </c>
    </row>
    <row r="1256" spans="1:3" x14ac:dyDescent="0.25">
      <c r="A1256" s="36" t="s">
        <v>1802</v>
      </c>
      <c r="B1256" s="96" t="s">
        <v>1822</v>
      </c>
      <c r="C1256" s="36" t="s">
        <v>4133</v>
      </c>
    </row>
    <row r="1257" spans="1:3" x14ac:dyDescent="0.25">
      <c r="A1257" s="36" t="s">
        <v>1802</v>
      </c>
      <c r="B1257" s="96" t="s">
        <v>1823</v>
      </c>
      <c r="C1257" s="36" t="s">
        <v>4109</v>
      </c>
    </row>
    <row r="1258" spans="1:3" x14ac:dyDescent="0.25">
      <c r="A1258" s="36" t="s">
        <v>1802</v>
      </c>
      <c r="B1258" s="96" t="s">
        <v>1825</v>
      </c>
      <c r="C1258" s="36" t="s">
        <v>4109</v>
      </c>
    </row>
    <row r="1259" spans="1:3" x14ac:dyDescent="0.25">
      <c r="A1259" s="36" t="s">
        <v>1802</v>
      </c>
      <c r="B1259" s="96" t="s">
        <v>1826</v>
      </c>
      <c r="C1259" s="36" t="s">
        <v>4109</v>
      </c>
    </row>
    <row r="1260" spans="1:3" x14ac:dyDescent="0.25">
      <c r="A1260" s="36" t="s">
        <v>1802</v>
      </c>
      <c r="B1260" s="114">
        <v>63</v>
      </c>
      <c r="C1260" s="36" t="s">
        <v>3915</v>
      </c>
    </row>
    <row r="1261" spans="1:3" x14ac:dyDescent="0.25">
      <c r="A1261" s="36" t="s">
        <v>1802</v>
      </c>
      <c r="B1261" s="96" t="s">
        <v>1827</v>
      </c>
      <c r="C1261" s="36" t="s">
        <v>4134</v>
      </c>
    </row>
    <row r="1262" spans="1:3" x14ac:dyDescent="0.25">
      <c r="A1262" s="36" t="s">
        <v>1802</v>
      </c>
      <c r="B1262" s="96" t="s">
        <v>1828</v>
      </c>
      <c r="C1262" s="36" t="s">
        <v>4134</v>
      </c>
    </row>
    <row r="1263" spans="1:3" x14ac:dyDescent="0.25">
      <c r="A1263" s="36" t="s">
        <v>1802</v>
      </c>
      <c r="B1263" s="96" t="s">
        <v>1829</v>
      </c>
      <c r="C1263" s="36" t="s">
        <v>4134</v>
      </c>
    </row>
    <row r="1264" spans="1:3" x14ac:dyDescent="0.25">
      <c r="A1264" s="36" t="s">
        <v>1802</v>
      </c>
      <c r="B1264" s="96" t="s">
        <v>1830</v>
      </c>
      <c r="C1264" s="36" t="s">
        <v>3916</v>
      </c>
    </row>
    <row r="1265" spans="1:3" x14ac:dyDescent="0.25">
      <c r="A1265" s="36" t="s">
        <v>1802</v>
      </c>
      <c r="B1265" s="96" t="s">
        <v>1831</v>
      </c>
      <c r="C1265" s="36" t="s">
        <v>1832</v>
      </c>
    </row>
    <row r="1266" spans="1:3" x14ac:dyDescent="0.25">
      <c r="A1266" s="36" t="s">
        <v>1802</v>
      </c>
      <c r="B1266" s="96" t="s">
        <v>1833</v>
      </c>
      <c r="C1266" s="36" t="s">
        <v>1832</v>
      </c>
    </row>
    <row r="1267" spans="1:3" x14ac:dyDescent="0.25">
      <c r="A1267" s="36" t="s">
        <v>1802</v>
      </c>
      <c r="B1267" s="96" t="s">
        <v>1834</v>
      </c>
      <c r="C1267" s="36" t="s">
        <v>3917</v>
      </c>
    </row>
    <row r="1268" spans="1:3" x14ac:dyDescent="0.25">
      <c r="A1268" s="36" t="s">
        <v>1802</v>
      </c>
      <c r="B1268" s="96" t="s">
        <v>1835</v>
      </c>
      <c r="C1268" s="36" t="s">
        <v>3917</v>
      </c>
    </row>
    <row r="1269" spans="1:3" x14ac:dyDescent="0.25">
      <c r="A1269" s="36" t="s">
        <v>1836</v>
      </c>
      <c r="B1269" s="96" t="s">
        <v>1836</v>
      </c>
      <c r="C1269" s="36" t="s">
        <v>4135</v>
      </c>
    </row>
    <row r="1270" spans="1:3" x14ac:dyDescent="0.25">
      <c r="A1270" s="36" t="s">
        <v>1836</v>
      </c>
      <c r="B1270" s="114">
        <v>64</v>
      </c>
      <c r="C1270" s="36" t="s">
        <v>4136</v>
      </c>
    </row>
    <row r="1271" spans="1:3" x14ac:dyDescent="0.25">
      <c r="A1271" s="36" t="s">
        <v>1836</v>
      </c>
      <c r="B1271" s="96" t="s">
        <v>1837</v>
      </c>
      <c r="C1271" s="36" t="s">
        <v>3918</v>
      </c>
    </row>
    <row r="1272" spans="1:3" x14ac:dyDescent="0.25">
      <c r="A1272" s="36" t="s">
        <v>1836</v>
      </c>
      <c r="B1272" s="96" t="s">
        <v>1839</v>
      </c>
      <c r="C1272" s="36" t="s">
        <v>3919</v>
      </c>
    </row>
    <row r="1273" spans="1:3" x14ac:dyDescent="0.25">
      <c r="A1273" s="36" t="s">
        <v>1836</v>
      </c>
      <c r="B1273" s="96" t="s">
        <v>1840</v>
      </c>
      <c r="C1273" s="36" t="s">
        <v>3919</v>
      </c>
    </row>
    <row r="1274" spans="1:3" x14ac:dyDescent="0.25">
      <c r="A1274" s="36" t="s">
        <v>1836</v>
      </c>
      <c r="B1274" s="96" t="s">
        <v>1841</v>
      </c>
      <c r="C1274" s="36" t="s">
        <v>3988</v>
      </c>
    </row>
    <row r="1275" spans="1:3" x14ac:dyDescent="0.25">
      <c r="A1275" s="36" t="s">
        <v>1836</v>
      </c>
      <c r="B1275" s="96" t="s">
        <v>1843</v>
      </c>
      <c r="C1275" s="36" t="s">
        <v>3988</v>
      </c>
    </row>
    <row r="1276" spans="1:3" x14ac:dyDescent="0.25">
      <c r="A1276" s="36" t="s">
        <v>1836</v>
      </c>
      <c r="B1276" s="96" t="s">
        <v>1844</v>
      </c>
      <c r="C1276" s="36" t="s">
        <v>4137</v>
      </c>
    </row>
    <row r="1277" spans="1:3" x14ac:dyDescent="0.25">
      <c r="A1277" s="36" t="s">
        <v>1836</v>
      </c>
      <c r="B1277" s="96" t="s">
        <v>1845</v>
      </c>
      <c r="C1277" s="36" t="s">
        <v>3920</v>
      </c>
    </row>
    <row r="1278" spans="1:3" x14ac:dyDescent="0.25">
      <c r="A1278" s="36" t="s">
        <v>1836</v>
      </c>
      <c r="B1278" s="96" t="s">
        <v>1847</v>
      </c>
      <c r="C1278" s="36" t="s">
        <v>1848</v>
      </c>
    </row>
    <row r="1279" spans="1:3" x14ac:dyDescent="0.25">
      <c r="A1279" s="36" t="s">
        <v>1836</v>
      </c>
      <c r="B1279" s="96" t="s">
        <v>1849</v>
      </c>
      <c r="C1279" s="36" t="s">
        <v>1850</v>
      </c>
    </row>
    <row r="1280" spans="1:3" x14ac:dyDescent="0.25">
      <c r="A1280" s="36" t="s">
        <v>1836</v>
      </c>
      <c r="B1280" s="96" t="s">
        <v>1851</v>
      </c>
      <c r="C1280" s="36" t="s">
        <v>1852</v>
      </c>
    </row>
    <row r="1281" spans="1:3" x14ac:dyDescent="0.25">
      <c r="A1281" s="36" t="s">
        <v>1836</v>
      </c>
      <c r="B1281" s="96" t="s">
        <v>1853</v>
      </c>
      <c r="C1281" s="36" t="s">
        <v>3921</v>
      </c>
    </row>
    <row r="1282" spans="1:3" x14ac:dyDescent="0.25">
      <c r="A1282" s="36" t="s">
        <v>1836</v>
      </c>
      <c r="B1282" s="96" t="s">
        <v>1854</v>
      </c>
      <c r="C1282" s="36" t="s">
        <v>3921</v>
      </c>
    </row>
    <row r="1283" spans="1:3" x14ac:dyDescent="0.25">
      <c r="A1283" s="36" t="s">
        <v>1836</v>
      </c>
      <c r="B1283" s="96" t="s">
        <v>1855</v>
      </c>
      <c r="C1283" s="36" t="s">
        <v>4138</v>
      </c>
    </row>
    <row r="1284" spans="1:3" x14ac:dyDescent="0.25">
      <c r="A1284" s="36" t="s">
        <v>1836</v>
      </c>
      <c r="B1284" s="96" t="s">
        <v>1856</v>
      </c>
      <c r="C1284" s="36" t="s">
        <v>3922</v>
      </c>
    </row>
    <row r="1285" spans="1:3" x14ac:dyDescent="0.25">
      <c r="A1285" s="36" t="s">
        <v>1836</v>
      </c>
      <c r="B1285" s="96" t="s">
        <v>1857</v>
      </c>
      <c r="C1285" s="36" t="s">
        <v>3923</v>
      </c>
    </row>
    <row r="1286" spans="1:3" x14ac:dyDescent="0.25">
      <c r="A1286" s="36" t="s">
        <v>1836</v>
      </c>
      <c r="B1286" s="96" t="s">
        <v>1858</v>
      </c>
      <c r="C1286" s="36" t="s">
        <v>3924</v>
      </c>
    </row>
    <row r="1287" spans="1:3" x14ac:dyDescent="0.25">
      <c r="A1287" s="36" t="s">
        <v>1836</v>
      </c>
      <c r="B1287" s="96" t="s">
        <v>1859</v>
      </c>
      <c r="C1287" s="36" t="s">
        <v>3925</v>
      </c>
    </row>
    <row r="1288" spans="1:3" x14ac:dyDescent="0.25">
      <c r="A1288" s="36" t="s">
        <v>1836</v>
      </c>
      <c r="B1288" s="96" t="s">
        <v>1860</v>
      </c>
      <c r="C1288" s="36" t="s">
        <v>3925</v>
      </c>
    </row>
    <row r="1289" spans="1:3" x14ac:dyDescent="0.25">
      <c r="A1289" s="36" t="s">
        <v>1836</v>
      </c>
      <c r="B1289" s="96" t="s">
        <v>1861</v>
      </c>
      <c r="C1289" s="36" t="s">
        <v>4139</v>
      </c>
    </row>
    <row r="1290" spans="1:3" x14ac:dyDescent="0.25">
      <c r="A1290" s="36" t="s">
        <v>1836</v>
      </c>
      <c r="B1290" s="96" t="s">
        <v>1863</v>
      </c>
      <c r="C1290" s="36" t="s">
        <v>1864</v>
      </c>
    </row>
    <row r="1291" spans="1:3" x14ac:dyDescent="0.25">
      <c r="A1291" s="36" t="s">
        <v>1836</v>
      </c>
      <c r="B1291" s="96" t="s">
        <v>1865</v>
      </c>
      <c r="C1291" s="36" t="s">
        <v>1864</v>
      </c>
    </row>
    <row r="1292" spans="1:3" x14ac:dyDescent="0.25">
      <c r="A1292" s="36" t="s">
        <v>1836</v>
      </c>
      <c r="B1292" s="96" t="s">
        <v>1866</v>
      </c>
      <c r="C1292" s="36" t="s">
        <v>1867</v>
      </c>
    </row>
    <row r="1293" spans="1:3" x14ac:dyDescent="0.25">
      <c r="A1293" s="36" t="s">
        <v>1836</v>
      </c>
      <c r="B1293" s="96" t="s">
        <v>1868</v>
      </c>
      <c r="C1293" s="36" t="s">
        <v>3926</v>
      </c>
    </row>
    <row r="1294" spans="1:3" x14ac:dyDescent="0.25">
      <c r="A1294" s="36" t="s">
        <v>1836</v>
      </c>
      <c r="B1294" s="96" t="s">
        <v>1869</v>
      </c>
      <c r="C1294" s="36" t="s">
        <v>3927</v>
      </c>
    </row>
    <row r="1295" spans="1:3" x14ac:dyDescent="0.25">
      <c r="A1295" s="36" t="s">
        <v>1836</v>
      </c>
      <c r="B1295" s="96" t="s">
        <v>1870</v>
      </c>
      <c r="C1295" s="36" t="s">
        <v>3928</v>
      </c>
    </row>
    <row r="1296" spans="1:3" x14ac:dyDescent="0.25">
      <c r="A1296" s="36" t="s">
        <v>1836</v>
      </c>
      <c r="B1296" s="96" t="s">
        <v>1871</v>
      </c>
      <c r="C1296" s="36" t="s">
        <v>4140</v>
      </c>
    </row>
    <row r="1297" spans="1:3" x14ac:dyDescent="0.25">
      <c r="A1297" s="36" t="s">
        <v>1836</v>
      </c>
      <c r="B1297" s="96" t="s">
        <v>1872</v>
      </c>
      <c r="C1297" s="36" t="s">
        <v>3929</v>
      </c>
    </row>
    <row r="1298" spans="1:3" x14ac:dyDescent="0.25">
      <c r="A1298" s="36" t="s">
        <v>1836</v>
      </c>
      <c r="B1298" s="96" t="s">
        <v>1873</v>
      </c>
      <c r="C1298" s="36" t="s">
        <v>3678</v>
      </c>
    </row>
    <row r="1299" spans="1:3" x14ac:dyDescent="0.25">
      <c r="A1299" s="36" t="s">
        <v>1836</v>
      </c>
      <c r="B1299" s="114">
        <v>65</v>
      </c>
      <c r="C1299" s="36" t="s">
        <v>1874</v>
      </c>
    </row>
    <row r="1300" spans="1:3" x14ac:dyDescent="0.25">
      <c r="A1300" s="36" t="s">
        <v>1836</v>
      </c>
      <c r="B1300" s="96" t="s">
        <v>1875</v>
      </c>
      <c r="C1300" s="36" t="s">
        <v>1876</v>
      </c>
    </row>
    <row r="1301" spans="1:3" x14ac:dyDescent="0.25">
      <c r="A1301" s="36" t="s">
        <v>1836</v>
      </c>
      <c r="B1301" s="96" t="s">
        <v>1877</v>
      </c>
      <c r="C1301" s="36" t="s">
        <v>1878</v>
      </c>
    </row>
    <row r="1302" spans="1:3" x14ac:dyDescent="0.25">
      <c r="A1302" s="36" t="s">
        <v>1836</v>
      </c>
      <c r="B1302" s="96" t="s">
        <v>1879</v>
      </c>
      <c r="C1302" s="36" t="s">
        <v>1878</v>
      </c>
    </row>
    <row r="1303" spans="1:3" x14ac:dyDescent="0.25">
      <c r="A1303" s="36" t="s">
        <v>1836</v>
      </c>
      <c r="B1303" s="96" t="s">
        <v>1880</v>
      </c>
      <c r="C1303" s="36" t="s">
        <v>1881</v>
      </c>
    </row>
    <row r="1304" spans="1:3" x14ac:dyDescent="0.25">
      <c r="A1304" s="36" t="s">
        <v>1836</v>
      </c>
      <c r="B1304" s="96" t="s">
        <v>1882</v>
      </c>
      <c r="C1304" s="36" t="s">
        <v>1881</v>
      </c>
    </row>
    <row r="1305" spans="1:3" x14ac:dyDescent="0.25">
      <c r="A1305" s="36" t="s">
        <v>1836</v>
      </c>
      <c r="B1305" s="96" t="s">
        <v>1883</v>
      </c>
      <c r="C1305" s="36" t="s">
        <v>1884</v>
      </c>
    </row>
    <row r="1306" spans="1:3" x14ac:dyDescent="0.25">
      <c r="A1306" s="36" t="s">
        <v>1836</v>
      </c>
      <c r="B1306" s="96" t="s">
        <v>1885</v>
      </c>
      <c r="C1306" s="36" t="s">
        <v>1884</v>
      </c>
    </row>
    <row r="1307" spans="1:3" x14ac:dyDescent="0.25">
      <c r="A1307" s="36" t="s">
        <v>1836</v>
      </c>
      <c r="B1307" s="96" t="s">
        <v>1886</v>
      </c>
      <c r="C1307" s="36" t="s">
        <v>1884</v>
      </c>
    </row>
    <row r="1308" spans="1:3" x14ac:dyDescent="0.25">
      <c r="A1308" s="36" t="s">
        <v>1836</v>
      </c>
      <c r="B1308" s="96" t="s">
        <v>1887</v>
      </c>
      <c r="C1308" s="36" t="s">
        <v>1888</v>
      </c>
    </row>
    <row r="1309" spans="1:3" x14ac:dyDescent="0.25">
      <c r="A1309" s="36" t="s">
        <v>1836</v>
      </c>
      <c r="B1309" s="96" t="s">
        <v>1889</v>
      </c>
      <c r="C1309" s="36" t="s">
        <v>1888</v>
      </c>
    </row>
    <row r="1310" spans="1:3" x14ac:dyDescent="0.25">
      <c r="A1310" s="36" t="s">
        <v>1836</v>
      </c>
      <c r="B1310" s="96" t="s">
        <v>1890</v>
      </c>
      <c r="C1310" s="36" t="s">
        <v>3930</v>
      </c>
    </row>
    <row r="1311" spans="1:3" x14ac:dyDescent="0.25">
      <c r="A1311" s="36" t="s">
        <v>1836</v>
      </c>
      <c r="B1311" s="96" t="s">
        <v>1891</v>
      </c>
      <c r="C1311" s="36" t="s">
        <v>2946</v>
      </c>
    </row>
    <row r="1312" spans="1:3" x14ac:dyDescent="0.25">
      <c r="A1312" s="36" t="s">
        <v>1836</v>
      </c>
      <c r="B1312" s="114">
        <v>66</v>
      </c>
      <c r="C1312" s="36" t="s">
        <v>4110</v>
      </c>
    </row>
    <row r="1313" spans="1:3" x14ac:dyDescent="0.25">
      <c r="A1313" s="36" t="s">
        <v>1836</v>
      </c>
      <c r="B1313" s="96" t="s">
        <v>1892</v>
      </c>
      <c r="C1313" s="36" t="s">
        <v>1893</v>
      </c>
    </row>
    <row r="1314" spans="1:3" x14ac:dyDescent="0.25">
      <c r="A1314" s="36" t="s">
        <v>1836</v>
      </c>
      <c r="B1314" s="96" t="s">
        <v>1894</v>
      </c>
      <c r="C1314" s="36" t="s">
        <v>1895</v>
      </c>
    </row>
    <row r="1315" spans="1:3" x14ac:dyDescent="0.25">
      <c r="A1315" s="36" t="s">
        <v>1836</v>
      </c>
      <c r="B1315" s="96" t="s">
        <v>1896</v>
      </c>
      <c r="C1315" s="36" t="s">
        <v>1895</v>
      </c>
    </row>
    <row r="1316" spans="1:3" x14ac:dyDescent="0.25">
      <c r="A1316" s="36" t="s">
        <v>1836</v>
      </c>
      <c r="B1316" s="96" t="s">
        <v>1897</v>
      </c>
      <c r="C1316" s="36" t="s">
        <v>1898</v>
      </c>
    </row>
    <row r="1317" spans="1:3" x14ac:dyDescent="0.25">
      <c r="A1317" s="36" t="s">
        <v>1836</v>
      </c>
      <c r="B1317" s="96" t="s">
        <v>1899</v>
      </c>
      <c r="C1317" s="36" t="s">
        <v>1898</v>
      </c>
    </row>
    <row r="1318" spans="1:3" x14ac:dyDescent="0.25">
      <c r="A1318" s="36" t="s">
        <v>1836</v>
      </c>
      <c r="B1318" s="96" t="s">
        <v>1900</v>
      </c>
      <c r="C1318" s="36" t="s">
        <v>3931</v>
      </c>
    </row>
    <row r="1319" spans="1:3" x14ac:dyDescent="0.25">
      <c r="A1319" s="36" t="s">
        <v>1836</v>
      </c>
      <c r="B1319" s="96" t="s">
        <v>1901</v>
      </c>
      <c r="C1319" s="36" t="s">
        <v>3931</v>
      </c>
    </row>
    <row r="1320" spans="1:3" x14ac:dyDescent="0.25">
      <c r="A1320" s="36" t="s">
        <v>1836</v>
      </c>
      <c r="B1320" s="96" t="s">
        <v>1902</v>
      </c>
      <c r="C1320" s="36" t="s">
        <v>4111</v>
      </c>
    </row>
    <row r="1321" spans="1:3" x14ac:dyDescent="0.25">
      <c r="A1321" s="36" t="s">
        <v>1836</v>
      </c>
      <c r="B1321" s="96" t="s">
        <v>1903</v>
      </c>
      <c r="C1321" s="36" t="s">
        <v>1904</v>
      </c>
    </row>
    <row r="1322" spans="1:3" x14ac:dyDescent="0.25">
      <c r="A1322" s="36" t="s">
        <v>1836</v>
      </c>
      <c r="B1322" s="96" t="s">
        <v>1905</v>
      </c>
      <c r="C1322" s="36" t="s">
        <v>1904</v>
      </c>
    </row>
    <row r="1323" spans="1:3" x14ac:dyDescent="0.25">
      <c r="A1323" s="36" t="s">
        <v>1836</v>
      </c>
      <c r="B1323" s="96" t="s">
        <v>1906</v>
      </c>
      <c r="C1323" s="36" t="s">
        <v>3932</v>
      </c>
    </row>
    <row r="1324" spans="1:3" x14ac:dyDescent="0.25">
      <c r="A1324" s="36" t="s">
        <v>1836</v>
      </c>
      <c r="B1324" s="96" t="s">
        <v>1908</v>
      </c>
      <c r="C1324" s="36" t="s">
        <v>3932</v>
      </c>
    </row>
    <row r="1325" spans="1:3" x14ac:dyDescent="0.25">
      <c r="A1325" s="36" t="s">
        <v>1836</v>
      </c>
      <c r="B1325" s="96" t="s">
        <v>1909</v>
      </c>
      <c r="C1325" s="36" t="s">
        <v>4112</v>
      </c>
    </row>
    <row r="1326" spans="1:3" x14ac:dyDescent="0.25">
      <c r="A1326" s="36" t="s">
        <v>1836</v>
      </c>
      <c r="B1326" s="96" t="s">
        <v>1910</v>
      </c>
      <c r="C1326" s="36" t="s">
        <v>4112</v>
      </c>
    </row>
    <row r="1327" spans="1:3" x14ac:dyDescent="0.25">
      <c r="A1327" s="36" t="s">
        <v>1836</v>
      </c>
      <c r="B1327" s="96" t="s">
        <v>1911</v>
      </c>
      <c r="C1327" s="36" t="s">
        <v>1912</v>
      </c>
    </row>
    <row r="1328" spans="1:3" x14ac:dyDescent="0.25">
      <c r="A1328" s="36" t="s">
        <v>1836</v>
      </c>
      <c r="B1328" s="96" t="s">
        <v>1913</v>
      </c>
      <c r="C1328" s="36" t="s">
        <v>1912</v>
      </c>
    </row>
    <row r="1329" spans="1:3" x14ac:dyDescent="0.25">
      <c r="A1329" s="36" t="s">
        <v>1836</v>
      </c>
      <c r="B1329" s="96" t="s">
        <v>1914</v>
      </c>
      <c r="C1329" s="36" t="s">
        <v>1912</v>
      </c>
    </row>
    <row r="1330" spans="1:3" x14ac:dyDescent="0.25">
      <c r="A1330" s="36" t="s">
        <v>1915</v>
      </c>
      <c r="B1330" s="96" t="s">
        <v>1915</v>
      </c>
      <c r="C1330" s="36" t="s">
        <v>3933</v>
      </c>
    </row>
    <row r="1331" spans="1:3" x14ac:dyDescent="0.25">
      <c r="A1331" s="36" t="s">
        <v>1915</v>
      </c>
      <c r="B1331" s="114">
        <v>68</v>
      </c>
      <c r="C1331" s="36" t="s">
        <v>3934</v>
      </c>
    </row>
    <row r="1332" spans="1:3" x14ac:dyDescent="0.25">
      <c r="A1332" s="36" t="s">
        <v>1915</v>
      </c>
      <c r="B1332" s="96" t="s">
        <v>1916</v>
      </c>
      <c r="C1332" s="36" t="s">
        <v>3935</v>
      </c>
    </row>
    <row r="1333" spans="1:3" x14ac:dyDescent="0.25">
      <c r="A1333" s="36" t="s">
        <v>1915</v>
      </c>
      <c r="B1333" s="96" t="s">
        <v>1917</v>
      </c>
      <c r="C1333" s="36" t="s">
        <v>1918</v>
      </c>
    </row>
    <row r="1334" spans="1:3" x14ac:dyDescent="0.25">
      <c r="A1334" s="36" t="s">
        <v>1915</v>
      </c>
      <c r="B1334" s="96" t="s">
        <v>1919</v>
      </c>
      <c r="C1334" s="36" t="s">
        <v>1918</v>
      </c>
    </row>
    <row r="1335" spans="1:3" x14ac:dyDescent="0.25">
      <c r="A1335" s="36" t="s">
        <v>1915</v>
      </c>
      <c r="B1335" s="96" t="s">
        <v>1920</v>
      </c>
      <c r="C1335" s="36" t="s">
        <v>1921</v>
      </c>
    </row>
    <row r="1336" spans="1:3" x14ac:dyDescent="0.25">
      <c r="A1336" s="36" t="s">
        <v>1915</v>
      </c>
      <c r="B1336" s="96" t="s">
        <v>1922</v>
      </c>
      <c r="C1336" s="36" t="s">
        <v>1921</v>
      </c>
    </row>
    <row r="1337" spans="1:3" x14ac:dyDescent="0.25">
      <c r="A1337" s="36" t="s">
        <v>1915</v>
      </c>
      <c r="B1337" s="96" t="s">
        <v>1923</v>
      </c>
      <c r="C1337" s="36" t="s">
        <v>3936</v>
      </c>
    </row>
    <row r="1338" spans="1:3" x14ac:dyDescent="0.25">
      <c r="A1338" s="36" t="s">
        <v>1915</v>
      </c>
      <c r="B1338" s="96" t="s">
        <v>1925</v>
      </c>
      <c r="C1338" s="36" t="s">
        <v>3936</v>
      </c>
    </row>
    <row r="1339" spans="1:3" x14ac:dyDescent="0.25">
      <c r="A1339" s="36" t="s">
        <v>1915</v>
      </c>
      <c r="B1339" s="96" t="s">
        <v>1926</v>
      </c>
      <c r="C1339" s="36" t="s">
        <v>1927</v>
      </c>
    </row>
    <row r="1340" spans="1:3" x14ac:dyDescent="0.25">
      <c r="A1340" s="36" t="s">
        <v>1915</v>
      </c>
      <c r="B1340" s="96" t="s">
        <v>1928</v>
      </c>
      <c r="C1340" s="36" t="s">
        <v>1929</v>
      </c>
    </row>
    <row r="1341" spans="1:3" x14ac:dyDescent="0.25">
      <c r="A1341" s="36" t="s">
        <v>1915</v>
      </c>
      <c r="B1341" s="96" t="s">
        <v>1930</v>
      </c>
      <c r="C1341" s="36" t="s">
        <v>1931</v>
      </c>
    </row>
    <row r="1342" spans="1:3" x14ac:dyDescent="0.25">
      <c r="A1342" s="36" t="s">
        <v>1915</v>
      </c>
      <c r="B1342" s="96" t="s">
        <v>1932</v>
      </c>
      <c r="C1342" s="36" t="s">
        <v>1933</v>
      </c>
    </row>
    <row r="1343" spans="1:3" x14ac:dyDescent="0.25">
      <c r="A1343" s="36" t="s">
        <v>1915</v>
      </c>
      <c r="B1343" s="96" t="s">
        <v>1934</v>
      </c>
      <c r="C1343" s="36" t="s">
        <v>3987</v>
      </c>
    </row>
    <row r="1344" spans="1:3" x14ac:dyDescent="0.25">
      <c r="A1344" s="36" t="s">
        <v>1915</v>
      </c>
      <c r="B1344" s="96" t="s">
        <v>1936</v>
      </c>
      <c r="C1344" s="36" t="s">
        <v>3937</v>
      </c>
    </row>
    <row r="1345" spans="1:3" x14ac:dyDescent="0.25">
      <c r="A1345" s="36" t="s">
        <v>1915</v>
      </c>
      <c r="B1345" s="96" t="s">
        <v>1937</v>
      </c>
      <c r="C1345" s="36" t="s">
        <v>3938</v>
      </c>
    </row>
    <row r="1346" spans="1:3" x14ac:dyDescent="0.25">
      <c r="A1346" s="36" t="s">
        <v>1915</v>
      </c>
      <c r="B1346" s="96" t="s">
        <v>1938</v>
      </c>
      <c r="C1346" s="36" t="s">
        <v>1939</v>
      </c>
    </row>
    <row r="1347" spans="1:3" x14ac:dyDescent="0.25">
      <c r="A1347" s="36" t="s">
        <v>1915</v>
      </c>
      <c r="B1347" s="96" t="s">
        <v>1940</v>
      </c>
      <c r="C1347" s="36" t="s">
        <v>3939</v>
      </c>
    </row>
    <row r="1348" spans="1:3" x14ac:dyDescent="0.25">
      <c r="A1348" s="36" t="s">
        <v>1915</v>
      </c>
      <c r="B1348" s="96" t="s">
        <v>1941</v>
      </c>
      <c r="C1348" s="36" t="s">
        <v>1942</v>
      </c>
    </row>
    <row r="1349" spans="1:3" x14ac:dyDescent="0.25">
      <c r="A1349" s="36" t="s">
        <v>1915</v>
      </c>
      <c r="B1349" s="96" t="s">
        <v>1943</v>
      </c>
      <c r="C1349" s="36" t="s">
        <v>1944</v>
      </c>
    </row>
    <row r="1350" spans="1:3" x14ac:dyDescent="0.25">
      <c r="A1350" s="36" t="s">
        <v>1945</v>
      </c>
      <c r="B1350" s="96" t="s">
        <v>1945</v>
      </c>
      <c r="C1350" s="36" t="s">
        <v>3191</v>
      </c>
    </row>
    <row r="1351" spans="1:3" x14ac:dyDescent="0.25">
      <c r="A1351" s="36" t="s">
        <v>1945</v>
      </c>
      <c r="B1351" s="114">
        <v>69</v>
      </c>
      <c r="C1351" s="36" t="s">
        <v>4113</v>
      </c>
    </row>
    <row r="1352" spans="1:3" x14ac:dyDescent="0.25">
      <c r="A1352" s="36" t="s">
        <v>1945</v>
      </c>
      <c r="B1352" s="96" t="s">
        <v>1946</v>
      </c>
      <c r="C1352" s="36" t="s">
        <v>3940</v>
      </c>
    </row>
    <row r="1353" spans="1:3" x14ac:dyDescent="0.25">
      <c r="A1353" s="36" t="s">
        <v>1945</v>
      </c>
      <c r="B1353" s="96" t="s">
        <v>1947</v>
      </c>
      <c r="C1353" s="36" t="s">
        <v>3940</v>
      </c>
    </row>
    <row r="1354" spans="1:3" x14ac:dyDescent="0.25">
      <c r="A1354" s="36" t="s">
        <v>1945</v>
      </c>
      <c r="B1354" s="96" t="s">
        <v>1948</v>
      </c>
      <c r="C1354" s="36" t="s">
        <v>3940</v>
      </c>
    </row>
    <row r="1355" spans="1:3" x14ac:dyDescent="0.25">
      <c r="A1355" s="36" t="s">
        <v>1945</v>
      </c>
      <c r="B1355" s="96" t="s">
        <v>1949</v>
      </c>
      <c r="C1355" s="36" t="s">
        <v>1950</v>
      </c>
    </row>
    <row r="1356" spans="1:3" x14ac:dyDescent="0.25">
      <c r="A1356" s="36" t="s">
        <v>1945</v>
      </c>
      <c r="B1356" s="96" t="s">
        <v>1951</v>
      </c>
      <c r="C1356" s="36" t="s">
        <v>1950</v>
      </c>
    </row>
    <row r="1357" spans="1:3" x14ac:dyDescent="0.25">
      <c r="A1357" s="36" t="s">
        <v>1945</v>
      </c>
      <c r="B1357" s="96" t="s">
        <v>1952</v>
      </c>
      <c r="C1357" s="36" t="s">
        <v>1950</v>
      </c>
    </row>
    <row r="1358" spans="1:3" x14ac:dyDescent="0.25">
      <c r="A1358" s="36" t="s">
        <v>1945</v>
      </c>
      <c r="B1358" s="114">
        <v>70</v>
      </c>
      <c r="C1358" s="36" t="s">
        <v>4141</v>
      </c>
    </row>
    <row r="1359" spans="1:3" x14ac:dyDescent="0.25">
      <c r="A1359" s="36" t="s">
        <v>1945</v>
      </c>
      <c r="B1359" s="96" t="s">
        <v>1953</v>
      </c>
      <c r="C1359" s="36" t="s">
        <v>3941</v>
      </c>
    </row>
    <row r="1360" spans="1:3" x14ac:dyDescent="0.25">
      <c r="A1360" s="36" t="s">
        <v>1945</v>
      </c>
      <c r="B1360" s="96" t="s">
        <v>1955</v>
      </c>
      <c r="C1360" s="36" t="s">
        <v>3941</v>
      </c>
    </row>
    <row r="1361" spans="1:3" x14ac:dyDescent="0.25">
      <c r="A1361" s="36" t="s">
        <v>1945</v>
      </c>
      <c r="B1361" s="96" t="s">
        <v>1956</v>
      </c>
      <c r="C1361" s="36" t="s">
        <v>3942</v>
      </c>
    </row>
    <row r="1362" spans="1:3" x14ac:dyDescent="0.25">
      <c r="A1362" s="36" t="s">
        <v>1945</v>
      </c>
      <c r="B1362" s="96" t="s">
        <v>1958</v>
      </c>
      <c r="C1362" s="36" t="s">
        <v>3943</v>
      </c>
    </row>
    <row r="1363" spans="1:3" x14ac:dyDescent="0.25">
      <c r="A1363" s="36" t="s">
        <v>1945</v>
      </c>
      <c r="B1363" s="96" t="s">
        <v>1960</v>
      </c>
      <c r="C1363" s="36" t="s">
        <v>4114</v>
      </c>
    </row>
    <row r="1364" spans="1:3" x14ac:dyDescent="0.25">
      <c r="A1364" s="36" t="s">
        <v>1945</v>
      </c>
      <c r="B1364" s="96" t="s">
        <v>1962</v>
      </c>
      <c r="C1364" s="36" t="s">
        <v>4114</v>
      </c>
    </row>
    <row r="1365" spans="1:3" x14ac:dyDescent="0.25">
      <c r="A1365" s="36" t="s">
        <v>1945</v>
      </c>
      <c r="B1365" s="96" t="s">
        <v>1963</v>
      </c>
      <c r="C1365" s="36" t="s">
        <v>4114</v>
      </c>
    </row>
    <row r="1366" spans="1:3" x14ac:dyDescent="0.25">
      <c r="A1366" s="36" t="s">
        <v>1945</v>
      </c>
      <c r="B1366" s="114">
        <v>71</v>
      </c>
      <c r="C1366" s="36" t="s">
        <v>3944</v>
      </c>
    </row>
    <row r="1367" spans="1:3" x14ac:dyDescent="0.25">
      <c r="A1367" s="36" t="s">
        <v>1945</v>
      </c>
      <c r="B1367" s="96" t="s">
        <v>1965</v>
      </c>
      <c r="C1367" s="36" t="s">
        <v>3945</v>
      </c>
    </row>
    <row r="1368" spans="1:3" x14ac:dyDescent="0.25">
      <c r="A1368" s="36" t="s">
        <v>1945</v>
      </c>
      <c r="B1368" s="96" t="s">
        <v>1967</v>
      </c>
      <c r="C1368" s="36" t="s">
        <v>4142</v>
      </c>
    </row>
    <row r="1369" spans="1:3" x14ac:dyDescent="0.25">
      <c r="A1369" s="36" t="s">
        <v>1945</v>
      </c>
      <c r="B1369" s="96" t="s">
        <v>1969</v>
      </c>
      <c r="C1369" s="36" t="s">
        <v>4142</v>
      </c>
    </row>
    <row r="1370" spans="1:3" x14ac:dyDescent="0.25">
      <c r="A1370" s="36" t="s">
        <v>1945</v>
      </c>
      <c r="B1370" s="96" t="s">
        <v>1970</v>
      </c>
      <c r="C1370" s="36" t="s">
        <v>3946</v>
      </c>
    </row>
    <row r="1371" spans="1:3" x14ac:dyDescent="0.25">
      <c r="A1371" s="36" t="s">
        <v>1945</v>
      </c>
      <c r="B1371" s="96" t="s">
        <v>1972</v>
      </c>
      <c r="C1371" s="36" t="s">
        <v>3947</v>
      </c>
    </row>
    <row r="1372" spans="1:3" x14ac:dyDescent="0.25">
      <c r="A1372" s="36" t="s">
        <v>1945</v>
      </c>
      <c r="B1372" s="96" t="s">
        <v>1974</v>
      </c>
      <c r="C1372" s="36" t="s">
        <v>3948</v>
      </c>
    </row>
    <row r="1373" spans="1:3" x14ac:dyDescent="0.25">
      <c r="A1373" s="36" t="s">
        <v>1945</v>
      </c>
      <c r="B1373" s="96" t="s">
        <v>1976</v>
      </c>
      <c r="C1373" s="36" t="s">
        <v>3949</v>
      </c>
    </row>
    <row r="1374" spans="1:3" x14ac:dyDescent="0.25">
      <c r="A1374" s="36" t="s">
        <v>1945</v>
      </c>
      <c r="B1374" s="96" t="s">
        <v>1978</v>
      </c>
      <c r="C1374" s="36" t="s">
        <v>1979</v>
      </c>
    </row>
    <row r="1375" spans="1:3" x14ac:dyDescent="0.25">
      <c r="A1375" s="36" t="s">
        <v>1945</v>
      </c>
      <c r="B1375" s="96" t="s">
        <v>1980</v>
      </c>
      <c r="C1375" s="36" t="s">
        <v>1981</v>
      </c>
    </row>
    <row r="1376" spans="1:3" x14ac:dyDescent="0.25">
      <c r="A1376" s="36" t="s">
        <v>1945</v>
      </c>
      <c r="B1376" s="96" t="s">
        <v>1982</v>
      </c>
      <c r="C1376" s="36" t="s">
        <v>1983</v>
      </c>
    </row>
    <row r="1377" spans="1:3" x14ac:dyDescent="0.25">
      <c r="A1377" s="36" t="s">
        <v>1945</v>
      </c>
      <c r="B1377" s="96" t="s">
        <v>1984</v>
      </c>
      <c r="C1377" s="36" t="s">
        <v>1983</v>
      </c>
    </row>
    <row r="1378" spans="1:3" x14ac:dyDescent="0.25">
      <c r="A1378" s="36" t="s">
        <v>1945</v>
      </c>
      <c r="B1378" s="96" t="s">
        <v>1985</v>
      </c>
      <c r="C1378" s="36" t="s">
        <v>1986</v>
      </c>
    </row>
    <row r="1379" spans="1:3" x14ac:dyDescent="0.25">
      <c r="A1379" s="36" t="s">
        <v>1945</v>
      </c>
      <c r="B1379" s="96" t="s">
        <v>1987</v>
      </c>
      <c r="C1379" s="36" t="s">
        <v>1988</v>
      </c>
    </row>
    <row r="1380" spans="1:3" x14ac:dyDescent="0.25">
      <c r="A1380" s="36" t="s">
        <v>1945</v>
      </c>
      <c r="B1380" s="96" t="s">
        <v>1989</v>
      </c>
      <c r="C1380" s="36" t="s">
        <v>1990</v>
      </c>
    </row>
    <row r="1381" spans="1:3" x14ac:dyDescent="0.25">
      <c r="A1381" s="36" t="s">
        <v>1945</v>
      </c>
      <c r="B1381" s="114">
        <v>72</v>
      </c>
      <c r="C1381" s="36" t="s">
        <v>1991</v>
      </c>
    </row>
    <row r="1382" spans="1:3" x14ac:dyDescent="0.25">
      <c r="A1382" s="36" t="s">
        <v>1945</v>
      </c>
      <c r="B1382" s="96" t="s">
        <v>1992</v>
      </c>
      <c r="C1382" s="36" t="s">
        <v>1993</v>
      </c>
    </row>
    <row r="1383" spans="1:3" x14ac:dyDescent="0.25">
      <c r="A1383" s="36" t="s">
        <v>1945</v>
      </c>
      <c r="B1383" s="96" t="s">
        <v>1994</v>
      </c>
      <c r="C1383" s="36" t="s">
        <v>1993</v>
      </c>
    </row>
    <row r="1384" spans="1:3" x14ac:dyDescent="0.25">
      <c r="A1384" s="36" t="s">
        <v>1945</v>
      </c>
      <c r="B1384" s="96" t="s">
        <v>1995</v>
      </c>
      <c r="C1384" s="36" t="s">
        <v>1993</v>
      </c>
    </row>
    <row r="1385" spans="1:3" x14ac:dyDescent="0.25">
      <c r="A1385" s="36" t="s">
        <v>1945</v>
      </c>
      <c r="B1385" s="96" t="s">
        <v>1996</v>
      </c>
      <c r="C1385" s="36" t="s">
        <v>1997</v>
      </c>
    </row>
    <row r="1386" spans="1:3" x14ac:dyDescent="0.25">
      <c r="A1386" s="36" t="s">
        <v>1945</v>
      </c>
      <c r="B1386" s="96" t="s">
        <v>1998</v>
      </c>
      <c r="C1386" s="36" t="s">
        <v>1997</v>
      </c>
    </row>
    <row r="1387" spans="1:3" x14ac:dyDescent="0.25">
      <c r="A1387" s="36" t="s">
        <v>1945</v>
      </c>
      <c r="B1387" s="96" t="s">
        <v>1999</v>
      </c>
      <c r="C1387" s="36" t="s">
        <v>1997</v>
      </c>
    </row>
    <row r="1388" spans="1:3" x14ac:dyDescent="0.25">
      <c r="A1388" s="36" t="s">
        <v>1945</v>
      </c>
      <c r="B1388" s="114">
        <v>73</v>
      </c>
      <c r="C1388" s="36" t="s">
        <v>3950</v>
      </c>
    </row>
    <row r="1389" spans="1:3" x14ac:dyDescent="0.25">
      <c r="A1389" s="36" t="s">
        <v>1945</v>
      </c>
      <c r="B1389" s="96" t="s">
        <v>2000</v>
      </c>
      <c r="C1389" s="36" t="s">
        <v>3951</v>
      </c>
    </row>
    <row r="1390" spans="1:3" x14ac:dyDescent="0.25">
      <c r="A1390" s="36" t="s">
        <v>1945</v>
      </c>
      <c r="B1390" s="96" t="s">
        <v>2001</v>
      </c>
      <c r="C1390" s="36" t="s">
        <v>3784</v>
      </c>
    </row>
    <row r="1391" spans="1:3" x14ac:dyDescent="0.25">
      <c r="A1391" s="36" t="s">
        <v>1945</v>
      </c>
      <c r="B1391" s="96" t="s">
        <v>2002</v>
      </c>
      <c r="C1391" s="36" t="s">
        <v>3952</v>
      </c>
    </row>
    <row r="1392" spans="1:3" x14ac:dyDescent="0.25">
      <c r="A1392" s="36" t="s">
        <v>1945</v>
      </c>
      <c r="B1392" s="96" t="s">
        <v>2003</v>
      </c>
      <c r="C1392" s="36" t="s">
        <v>3953</v>
      </c>
    </row>
    <row r="1393" spans="1:3" x14ac:dyDescent="0.25">
      <c r="A1393" s="36" t="s">
        <v>1945</v>
      </c>
      <c r="B1393" s="96" t="s">
        <v>2005</v>
      </c>
      <c r="C1393" s="36" t="s">
        <v>2006</v>
      </c>
    </row>
    <row r="1394" spans="1:3" x14ac:dyDescent="0.25">
      <c r="A1394" s="36" t="s">
        <v>1945</v>
      </c>
      <c r="B1394" s="96" t="s">
        <v>2007</v>
      </c>
      <c r="C1394" s="36" t="s">
        <v>2006</v>
      </c>
    </row>
    <row r="1395" spans="1:3" x14ac:dyDescent="0.25">
      <c r="A1395" s="36" t="s">
        <v>1945</v>
      </c>
      <c r="B1395" s="96" t="s">
        <v>2008</v>
      </c>
      <c r="C1395" s="36" t="s">
        <v>2009</v>
      </c>
    </row>
    <row r="1396" spans="1:3" x14ac:dyDescent="0.25">
      <c r="A1396" s="36" t="s">
        <v>1945</v>
      </c>
      <c r="B1396" s="96" t="s">
        <v>2010</v>
      </c>
      <c r="C1396" s="36" t="s">
        <v>2009</v>
      </c>
    </row>
    <row r="1397" spans="1:3" x14ac:dyDescent="0.25">
      <c r="A1397" s="36" t="s">
        <v>1945</v>
      </c>
      <c r="B1397" s="96" t="s">
        <v>2011</v>
      </c>
      <c r="C1397" s="36" t="s">
        <v>2009</v>
      </c>
    </row>
    <row r="1398" spans="1:3" x14ac:dyDescent="0.25">
      <c r="A1398" s="36" t="s">
        <v>1945</v>
      </c>
      <c r="B1398" s="96" t="s">
        <v>2012</v>
      </c>
      <c r="C1398" s="36" t="s">
        <v>2013</v>
      </c>
    </row>
    <row r="1399" spans="1:3" x14ac:dyDescent="0.25">
      <c r="A1399" s="36" t="s">
        <v>1945</v>
      </c>
      <c r="B1399" s="96" t="s">
        <v>2014</v>
      </c>
      <c r="C1399" s="36" t="s">
        <v>2013</v>
      </c>
    </row>
    <row r="1400" spans="1:3" x14ac:dyDescent="0.25">
      <c r="A1400" s="36" t="s">
        <v>1945</v>
      </c>
      <c r="B1400" s="96" t="s">
        <v>2015</v>
      </c>
      <c r="C1400" s="36" t="s">
        <v>2013</v>
      </c>
    </row>
    <row r="1401" spans="1:3" x14ac:dyDescent="0.25">
      <c r="A1401" s="36" t="s">
        <v>1945</v>
      </c>
      <c r="B1401" s="114">
        <v>74</v>
      </c>
      <c r="C1401" s="36" t="s">
        <v>2016</v>
      </c>
    </row>
    <row r="1402" spans="1:3" x14ac:dyDescent="0.25">
      <c r="A1402" s="36" t="s">
        <v>1945</v>
      </c>
      <c r="B1402" s="96" t="s">
        <v>2017</v>
      </c>
      <c r="C1402" s="36" t="s">
        <v>2018</v>
      </c>
    </row>
    <row r="1403" spans="1:3" x14ac:dyDescent="0.25">
      <c r="A1403" s="36" t="s">
        <v>1945</v>
      </c>
      <c r="B1403" s="96" t="s">
        <v>2019</v>
      </c>
      <c r="C1403" s="36" t="s">
        <v>2020</v>
      </c>
    </row>
    <row r="1404" spans="1:3" x14ac:dyDescent="0.25">
      <c r="A1404" s="36" t="s">
        <v>1945</v>
      </c>
      <c r="B1404" s="96" t="s">
        <v>2021</v>
      </c>
      <c r="C1404" s="36" t="s">
        <v>2020</v>
      </c>
    </row>
    <row r="1405" spans="1:3" x14ac:dyDescent="0.25">
      <c r="A1405" s="36" t="s">
        <v>1945</v>
      </c>
      <c r="B1405" s="96" t="s">
        <v>2022</v>
      </c>
      <c r="C1405" s="36" t="s">
        <v>2023</v>
      </c>
    </row>
    <row r="1406" spans="1:3" x14ac:dyDescent="0.25">
      <c r="A1406" s="36" t="s">
        <v>1945</v>
      </c>
      <c r="B1406" s="96" t="s">
        <v>2024</v>
      </c>
      <c r="C1406" s="36" t="s">
        <v>2023</v>
      </c>
    </row>
    <row r="1407" spans="1:3" x14ac:dyDescent="0.25">
      <c r="A1407" s="36" t="s">
        <v>1945</v>
      </c>
      <c r="B1407" s="96" t="s">
        <v>2025</v>
      </c>
      <c r="C1407" s="36" t="s">
        <v>2026</v>
      </c>
    </row>
    <row r="1408" spans="1:3" x14ac:dyDescent="0.25">
      <c r="A1408" s="36" t="s">
        <v>1945</v>
      </c>
      <c r="B1408" s="96" t="s">
        <v>2027</v>
      </c>
      <c r="C1408" s="36" t="s">
        <v>2026</v>
      </c>
    </row>
    <row r="1409" spans="1:3" x14ac:dyDescent="0.25">
      <c r="A1409" s="36" t="s">
        <v>1945</v>
      </c>
      <c r="B1409" s="96" t="s">
        <v>2028</v>
      </c>
      <c r="C1409" s="36" t="s">
        <v>2029</v>
      </c>
    </row>
    <row r="1410" spans="1:3" x14ac:dyDescent="0.25">
      <c r="A1410" s="36" t="s">
        <v>1945</v>
      </c>
      <c r="B1410" s="96" t="s">
        <v>2030</v>
      </c>
      <c r="C1410" s="36" t="s">
        <v>2029</v>
      </c>
    </row>
    <row r="1411" spans="1:3" x14ac:dyDescent="0.25">
      <c r="A1411" s="36" t="s">
        <v>1945</v>
      </c>
      <c r="B1411" s="96" t="s">
        <v>2031</v>
      </c>
      <c r="C1411" s="36" t="s">
        <v>3954</v>
      </c>
    </row>
    <row r="1412" spans="1:3" x14ac:dyDescent="0.25">
      <c r="A1412" s="36" t="s">
        <v>1945</v>
      </c>
      <c r="B1412" s="96" t="s">
        <v>2033</v>
      </c>
      <c r="C1412" s="36" t="s">
        <v>3954</v>
      </c>
    </row>
    <row r="1413" spans="1:3" x14ac:dyDescent="0.25">
      <c r="A1413" s="36" t="s">
        <v>1945</v>
      </c>
      <c r="B1413" s="96" t="s">
        <v>2034</v>
      </c>
      <c r="C1413" s="36" t="s">
        <v>3954</v>
      </c>
    </row>
    <row r="1414" spans="1:3" x14ac:dyDescent="0.25">
      <c r="A1414" s="36" t="s">
        <v>1945</v>
      </c>
      <c r="B1414" s="96" t="s">
        <v>2035</v>
      </c>
      <c r="C1414" s="36" t="s">
        <v>2036</v>
      </c>
    </row>
    <row r="1415" spans="1:3" x14ac:dyDescent="0.25">
      <c r="A1415" s="36" t="s">
        <v>1945</v>
      </c>
      <c r="B1415" s="96" t="s">
        <v>2037</v>
      </c>
      <c r="C1415" s="36" t="s">
        <v>2036</v>
      </c>
    </row>
    <row r="1416" spans="1:3" x14ac:dyDescent="0.25">
      <c r="A1416" s="36" t="s">
        <v>1945</v>
      </c>
      <c r="B1416" s="96" t="s">
        <v>2038</v>
      </c>
      <c r="C1416" s="36" t="s">
        <v>2036</v>
      </c>
    </row>
    <row r="1417" spans="1:3" x14ac:dyDescent="0.25">
      <c r="A1417" s="36" t="s">
        <v>1945</v>
      </c>
      <c r="B1417" s="96" t="s">
        <v>2039</v>
      </c>
      <c r="C1417" s="36" t="s">
        <v>3756</v>
      </c>
    </row>
    <row r="1418" spans="1:3" x14ac:dyDescent="0.25">
      <c r="A1418" s="36" t="s">
        <v>1945</v>
      </c>
      <c r="B1418" s="96" t="s">
        <v>2040</v>
      </c>
      <c r="C1418" s="36" t="s">
        <v>4115</v>
      </c>
    </row>
    <row r="1419" spans="1:3" x14ac:dyDescent="0.25">
      <c r="A1419" s="36" t="s">
        <v>1945</v>
      </c>
      <c r="B1419" s="96" t="s">
        <v>2041</v>
      </c>
      <c r="C1419" s="36" t="s">
        <v>4115</v>
      </c>
    </row>
    <row r="1420" spans="1:3" x14ac:dyDescent="0.25">
      <c r="A1420" s="36" t="s">
        <v>1945</v>
      </c>
      <c r="B1420" s="96" t="s">
        <v>2042</v>
      </c>
      <c r="C1420" s="36" t="s">
        <v>3757</v>
      </c>
    </row>
    <row r="1421" spans="1:3" x14ac:dyDescent="0.25">
      <c r="A1421" s="36" t="s">
        <v>1945</v>
      </c>
      <c r="B1421" s="96" t="s">
        <v>2043</v>
      </c>
      <c r="C1421" s="36" t="s">
        <v>3955</v>
      </c>
    </row>
    <row r="1422" spans="1:3" x14ac:dyDescent="0.25">
      <c r="A1422" s="36" t="s">
        <v>1945</v>
      </c>
      <c r="B1422" s="96" t="s">
        <v>2044</v>
      </c>
      <c r="C1422" s="36" t="s">
        <v>2045</v>
      </c>
    </row>
    <row r="1423" spans="1:3" x14ac:dyDescent="0.25">
      <c r="A1423" s="36" t="s">
        <v>1945</v>
      </c>
      <c r="B1423" s="114">
        <v>75</v>
      </c>
      <c r="C1423" s="36" t="s">
        <v>4143</v>
      </c>
    </row>
    <row r="1424" spans="1:3" x14ac:dyDescent="0.25">
      <c r="A1424" s="36" t="s">
        <v>1945</v>
      </c>
      <c r="B1424" s="96" t="s">
        <v>2046</v>
      </c>
      <c r="C1424" s="36" t="s">
        <v>4143</v>
      </c>
    </row>
    <row r="1425" spans="1:3" x14ac:dyDescent="0.25">
      <c r="A1425" s="36" t="s">
        <v>1945</v>
      </c>
      <c r="B1425" s="96" t="s">
        <v>2047</v>
      </c>
      <c r="C1425" s="36" t="s">
        <v>4143</v>
      </c>
    </row>
    <row r="1426" spans="1:3" x14ac:dyDescent="0.25">
      <c r="A1426" s="36" t="s">
        <v>1945</v>
      </c>
      <c r="B1426" s="96" t="s">
        <v>2048</v>
      </c>
      <c r="C1426" s="36" t="s">
        <v>4143</v>
      </c>
    </row>
    <row r="1427" spans="1:3" x14ac:dyDescent="0.25">
      <c r="A1427" s="36" t="s">
        <v>2049</v>
      </c>
      <c r="B1427" s="96" t="s">
        <v>2049</v>
      </c>
      <c r="C1427" s="36" t="s">
        <v>3956</v>
      </c>
    </row>
    <row r="1428" spans="1:3" x14ac:dyDescent="0.25">
      <c r="A1428" s="36" t="s">
        <v>2049</v>
      </c>
      <c r="B1428" s="114">
        <v>77</v>
      </c>
      <c r="C1428" s="36" t="s">
        <v>2050</v>
      </c>
    </row>
    <row r="1429" spans="1:3" x14ac:dyDescent="0.25">
      <c r="A1429" s="36" t="s">
        <v>2049</v>
      </c>
      <c r="B1429" s="96" t="s">
        <v>2051</v>
      </c>
      <c r="C1429" s="36" t="s">
        <v>2052</v>
      </c>
    </row>
    <row r="1430" spans="1:3" x14ac:dyDescent="0.25">
      <c r="A1430" s="36" t="s">
        <v>2049</v>
      </c>
      <c r="B1430" s="96" t="s">
        <v>2053</v>
      </c>
      <c r="C1430" s="36" t="s">
        <v>2054</v>
      </c>
    </row>
    <row r="1431" spans="1:3" x14ac:dyDescent="0.25">
      <c r="A1431" s="36" t="s">
        <v>2049</v>
      </c>
      <c r="B1431" s="96" t="s">
        <v>2055</v>
      </c>
      <c r="C1431" s="36" t="s">
        <v>2054</v>
      </c>
    </row>
    <row r="1432" spans="1:3" x14ac:dyDescent="0.25">
      <c r="A1432" s="36" t="s">
        <v>2049</v>
      </c>
      <c r="B1432" s="96" t="s">
        <v>2056</v>
      </c>
      <c r="C1432" s="36" t="s">
        <v>2057</v>
      </c>
    </row>
    <row r="1433" spans="1:3" x14ac:dyDescent="0.25">
      <c r="A1433" s="36" t="s">
        <v>2049</v>
      </c>
      <c r="B1433" s="96" t="s">
        <v>2058</v>
      </c>
      <c r="C1433" s="36" t="s">
        <v>2057</v>
      </c>
    </row>
    <row r="1434" spans="1:3" x14ac:dyDescent="0.25">
      <c r="A1434" s="36" t="s">
        <v>2049</v>
      </c>
      <c r="B1434" s="96" t="s">
        <v>2059</v>
      </c>
      <c r="C1434" s="36" t="s">
        <v>2060</v>
      </c>
    </row>
    <row r="1435" spans="1:3" x14ac:dyDescent="0.25">
      <c r="A1435" s="36" t="s">
        <v>2049</v>
      </c>
      <c r="B1435" s="96" t="s">
        <v>2061</v>
      </c>
      <c r="C1435" s="36" t="s">
        <v>2062</v>
      </c>
    </row>
    <row r="1436" spans="1:3" x14ac:dyDescent="0.25">
      <c r="A1436" s="36" t="s">
        <v>2049</v>
      </c>
      <c r="B1436" s="96" t="s">
        <v>2063</v>
      </c>
      <c r="C1436" s="36" t="s">
        <v>2062</v>
      </c>
    </row>
    <row r="1437" spans="1:3" x14ac:dyDescent="0.25">
      <c r="A1437" s="36" t="s">
        <v>2049</v>
      </c>
      <c r="B1437" s="96" t="s">
        <v>2064</v>
      </c>
      <c r="C1437" s="36" t="s">
        <v>2065</v>
      </c>
    </row>
    <row r="1438" spans="1:3" x14ac:dyDescent="0.25">
      <c r="A1438" s="36" t="s">
        <v>2049</v>
      </c>
      <c r="B1438" s="96" t="s">
        <v>2066</v>
      </c>
      <c r="C1438" s="36" t="s">
        <v>2065</v>
      </c>
    </row>
    <row r="1439" spans="1:3" x14ac:dyDescent="0.25">
      <c r="A1439" s="36" t="s">
        <v>2049</v>
      </c>
      <c r="B1439" s="96" t="s">
        <v>2067</v>
      </c>
      <c r="C1439" s="36" t="s">
        <v>2068</v>
      </c>
    </row>
    <row r="1440" spans="1:3" x14ac:dyDescent="0.25">
      <c r="A1440" s="36" t="s">
        <v>2049</v>
      </c>
      <c r="B1440" s="96" t="s">
        <v>2069</v>
      </c>
      <c r="C1440" s="36" t="s">
        <v>2070</v>
      </c>
    </row>
    <row r="1441" spans="1:3" x14ac:dyDescent="0.25">
      <c r="A1441" s="36" t="s">
        <v>2049</v>
      </c>
      <c r="B1441" s="96" t="s">
        <v>2071</v>
      </c>
      <c r="C1441" s="36" t="s">
        <v>2070</v>
      </c>
    </row>
    <row r="1442" spans="1:3" x14ac:dyDescent="0.25">
      <c r="A1442" s="36" t="s">
        <v>2049</v>
      </c>
      <c r="B1442" s="96" t="s">
        <v>2072</v>
      </c>
      <c r="C1442" s="36" t="s">
        <v>2073</v>
      </c>
    </row>
    <row r="1443" spans="1:3" x14ac:dyDescent="0.25">
      <c r="A1443" s="36" t="s">
        <v>2049</v>
      </c>
      <c r="B1443" s="96" t="s">
        <v>2074</v>
      </c>
      <c r="C1443" s="36" t="s">
        <v>2073</v>
      </c>
    </row>
    <row r="1444" spans="1:3" x14ac:dyDescent="0.25">
      <c r="A1444" s="36" t="s">
        <v>2049</v>
      </c>
      <c r="B1444" s="96" t="s">
        <v>2075</v>
      </c>
      <c r="C1444" s="36" t="s">
        <v>2076</v>
      </c>
    </row>
    <row r="1445" spans="1:3" x14ac:dyDescent="0.25">
      <c r="A1445" s="36" t="s">
        <v>2049</v>
      </c>
      <c r="B1445" s="96" t="s">
        <v>2077</v>
      </c>
      <c r="C1445" s="36" t="s">
        <v>2076</v>
      </c>
    </row>
    <row r="1446" spans="1:3" x14ac:dyDescent="0.25">
      <c r="A1446" s="36" t="s">
        <v>2049</v>
      </c>
      <c r="B1446" s="96" t="s">
        <v>2078</v>
      </c>
      <c r="C1446" s="36" t="s">
        <v>2079</v>
      </c>
    </row>
    <row r="1447" spans="1:3" x14ac:dyDescent="0.25">
      <c r="A1447" s="36" t="s">
        <v>2049</v>
      </c>
      <c r="B1447" s="96" t="s">
        <v>2080</v>
      </c>
      <c r="C1447" s="36" t="s">
        <v>2079</v>
      </c>
    </row>
    <row r="1448" spans="1:3" x14ac:dyDescent="0.25">
      <c r="A1448" s="36" t="s">
        <v>2049</v>
      </c>
      <c r="B1448" s="96" t="s">
        <v>2081</v>
      </c>
      <c r="C1448" s="36" t="s">
        <v>2082</v>
      </c>
    </row>
    <row r="1449" spans="1:3" x14ac:dyDescent="0.25">
      <c r="A1449" s="36" t="s">
        <v>2049</v>
      </c>
      <c r="B1449" s="96" t="s">
        <v>2083</v>
      </c>
      <c r="C1449" s="36" t="s">
        <v>2082</v>
      </c>
    </row>
    <row r="1450" spans="1:3" x14ac:dyDescent="0.25">
      <c r="A1450" s="36" t="s">
        <v>2049</v>
      </c>
      <c r="B1450" s="96" t="s">
        <v>2084</v>
      </c>
      <c r="C1450" s="36" t="s">
        <v>2989</v>
      </c>
    </row>
    <row r="1451" spans="1:3" x14ac:dyDescent="0.25">
      <c r="A1451" s="36" t="s">
        <v>2049</v>
      </c>
      <c r="B1451" s="53" t="s">
        <v>2085</v>
      </c>
      <c r="C1451" s="36" t="s">
        <v>2086</v>
      </c>
    </row>
    <row r="1452" spans="1:3" x14ac:dyDescent="0.25">
      <c r="A1452" s="36" t="s">
        <v>2049</v>
      </c>
      <c r="B1452" s="53" t="s">
        <v>2087</v>
      </c>
      <c r="C1452" s="36" t="s">
        <v>3758</v>
      </c>
    </row>
    <row r="1453" spans="1:3" x14ac:dyDescent="0.25">
      <c r="A1453" s="36" t="s">
        <v>2049</v>
      </c>
      <c r="B1453" s="96" t="s">
        <v>2088</v>
      </c>
      <c r="C1453" s="36" t="s">
        <v>2089</v>
      </c>
    </row>
    <row r="1454" spans="1:3" x14ac:dyDescent="0.25">
      <c r="A1454" s="36" t="s">
        <v>2049</v>
      </c>
      <c r="B1454" s="96" t="s">
        <v>2090</v>
      </c>
      <c r="C1454" s="36" t="s">
        <v>2089</v>
      </c>
    </row>
    <row r="1455" spans="1:3" x14ac:dyDescent="0.25">
      <c r="A1455" s="36" t="s">
        <v>2049</v>
      </c>
      <c r="B1455" s="96" t="s">
        <v>2091</v>
      </c>
      <c r="C1455" s="36" t="s">
        <v>2089</v>
      </c>
    </row>
    <row r="1456" spans="1:3" x14ac:dyDescent="0.25">
      <c r="A1456" s="36" t="s">
        <v>2049</v>
      </c>
      <c r="B1456" s="96" t="s">
        <v>2092</v>
      </c>
      <c r="C1456" s="36" t="s">
        <v>3957</v>
      </c>
    </row>
    <row r="1457" spans="1:3" x14ac:dyDescent="0.25">
      <c r="A1457" s="36" t="s">
        <v>2049</v>
      </c>
      <c r="B1457" s="96" t="s">
        <v>2093</v>
      </c>
      <c r="C1457" s="36" t="s">
        <v>3958</v>
      </c>
    </row>
    <row r="1458" spans="1:3" x14ac:dyDescent="0.25">
      <c r="A1458" s="36" t="s">
        <v>2049</v>
      </c>
      <c r="B1458" s="96" t="s">
        <v>2094</v>
      </c>
      <c r="C1458" s="36" t="s">
        <v>3958</v>
      </c>
    </row>
    <row r="1459" spans="1:3" x14ac:dyDescent="0.25">
      <c r="A1459" s="36" t="s">
        <v>2049</v>
      </c>
      <c r="B1459" s="96" t="s">
        <v>2095</v>
      </c>
      <c r="C1459" s="36" t="s">
        <v>4144</v>
      </c>
    </row>
    <row r="1460" spans="1:3" x14ac:dyDescent="0.25">
      <c r="A1460" s="36" t="s">
        <v>2049</v>
      </c>
      <c r="B1460" s="96" t="s">
        <v>2096</v>
      </c>
      <c r="C1460" s="36" t="s">
        <v>4144</v>
      </c>
    </row>
    <row r="1461" spans="1:3" x14ac:dyDescent="0.25">
      <c r="A1461" s="36" t="s">
        <v>2049</v>
      </c>
      <c r="B1461" s="114">
        <v>78</v>
      </c>
      <c r="C1461" s="36" t="s">
        <v>2097</v>
      </c>
    </row>
    <row r="1462" spans="1:3" x14ac:dyDescent="0.25">
      <c r="A1462" s="36" t="s">
        <v>2049</v>
      </c>
      <c r="B1462" s="96" t="s">
        <v>2098</v>
      </c>
      <c r="C1462" s="36" t="s">
        <v>3959</v>
      </c>
    </row>
    <row r="1463" spans="1:3" x14ac:dyDescent="0.25">
      <c r="A1463" s="36" t="s">
        <v>2049</v>
      </c>
      <c r="B1463" s="96" t="s">
        <v>2099</v>
      </c>
      <c r="C1463" s="36" t="s">
        <v>3959</v>
      </c>
    </row>
    <row r="1464" spans="1:3" x14ac:dyDescent="0.25">
      <c r="A1464" s="36" t="s">
        <v>2049</v>
      </c>
      <c r="B1464" s="96" t="s">
        <v>2100</v>
      </c>
      <c r="C1464" s="36" t="s">
        <v>3959</v>
      </c>
    </row>
    <row r="1465" spans="1:3" x14ac:dyDescent="0.25">
      <c r="A1465" s="36" t="s">
        <v>2049</v>
      </c>
      <c r="B1465" s="96" t="s">
        <v>2101</v>
      </c>
      <c r="C1465" s="36" t="s">
        <v>4116</v>
      </c>
    </row>
    <row r="1466" spans="1:3" x14ac:dyDescent="0.25">
      <c r="A1466" s="36" t="s">
        <v>2049</v>
      </c>
      <c r="B1466" s="96" t="s">
        <v>2102</v>
      </c>
      <c r="C1466" s="36" t="s">
        <v>4116</v>
      </c>
    </row>
    <row r="1467" spans="1:3" x14ac:dyDescent="0.25">
      <c r="A1467" s="36" t="s">
        <v>2049</v>
      </c>
      <c r="B1467" s="96" t="s">
        <v>2103</v>
      </c>
      <c r="C1467" s="36" t="s">
        <v>4116</v>
      </c>
    </row>
    <row r="1468" spans="1:3" x14ac:dyDescent="0.25">
      <c r="A1468" s="36" t="s">
        <v>2049</v>
      </c>
      <c r="B1468" s="114">
        <v>79</v>
      </c>
      <c r="C1468" s="36" t="s">
        <v>4117</v>
      </c>
    </row>
    <row r="1469" spans="1:3" x14ac:dyDescent="0.25">
      <c r="A1469" s="36" t="s">
        <v>2049</v>
      </c>
      <c r="B1469" s="96" t="s">
        <v>2104</v>
      </c>
      <c r="C1469" s="36" t="s">
        <v>4118</v>
      </c>
    </row>
    <row r="1470" spans="1:3" x14ac:dyDescent="0.25">
      <c r="A1470" s="36" t="s">
        <v>2049</v>
      </c>
      <c r="B1470" s="96" t="s">
        <v>2105</v>
      </c>
      <c r="C1470" s="36" t="s">
        <v>3960</v>
      </c>
    </row>
    <row r="1471" spans="1:3" x14ac:dyDescent="0.25">
      <c r="A1471" s="36" t="s">
        <v>2049</v>
      </c>
      <c r="B1471" s="96" t="s">
        <v>2106</v>
      </c>
      <c r="C1471" s="36" t="s">
        <v>3960</v>
      </c>
    </row>
    <row r="1472" spans="1:3" x14ac:dyDescent="0.25">
      <c r="A1472" s="36" t="s">
        <v>2049</v>
      </c>
      <c r="B1472" s="96" t="s">
        <v>2107</v>
      </c>
      <c r="C1472" s="36" t="s">
        <v>3961</v>
      </c>
    </row>
    <row r="1473" spans="1:3" x14ac:dyDescent="0.25">
      <c r="A1473" s="36" t="s">
        <v>2049</v>
      </c>
      <c r="B1473" s="96" t="s">
        <v>2108</v>
      </c>
      <c r="C1473" s="36" t="s">
        <v>3961</v>
      </c>
    </row>
    <row r="1474" spans="1:3" x14ac:dyDescent="0.25">
      <c r="A1474" s="36" t="s">
        <v>2049</v>
      </c>
      <c r="B1474" s="96" t="s">
        <v>2109</v>
      </c>
      <c r="C1474" s="36" t="s">
        <v>2110</v>
      </c>
    </row>
    <row r="1475" spans="1:3" x14ac:dyDescent="0.25">
      <c r="A1475" s="36" t="s">
        <v>2049</v>
      </c>
      <c r="B1475" s="96" t="s">
        <v>2111</v>
      </c>
      <c r="C1475" s="36" t="s">
        <v>2110</v>
      </c>
    </row>
    <row r="1476" spans="1:3" x14ac:dyDescent="0.25">
      <c r="A1476" s="36" t="s">
        <v>2049</v>
      </c>
      <c r="B1476" s="96" t="s">
        <v>2112</v>
      </c>
      <c r="C1476" s="36" t="s">
        <v>2110</v>
      </c>
    </row>
    <row r="1477" spans="1:3" x14ac:dyDescent="0.25">
      <c r="A1477" s="36" t="s">
        <v>2049</v>
      </c>
      <c r="B1477" s="114">
        <v>80</v>
      </c>
      <c r="C1477" s="36" t="s">
        <v>3962</v>
      </c>
    </row>
    <row r="1478" spans="1:3" x14ac:dyDescent="0.25">
      <c r="A1478" s="36" t="s">
        <v>2049</v>
      </c>
      <c r="B1478" s="96" t="s">
        <v>2113</v>
      </c>
      <c r="C1478" s="36" t="s">
        <v>3962</v>
      </c>
    </row>
    <row r="1479" spans="1:3" x14ac:dyDescent="0.25">
      <c r="A1479" s="36" t="s">
        <v>2049</v>
      </c>
      <c r="B1479" s="96" t="s">
        <v>2114</v>
      </c>
      <c r="C1479" s="36" t="s">
        <v>3963</v>
      </c>
    </row>
    <row r="1480" spans="1:3" x14ac:dyDescent="0.25">
      <c r="A1480" s="36" t="s">
        <v>2049</v>
      </c>
      <c r="B1480" s="96" t="s">
        <v>2115</v>
      </c>
      <c r="C1480" s="36" t="s">
        <v>3963</v>
      </c>
    </row>
    <row r="1481" spans="1:3" x14ac:dyDescent="0.25">
      <c r="A1481" s="36" t="s">
        <v>2049</v>
      </c>
      <c r="B1481" s="96" t="s">
        <v>2116</v>
      </c>
      <c r="C1481" s="36" t="s">
        <v>3964</v>
      </c>
    </row>
    <row r="1482" spans="1:3" x14ac:dyDescent="0.25">
      <c r="A1482" s="36" t="s">
        <v>2049</v>
      </c>
      <c r="B1482" s="96" t="s">
        <v>2117</v>
      </c>
      <c r="C1482" s="36" t="s">
        <v>3964</v>
      </c>
    </row>
    <row r="1483" spans="1:3" x14ac:dyDescent="0.25">
      <c r="A1483" s="36" t="s">
        <v>2049</v>
      </c>
      <c r="B1483" s="114">
        <v>81</v>
      </c>
      <c r="C1483" s="36" t="s">
        <v>2118</v>
      </c>
    </row>
    <row r="1484" spans="1:3" x14ac:dyDescent="0.25">
      <c r="A1484" s="36" t="s">
        <v>2049</v>
      </c>
      <c r="B1484" s="96" t="s">
        <v>2119</v>
      </c>
      <c r="C1484" s="36" t="s">
        <v>2120</v>
      </c>
    </row>
    <row r="1485" spans="1:3" x14ac:dyDescent="0.25">
      <c r="A1485" s="36" t="s">
        <v>2049</v>
      </c>
      <c r="B1485" s="96" t="s">
        <v>2121</v>
      </c>
      <c r="C1485" s="36" t="s">
        <v>2120</v>
      </c>
    </row>
    <row r="1486" spans="1:3" x14ac:dyDescent="0.25">
      <c r="A1486" s="36" t="s">
        <v>2049</v>
      </c>
      <c r="B1486" s="96" t="s">
        <v>2122</v>
      </c>
      <c r="C1486" s="36" t="s">
        <v>2120</v>
      </c>
    </row>
    <row r="1487" spans="1:3" x14ac:dyDescent="0.25">
      <c r="A1487" s="36" t="s">
        <v>2049</v>
      </c>
      <c r="B1487" s="96" t="s">
        <v>2123</v>
      </c>
      <c r="C1487" s="36" t="s">
        <v>2124</v>
      </c>
    </row>
    <row r="1488" spans="1:3" x14ac:dyDescent="0.25">
      <c r="A1488" s="36" t="s">
        <v>2049</v>
      </c>
      <c r="B1488" s="96" t="s">
        <v>2125</v>
      </c>
      <c r="C1488" s="36" t="s">
        <v>2126</v>
      </c>
    </row>
    <row r="1489" spans="1:3" x14ac:dyDescent="0.25">
      <c r="A1489" s="36" t="s">
        <v>2049</v>
      </c>
      <c r="B1489" s="96" t="s">
        <v>2127</v>
      </c>
      <c r="C1489" s="36" t="s">
        <v>2126</v>
      </c>
    </row>
    <row r="1490" spans="1:3" x14ac:dyDescent="0.25">
      <c r="A1490" s="36" t="s">
        <v>2049</v>
      </c>
      <c r="B1490" s="96" t="s">
        <v>2128</v>
      </c>
      <c r="C1490" s="36" t="s">
        <v>2129</v>
      </c>
    </row>
    <row r="1491" spans="1:3" x14ac:dyDescent="0.25">
      <c r="A1491" s="36" t="s">
        <v>2049</v>
      </c>
      <c r="B1491" s="96" t="s">
        <v>2130</v>
      </c>
      <c r="C1491" s="36" t="s">
        <v>2131</v>
      </c>
    </row>
    <row r="1492" spans="1:3" x14ac:dyDescent="0.25">
      <c r="A1492" s="36" t="s">
        <v>2049</v>
      </c>
      <c r="B1492" s="96" t="s">
        <v>2132</v>
      </c>
      <c r="C1492" s="36" t="s">
        <v>2133</v>
      </c>
    </row>
    <row r="1493" spans="1:3" x14ac:dyDescent="0.25">
      <c r="A1493" s="36" t="s">
        <v>2049</v>
      </c>
      <c r="B1493" s="96" t="s">
        <v>2134</v>
      </c>
      <c r="C1493" s="36" t="s">
        <v>3781</v>
      </c>
    </row>
    <row r="1494" spans="1:3" x14ac:dyDescent="0.25">
      <c r="A1494" s="36" t="s">
        <v>2049</v>
      </c>
      <c r="B1494" s="96" t="s">
        <v>2135</v>
      </c>
      <c r="C1494" s="36" t="s">
        <v>2136</v>
      </c>
    </row>
    <row r="1495" spans="1:3" x14ac:dyDescent="0.25">
      <c r="A1495" s="36" t="s">
        <v>2049</v>
      </c>
      <c r="B1495" s="96" t="s">
        <v>2137</v>
      </c>
      <c r="C1495" s="36" t="s">
        <v>2136</v>
      </c>
    </row>
    <row r="1496" spans="1:3" x14ac:dyDescent="0.25">
      <c r="A1496" s="36" t="s">
        <v>2049</v>
      </c>
      <c r="B1496" s="96" t="s">
        <v>2138</v>
      </c>
      <c r="C1496" s="36" t="s">
        <v>2139</v>
      </c>
    </row>
    <row r="1497" spans="1:3" x14ac:dyDescent="0.25">
      <c r="A1497" s="36" t="s">
        <v>2049</v>
      </c>
      <c r="B1497" s="96" t="s">
        <v>2140</v>
      </c>
      <c r="C1497" s="36" t="s">
        <v>2139</v>
      </c>
    </row>
    <row r="1498" spans="1:3" x14ac:dyDescent="0.25">
      <c r="A1498" s="36" t="s">
        <v>2049</v>
      </c>
      <c r="B1498" s="96" t="s">
        <v>2141</v>
      </c>
      <c r="C1498" s="36" t="s">
        <v>2139</v>
      </c>
    </row>
    <row r="1499" spans="1:3" x14ac:dyDescent="0.25">
      <c r="A1499" s="36" t="s">
        <v>2049</v>
      </c>
      <c r="B1499" s="114">
        <v>82</v>
      </c>
      <c r="C1499" s="36" t="s">
        <v>3965</v>
      </c>
    </row>
    <row r="1500" spans="1:3" x14ac:dyDescent="0.25">
      <c r="A1500" s="36" t="s">
        <v>2049</v>
      </c>
      <c r="B1500" s="96" t="s">
        <v>2142</v>
      </c>
      <c r="C1500" s="36" t="s">
        <v>3966</v>
      </c>
    </row>
    <row r="1501" spans="1:3" x14ac:dyDescent="0.25">
      <c r="A1501" s="36" t="s">
        <v>2049</v>
      </c>
      <c r="B1501" s="96" t="s">
        <v>2143</v>
      </c>
      <c r="C1501" s="36" t="s">
        <v>3966</v>
      </c>
    </row>
    <row r="1502" spans="1:3" x14ac:dyDescent="0.25">
      <c r="A1502" s="36" t="s">
        <v>2049</v>
      </c>
      <c r="B1502" s="96" t="s">
        <v>2144</v>
      </c>
      <c r="C1502" s="36" t="s">
        <v>3966</v>
      </c>
    </row>
    <row r="1503" spans="1:3" x14ac:dyDescent="0.25">
      <c r="A1503" s="36" t="s">
        <v>2049</v>
      </c>
      <c r="B1503" s="96" t="s">
        <v>2145</v>
      </c>
      <c r="C1503" s="36" t="s">
        <v>2146</v>
      </c>
    </row>
    <row r="1504" spans="1:3" x14ac:dyDescent="0.25">
      <c r="A1504" s="36" t="s">
        <v>2049</v>
      </c>
      <c r="B1504" s="96" t="s">
        <v>2147</v>
      </c>
      <c r="C1504" s="36" t="s">
        <v>2146</v>
      </c>
    </row>
    <row r="1505" spans="1:3" x14ac:dyDescent="0.25">
      <c r="A1505" s="36" t="s">
        <v>2049</v>
      </c>
      <c r="B1505" s="96" t="s">
        <v>2148</v>
      </c>
      <c r="C1505" s="36" t="s">
        <v>2146</v>
      </c>
    </row>
    <row r="1506" spans="1:3" x14ac:dyDescent="0.25">
      <c r="A1506" s="36" t="s">
        <v>2049</v>
      </c>
      <c r="B1506" s="96" t="s">
        <v>2149</v>
      </c>
      <c r="C1506" s="36" t="s">
        <v>2150</v>
      </c>
    </row>
    <row r="1507" spans="1:3" x14ac:dyDescent="0.25">
      <c r="A1507" s="36" t="s">
        <v>2049</v>
      </c>
      <c r="B1507" s="96" t="s">
        <v>2151</v>
      </c>
      <c r="C1507" s="36" t="s">
        <v>2150</v>
      </c>
    </row>
    <row r="1508" spans="1:3" x14ac:dyDescent="0.25">
      <c r="A1508" s="36" t="s">
        <v>2049</v>
      </c>
      <c r="B1508" s="96" t="s">
        <v>2152</v>
      </c>
      <c r="C1508" s="36" t="s">
        <v>2150</v>
      </c>
    </row>
    <row r="1509" spans="1:3" x14ac:dyDescent="0.25">
      <c r="A1509" s="36" t="s">
        <v>2049</v>
      </c>
      <c r="B1509" s="96" t="s">
        <v>2153</v>
      </c>
      <c r="C1509" s="36" t="s">
        <v>3967</v>
      </c>
    </row>
    <row r="1510" spans="1:3" x14ac:dyDescent="0.25">
      <c r="A1510" s="36" t="s">
        <v>2049</v>
      </c>
      <c r="B1510" s="96" t="s">
        <v>2154</v>
      </c>
      <c r="C1510" s="36" t="s">
        <v>3967</v>
      </c>
    </row>
    <row r="1511" spans="1:3" x14ac:dyDescent="0.25">
      <c r="A1511" s="36" t="s">
        <v>2049</v>
      </c>
      <c r="B1511" s="96" t="s">
        <v>2155</v>
      </c>
      <c r="C1511" s="36" t="s">
        <v>3967</v>
      </c>
    </row>
    <row r="1512" spans="1:3" x14ac:dyDescent="0.25">
      <c r="A1512" s="36" t="s">
        <v>2049</v>
      </c>
      <c r="B1512" s="96" t="s">
        <v>2156</v>
      </c>
      <c r="C1512" s="36" t="s">
        <v>3992</v>
      </c>
    </row>
    <row r="1513" spans="1:3" x14ac:dyDescent="0.25">
      <c r="A1513" s="36" t="s">
        <v>2049</v>
      </c>
      <c r="B1513" s="96" t="s">
        <v>2157</v>
      </c>
      <c r="C1513" s="36" t="s">
        <v>3969</v>
      </c>
    </row>
    <row r="1514" spans="1:3" x14ac:dyDescent="0.25">
      <c r="A1514" s="36" t="s">
        <v>2049</v>
      </c>
      <c r="B1514" s="96" t="s">
        <v>2159</v>
      </c>
      <c r="C1514" s="36" t="s">
        <v>3969</v>
      </c>
    </row>
    <row r="1515" spans="1:3" x14ac:dyDescent="0.25">
      <c r="A1515" s="36" t="s">
        <v>2049</v>
      </c>
      <c r="B1515" s="96" t="s">
        <v>2160</v>
      </c>
      <c r="C1515" s="36" t="s">
        <v>3970</v>
      </c>
    </row>
    <row r="1516" spans="1:3" x14ac:dyDescent="0.25">
      <c r="A1516" s="36" t="s">
        <v>2049</v>
      </c>
      <c r="B1516" s="96" t="s">
        <v>2161</v>
      </c>
      <c r="C1516" s="36" t="s">
        <v>3970</v>
      </c>
    </row>
    <row r="1517" spans="1:3" x14ac:dyDescent="0.25">
      <c r="A1517" s="36" t="s">
        <v>2049</v>
      </c>
      <c r="B1517" s="96" t="s">
        <v>2162</v>
      </c>
      <c r="C1517" s="36" t="s">
        <v>3968</v>
      </c>
    </row>
    <row r="1518" spans="1:3" x14ac:dyDescent="0.25">
      <c r="A1518" s="36" t="s">
        <v>2049</v>
      </c>
      <c r="B1518" s="96" t="s">
        <v>2163</v>
      </c>
      <c r="C1518" s="36" t="s">
        <v>3968</v>
      </c>
    </row>
    <row r="1519" spans="1:3" x14ac:dyDescent="0.25">
      <c r="A1519" s="36" t="s">
        <v>2164</v>
      </c>
      <c r="B1519" s="96" t="s">
        <v>2164</v>
      </c>
      <c r="C1519" s="36" t="s">
        <v>3188</v>
      </c>
    </row>
    <row r="1520" spans="1:3" x14ac:dyDescent="0.25">
      <c r="A1520" s="36" t="s">
        <v>2164</v>
      </c>
      <c r="B1520" s="114">
        <v>84</v>
      </c>
      <c r="C1520" s="36" t="s">
        <v>2165</v>
      </c>
    </row>
    <row r="1521" spans="1:3" x14ac:dyDescent="0.25">
      <c r="A1521" s="36" t="s">
        <v>2164</v>
      </c>
      <c r="B1521" s="96" t="s">
        <v>2166</v>
      </c>
      <c r="C1521" s="36" t="s">
        <v>2167</v>
      </c>
    </row>
    <row r="1522" spans="1:3" x14ac:dyDescent="0.25">
      <c r="A1522" s="36" t="s">
        <v>2164</v>
      </c>
      <c r="B1522" s="96" t="s">
        <v>2168</v>
      </c>
      <c r="C1522" s="36" t="s">
        <v>2169</v>
      </c>
    </row>
    <row r="1523" spans="1:3" x14ac:dyDescent="0.25">
      <c r="A1523" s="36" t="s">
        <v>2164</v>
      </c>
      <c r="B1523" s="96" t="s">
        <v>2170</v>
      </c>
      <c r="C1523" s="36" t="s">
        <v>2169</v>
      </c>
    </row>
    <row r="1524" spans="1:3" x14ac:dyDescent="0.25">
      <c r="A1524" s="36" t="s">
        <v>2164</v>
      </c>
      <c r="B1524" s="96" t="s">
        <v>2171</v>
      </c>
      <c r="C1524" s="36" t="s">
        <v>2172</v>
      </c>
    </row>
    <row r="1525" spans="1:3" x14ac:dyDescent="0.25">
      <c r="A1525" s="36" t="s">
        <v>2164</v>
      </c>
      <c r="B1525" s="96" t="s">
        <v>2173</v>
      </c>
      <c r="C1525" s="36" t="s">
        <v>2172</v>
      </c>
    </row>
    <row r="1526" spans="1:3" x14ac:dyDescent="0.25">
      <c r="A1526" s="36" t="s">
        <v>2164</v>
      </c>
      <c r="B1526" s="96" t="s">
        <v>2174</v>
      </c>
      <c r="C1526" s="36" t="s">
        <v>2175</v>
      </c>
    </row>
    <row r="1527" spans="1:3" x14ac:dyDescent="0.25">
      <c r="A1527" s="36" t="s">
        <v>2164</v>
      </c>
      <c r="B1527" s="96" t="s">
        <v>2176</v>
      </c>
      <c r="C1527" s="36" t="s">
        <v>2175</v>
      </c>
    </row>
    <row r="1528" spans="1:3" x14ac:dyDescent="0.25">
      <c r="A1528" s="36" t="s">
        <v>2164</v>
      </c>
      <c r="B1528" s="96" t="s">
        <v>2177</v>
      </c>
      <c r="C1528" s="36" t="s">
        <v>2178</v>
      </c>
    </row>
    <row r="1529" spans="1:3" x14ac:dyDescent="0.25">
      <c r="A1529" s="36" t="s">
        <v>2164</v>
      </c>
      <c r="B1529" s="96" t="s">
        <v>2179</v>
      </c>
      <c r="C1529" s="36" t="s">
        <v>2180</v>
      </c>
    </row>
    <row r="1530" spans="1:3" x14ac:dyDescent="0.25">
      <c r="A1530" s="36" t="s">
        <v>2164</v>
      </c>
      <c r="B1530" s="96" t="s">
        <v>2181</v>
      </c>
      <c r="C1530" s="36" t="s">
        <v>2180</v>
      </c>
    </row>
    <row r="1531" spans="1:3" x14ac:dyDescent="0.25">
      <c r="A1531" s="36" t="s">
        <v>2164</v>
      </c>
      <c r="B1531" s="96" t="s">
        <v>2182</v>
      </c>
      <c r="C1531" s="36" t="s">
        <v>4145</v>
      </c>
    </row>
    <row r="1532" spans="1:3" x14ac:dyDescent="0.25">
      <c r="A1532" s="36" t="s">
        <v>2164</v>
      </c>
      <c r="B1532" s="96" t="s">
        <v>2184</v>
      </c>
      <c r="C1532" s="36" t="s">
        <v>4145</v>
      </c>
    </row>
    <row r="1533" spans="1:3" x14ac:dyDescent="0.25">
      <c r="A1533" s="36" t="s">
        <v>2164</v>
      </c>
      <c r="B1533" s="96" t="s">
        <v>2185</v>
      </c>
      <c r="C1533" s="36" t="s">
        <v>4146</v>
      </c>
    </row>
    <row r="1534" spans="1:3" x14ac:dyDescent="0.25">
      <c r="A1534" s="36" t="s">
        <v>2164</v>
      </c>
      <c r="B1534" s="96" t="s">
        <v>2186</v>
      </c>
      <c r="C1534" s="36" t="s">
        <v>4146</v>
      </c>
    </row>
    <row r="1535" spans="1:3" x14ac:dyDescent="0.25">
      <c r="A1535" s="36" t="s">
        <v>2164</v>
      </c>
      <c r="B1535" s="96" t="s">
        <v>2187</v>
      </c>
      <c r="C1535" s="36" t="s">
        <v>4147</v>
      </c>
    </row>
    <row r="1536" spans="1:3" x14ac:dyDescent="0.25">
      <c r="A1536" s="36" t="s">
        <v>2164</v>
      </c>
      <c r="B1536" s="96" t="s">
        <v>2188</v>
      </c>
      <c r="C1536" s="36" t="s">
        <v>4147</v>
      </c>
    </row>
    <row r="1537" spans="1:3" x14ac:dyDescent="0.25">
      <c r="A1537" s="36" t="s">
        <v>2164</v>
      </c>
      <c r="B1537" s="96" t="s">
        <v>2189</v>
      </c>
      <c r="C1537" s="36" t="s">
        <v>4148</v>
      </c>
    </row>
    <row r="1538" spans="1:3" x14ac:dyDescent="0.25">
      <c r="A1538" s="36" t="s">
        <v>2164</v>
      </c>
      <c r="B1538" s="96" t="s">
        <v>2190</v>
      </c>
      <c r="C1538" s="36" t="s">
        <v>4148</v>
      </c>
    </row>
    <row r="1539" spans="1:3" x14ac:dyDescent="0.25">
      <c r="A1539" s="36" t="s">
        <v>2164</v>
      </c>
      <c r="B1539" s="96" t="s">
        <v>2191</v>
      </c>
      <c r="C1539" s="36" t="s">
        <v>4119</v>
      </c>
    </row>
    <row r="1540" spans="1:3" x14ac:dyDescent="0.25">
      <c r="A1540" s="36" t="s">
        <v>2164</v>
      </c>
      <c r="B1540" s="96" t="s">
        <v>2192</v>
      </c>
      <c r="C1540" s="36" t="s">
        <v>4119</v>
      </c>
    </row>
    <row r="1541" spans="1:3" x14ac:dyDescent="0.25">
      <c r="A1541" s="36" t="s">
        <v>2164</v>
      </c>
      <c r="B1541" s="96" t="s">
        <v>2193</v>
      </c>
      <c r="C1541" s="36" t="s">
        <v>4119</v>
      </c>
    </row>
    <row r="1542" spans="1:3" x14ac:dyDescent="0.25">
      <c r="A1542" s="36" t="s">
        <v>2194</v>
      </c>
      <c r="B1542" s="96" t="s">
        <v>2194</v>
      </c>
      <c r="C1542" s="36" t="s">
        <v>3186</v>
      </c>
    </row>
    <row r="1543" spans="1:3" x14ac:dyDescent="0.25">
      <c r="A1543" s="36" t="s">
        <v>2194</v>
      </c>
      <c r="B1543" s="114">
        <v>85</v>
      </c>
      <c r="C1543" s="36" t="s">
        <v>2195</v>
      </c>
    </row>
    <row r="1544" spans="1:3" x14ac:dyDescent="0.25">
      <c r="A1544" s="36" t="s">
        <v>2194</v>
      </c>
      <c r="B1544" s="96" t="s">
        <v>2196</v>
      </c>
      <c r="C1544" s="36" t="s">
        <v>2197</v>
      </c>
    </row>
    <row r="1545" spans="1:3" x14ac:dyDescent="0.25">
      <c r="A1545" s="36" t="s">
        <v>2194</v>
      </c>
      <c r="B1545" s="96" t="s">
        <v>2198</v>
      </c>
      <c r="C1545" s="36" t="s">
        <v>2197</v>
      </c>
    </row>
    <row r="1546" spans="1:3" x14ac:dyDescent="0.25">
      <c r="A1546" s="36" t="s">
        <v>2194</v>
      </c>
      <c r="B1546" s="96" t="s">
        <v>2199</v>
      </c>
      <c r="C1546" s="36" t="s">
        <v>2197</v>
      </c>
    </row>
    <row r="1547" spans="1:3" x14ac:dyDescent="0.25">
      <c r="A1547" s="36" t="s">
        <v>2194</v>
      </c>
      <c r="B1547" s="96" t="s">
        <v>2200</v>
      </c>
      <c r="C1547" s="36" t="s">
        <v>2201</v>
      </c>
    </row>
    <row r="1548" spans="1:3" x14ac:dyDescent="0.25">
      <c r="A1548" s="36" t="s">
        <v>2194</v>
      </c>
      <c r="B1548" s="96" t="s">
        <v>2202</v>
      </c>
      <c r="C1548" s="36" t="s">
        <v>2201</v>
      </c>
    </row>
    <row r="1549" spans="1:3" x14ac:dyDescent="0.25">
      <c r="A1549" s="36" t="s">
        <v>2194</v>
      </c>
      <c r="B1549" s="96" t="s">
        <v>2203</v>
      </c>
      <c r="C1549" s="36" t="s">
        <v>2204</v>
      </c>
    </row>
    <row r="1550" spans="1:3" x14ac:dyDescent="0.25">
      <c r="A1550" s="36" t="s">
        <v>2194</v>
      </c>
      <c r="B1550" s="96" t="s">
        <v>2205</v>
      </c>
      <c r="C1550" s="36" t="s">
        <v>2206</v>
      </c>
    </row>
    <row r="1551" spans="1:3" x14ac:dyDescent="0.25">
      <c r="A1551" s="36" t="s">
        <v>2194</v>
      </c>
      <c r="B1551" s="96" t="s">
        <v>2207</v>
      </c>
      <c r="C1551" s="36" t="s">
        <v>2208</v>
      </c>
    </row>
    <row r="1552" spans="1:3" x14ac:dyDescent="0.25">
      <c r="A1552" s="36" t="s">
        <v>2194</v>
      </c>
      <c r="B1552" s="96" t="s">
        <v>2209</v>
      </c>
      <c r="C1552" s="36" t="s">
        <v>2210</v>
      </c>
    </row>
    <row r="1553" spans="1:3" x14ac:dyDescent="0.25">
      <c r="A1553" s="36" t="s">
        <v>2194</v>
      </c>
      <c r="B1553" s="96" t="s">
        <v>2211</v>
      </c>
      <c r="C1553" s="36" t="s">
        <v>2212</v>
      </c>
    </row>
    <row r="1554" spans="1:3" x14ac:dyDescent="0.25">
      <c r="A1554" s="36" t="s">
        <v>2194</v>
      </c>
      <c r="B1554" s="96" t="s">
        <v>2213</v>
      </c>
      <c r="C1554" s="36" t="s">
        <v>2214</v>
      </c>
    </row>
    <row r="1555" spans="1:3" x14ac:dyDescent="0.25">
      <c r="A1555" s="36" t="s">
        <v>2194</v>
      </c>
      <c r="B1555" s="96" t="s">
        <v>2215</v>
      </c>
      <c r="C1555" s="36" t="s">
        <v>2216</v>
      </c>
    </row>
    <row r="1556" spans="1:3" x14ac:dyDescent="0.25">
      <c r="A1556" s="36" t="s">
        <v>2194</v>
      </c>
      <c r="B1556" s="96" t="s">
        <v>2217</v>
      </c>
      <c r="C1556" s="36" t="s">
        <v>2216</v>
      </c>
    </row>
    <row r="1557" spans="1:3" x14ac:dyDescent="0.25">
      <c r="A1557" s="36" t="s">
        <v>2194</v>
      </c>
      <c r="B1557" s="96" t="s">
        <v>2218</v>
      </c>
      <c r="C1557" s="36" t="s">
        <v>2219</v>
      </c>
    </row>
    <row r="1558" spans="1:3" x14ac:dyDescent="0.25">
      <c r="A1558" s="36" t="s">
        <v>2194</v>
      </c>
      <c r="B1558" s="96" t="s">
        <v>2220</v>
      </c>
      <c r="C1558" s="36" t="s">
        <v>2219</v>
      </c>
    </row>
    <row r="1559" spans="1:3" x14ac:dyDescent="0.25">
      <c r="A1559" s="36" t="s">
        <v>2194</v>
      </c>
      <c r="B1559" s="96" t="s">
        <v>2221</v>
      </c>
      <c r="C1559" s="36" t="s">
        <v>2222</v>
      </c>
    </row>
    <row r="1560" spans="1:3" x14ac:dyDescent="0.25">
      <c r="A1560" s="36" t="s">
        <v>2194</v>
      </c>
      <c r="B1560" s="96" t="s">
        <v>2223</v>
      </c>
      <c r="C1560" s="36" t="s">
        <v>2222</v>
      </c>
    </row>
    <row r="1561" spans="1:3" x14ac:dyDescent="0.25">
      <c r="A1561" s="36" t="s">
        <v>2194</v>
      </c>
      <c r="B1561" s="96" t="s">
        <v>2224</v>
      </c>
      <c r="C1561" s="36" t="s">
        <v>2222</v>
      </c>
    </row>
    <row r="1562" spans="1:3" x14ac:dyDescent="0.25">
      <c r="A1562" s="36" t="s">
        <v>2194</v>
      </c>
      <c r="B1562" s="96" t="s">
        <v>2225</v>
      </c>
      <c r="C1562" s="36" t="s">
        <v>2226</v>
      </c>
    </row>
    <row r="1563" spans="1:3" x14ac:dyDescent="0.25">
      <c r="A1563" s="36" t="s">
        <v>2194</v>
      </c>
      <c r="B1563" s="96" t="s">
        <v>2227</v>
      </c>
      <c r="C1563" s="36" t="s">
        <v>2228</v>
      </c>
    </row>
    <row r="1564" spans="1:3" x14ac:dyDescent="0.25">
      <c r="A1564" s="36" t="s">
        <v>2194</v>
      </c>
      <c r="B1564" s="96" t="s">
        <v>2229</v>
      </c>
      <c r="C1564" s="36" t="s">
        <v>2228</v>
      </c>
    </row>
    <row r="1565" spans="1:3" x14ac:dyDescent="0.25">
      <c r="A1565" s="36" t="s">
        <v>2194</v>
      </c>
      <c r="B1565" s="96" t="s">
        <v>2230</v>
      </c>
      <c r="C1565" s="36" t="s">
        <v>2231</v>
      </c>
    </row>
    <row r="1566" spans="1:3" x14ac:dyDescent="0.25">
      <c r="A1566" s="36" t="s">
        <v>2194</v>
      </c>
      <c r="B1566" s="96" t="s">
        <v>2232</v>
      </c>
      <c r="C1566" s="36" t="s">
        <v>2231</v>
      </c>
    </row>
    <row r="1567" spans="1:3" x14ac:dyDescent="0.25">
      <c r="A1567" s="36" t="s">
        <v>2194</v>
      </c>
      <c r="B1567" s="96" t="s">
        <v>2233</v>
      </c>
      <c r="C1567" s="36" t="s">
        <v>2234</v>
      </c>
    </row>
    <row r="1568" spans="1:3" x14ac:dyDescent="0.25">
      <c r="A1568" s="36" t="s">
        <v>2194</v>
      </c>
      <c r="B1568" s="96" t="s">
        <v>2235</v>
      </c>
      <c r="C1568" s="36" t="s">
        <v>2234</v>
      </c>
    </row>
    <row r="1569" spans="1:3" x14ac:dyDescent="0.25">
      <c r="A1569" s="36" t="s">
        <v>2194</v>
      </c>
      <c r="B1569" s="96" t="s">
        <v>2236</v>
      </c>
      <c r="C1569" s="36" t="s">
        <v>3046</v>
      </c>
    </row>
    <row r="1570" spans="1:3" x14ac:dyDescent="0.25">
      <c r="A1570" s="36" t="s">
        <v>2194</v>
      </c>
      <c r="B1570" s="96" t="s">
        <v>2237</v>
      </c>
      <c r="C1570" s="36" t="s">
        <v>3046</v>
      </c>
    </row>
    <row r="1571" spans="1:3" x14ac:dyDescent="0.25">
      <c r="A1571" s="36" t="s">
        <v>2194</v>
      </c>
      <c r="B1571" s="96" t="s">
        <v>2238</v>
      </c>
      <c r="C1571" s="36" t="s">
        <v>2239</v>
      </c>
    </row>
    <row r="1572" spans="1:3" x14ac:dyDescent="0.25">
      <c r="A1572" s="36" t="s">
        <v>2194</v>
      </c>
      <c r="B1572" s="96" t="s">
        <v>2240</v>
      </c>
      <c r="C1572" s="36" t="s">
        <v>3971</v>
      </c>
    </row>
    <row r="1573" spans="1:3" x14ac:dyDescent="0.25">
      <c r="A1573" s="36" t="s">
        <v>2194</v>
      </c>
      <c r="B1573" s="96" t="s">
        <v>2241</v>
      </c>
      <c r="C1573" s="36" t="s">
        <v>3971</v>
      </c>
    </row>
    <row r="1574" spans="1:3" x14ac:dyDescent="0.25">
      <c r="A1574" s="36" t="s">
        <v>2194</v>
      </c>
      <c r="B1574" s="96" t="s">
        <v>2242</v>
      </c>
      <c r="C1574" s="36" t="s">
        <v>3717</v>
      </c>
    </row>
    <row r="1575" spans="1:3" x14ac:dyDescent="0.25">
      <c r="A1575" s="36" t="s">
        <v>2194</v>
      </c>
      <c r="B1575" s="96" t="s">
        <v>2243</v>
      </c>
      <c r="C1575" s="36" t="s">
        <v>3717</v>
      </c>
    </row>
    <row r="1576" spans="1:3" x14ac:dyDescent="0.25">
      <c r="A1576" s="36" t="s">
        <v>2244</v>
      </c>
      <c r="B1576" s="96" t="s">
        <v>2244</v>
      </c>
      <c r="C1576" s="36" t="s">
        <v>4149</v>
      </c>
    </row>
    <row r="1577" spans="1:3" x14ac:dyDescent="0.25">
      <c r="A1577" s="36" t="s">
        <v>2244</v>
      </c>
      <c r="B1577" s="114">
        <v>86</v>
      </c>
      <c r="C1577" s="36" t="s">
        <v>4150</v>
      </c>
    </row>
    <row r="1578" spans="1:3" x14ac:dyDescent="0.25">
      <c r="A1578" s="36" t="s">
        <v>2244</v>
      </c>
      <c r="B1578" s="96" t="s">
        <v>2245</v>
      </c>
      <c r="C1578" s="36" t="s">
        <v>4151</v>
      </c>
    </row>
    <row r="1579" spans="1:3" x14ac:dyDescent="0.25">
      <c r="A1579" s="36" t="s">
        <v>2244</v>
      </c>
      <c r="B1579" s="96" t="s">
        <v>2246</v>
      </c>
      <c r="C1579" s="36" t="s">
        <v>4151</v>
      </c>
    </row>
    <row r="1580" spans="1:3" x14ac:dyDescent="0.25">
      <c r="A1580" s="36" t="s">
        <v>2244</v>
      </c>
      <c r="B1580" s="96" t="s">
        <v>2247</v>
      </c>
      <c r="C1580" s="36" t="s">
        <v>4151</v>
      </c>
    </row>
    <row r="1581" spans="1:3" x14ac:dyDescent="0.25">
      <c r="A1581" s="36" t="s">
        <v>2244</v>
      </c>
      <c r="B1581" s="96" t="s">
        <v>2248</v>
      </c>
      <c r="C1581" s="36" t="s">
        <v>4152</v>
      </c>
    </row>
    <row r="1582" spans="1:3" x14ac:dyDescent="0.25">
      <c r="A1582" s="36" t="s">
        <v>2244</v>
      </c>
      <c r="B1582" s="96" t="s">
        <v>2249</v>
      </c>
      <c r="C1582" s="36" t="s">
        <v>3972</v>
      </c>
    </row>
    <row r="1583" spans="1:3" x14ac:dyDescent="0.25">
      <c r="A1583" s="36" t="s">
        <v>2244</v>
      </c>
      <c r="B1583" s="96" t="s">
        <v>2250</v>
      </c>
      <c r="C1583" s="36" t="s">
        <v>3972</v>
      </c>
    </row>
    <row r="1584" spans="1:3" x14ac:dyDescent="0.25">
      <c r="A1584" s="36" t="s">
        <v>2244</v>
      </c>
      <c r="B1584" s="96" t="s">
        <v>2251</v>
      </c>
      <c r="C1584" s="36" t="s">
        <v>3973</v>
      </c>
    </row>
    <row r="1585" spans="1:3" x14ac:dyDescent="0.25">
      <c r="A1585" s="36" t="s">
        <v>2244</v>
      </c>
      <c r="B1585" s="96" t="s">
        <v>2252</v>
      </c>
      <c r="C1585" s="36" t="s">
        <v>3973</v>
      </c>
    </row>
    <row r="1586" spans="1:3" x14ac:dyDescent="0.25">
      <c r="A1586" s="36" t="s">
        <v>2244</v>
      </c>
      <c r="B1586" s="96" t="s">
        <v>2253</v>
      </c>
      <c r="C1586" s="36" t="s">
        <v>3974</v>
      </c>
    </row>
    <row r="1587" spans="1:3" x14ac:dyDescent="0.25">
      <c r="A1587" s="36" t="s">
        <v>2244</v>
      </c>
      <c r="B1587" s="96" t="s">
        <v>2254</v>
      </c>
      <c r="C1587" s="36" t="s">
        <v>3974</v>
      </c>
    </row>
    <row r="1588" spans="1:3" x14ac:dyDescent="0.25">
      <c r="A1588" s="36" t="s">
        <v>2244</v>
      </c>
      <c r="B1588" s="96" t="s">
        <v>2255</v>
      </c>
      <c r="C1588" s="36" t="s">
        <v>4120</v>
      </c>
    </row>
    <row r="1589" spans="1:3" x14ac:dyDescent="0.25">
      <c r="A1589" s="36" t="s">
        <v>2244</v>
      </c>
      <c r="B1589" s="96" t="s">
        <v>2256</v>
      </c>
      <c r="C1589" s="36" t="s">
        <v>3975</v>
      </c>
    </row>
    <row r="1590" spans="1:3" x14ac:dyDescent="0.25">
      <c r="A1590" s="36" t="s">
        <v>2244</v>
      </c>
      <c r="B1590" s="96" t="s">
        <v>2257</v>
      </c>
      <c r="C1590" s="36" t="s">
        <v>3975</v>
      </c>
    </row>
    <row r="1591" spans="1:3" x14ac:dyDescent="0.25">
      <c r="A1591" s="36" t="s">
        <v>2244</v>
      </c>
      <c r="B1591" s="96" t="s">
        <v>2258</v>
      </c>
      <c r="C1591" s="36" t="s">
        <v>2259</v>
      </c>
    </row>
    <row r="1592" spans="1:3" x14ac:dyDescent="0.25">
      <c r="A1592" s="36" t="s">
        <v>2244</v>
      </c>
      <c r="B1592" s="96" t="s">
        <v>2260</v>
      </c>
      <c r="C1592" s="36" t="s">
        <v>2259</v>
      </c>
    </row>
    <row r="1593" spans="1:3" x14ac:dyDescent="0.25">
      <c r="A1593" s="36" t="s">
        <v>2244</v>
      </c>
      <c r="B1593" s="96" t="s">
        <v>2261</v>
      </c>
      <c r="C1593" s="36" t="s">
        <v>2262</v>
      </c>
    </row>
    <row r="1594" spans="1:3" x14ac:dyDescent="0.25">
      <c r="A1594" s="36" t="s">
        <v>2244</v>
      </c>
      <c r="B1594" s="96" t="s">
        <v>2263</v>
      </c>
      <c r="C1594" s="36" t="s">
        <v>2262</v>
      </c>
    </row>
    <row r="1595" spans="1:3" x14ac:dyDescent="0.25">
      <c r="A1595" s="36" t="s">
        <v>2244</v>
      </c>
      <c r="B1595" s="96" t="s">
        <v>2264</v>
      </c>
      <c r="C1595" s="36" t="s">
        <v>3976</v>
      </c>
    </row>
    <row r="1596" spans="1:3" x14ac:dyDescent="0.25">
      <c r="A1596" s="36" t="s">
        <v>2244</v>
      </c>
      <c r="B1596" s="96" t="s">
        <v>2265</v>
      </c>
      <c r="C1596" s="36" t="s">
        <v>3976</v>
      </c>
    </row>
    <row r="1597" spans="1:3" x14ac:dyDescent="0.25">
      <c r="A1597" s="36" t="s">
        <v>2244</v>
      </c>
      <c r="B1597" s="96" t="s">
        <v>2266</v>
      </c>
      <c r="C1597" s="36" t="s">
        <v>2267</v>
      </c>
    </row>
    <row r="1598" spans="1:3" x14ac:dyDescent="0.25">
      <c r="A1598" s="36" t="s">
        <v>2244</v>
      </c>
      <c r="B1598" s="96" t="s">
        <v>2268</v>
      </c>
      <c r="C1598" s="36" t="s">
        <v>2267</v>
      </c>
    </row>
    <row r="1599" spans="1:3" x14ac:dyDescent="0.25">
      <c r="A1599" s="36" t="s">
        <v>2244</v>
      </c>
      <c r="B1599" s="96" t="s">
        <v>2269</v>
      </c>
      <c r="C1599" s="36" t="s">
        <v>2270</v>
      </c>
    </row>
    <row r="1600" spans="1:3" x14ac:dyDescent="0.25">
      <c r="A1600" s="36" t="s">
        <v>2244</v>
      </c>
      <c r="B1600" s="96" t="s">
        <v>2271</v>
      </c>
      <c r="C1600" s="36" t="s">
        <v>2270</v>
      </c>
    </row>
    <row r="1601" spans="1:3" x14ac:dyDescent="0.25">
      <c r="A1601" s="36" t="s">
        <v>2244</v>
      </c>
      <c r="B1601" s="96" t="s">
        <v>2272</v>
      </c>
      <c r="C1601" s="36" t="s">
        <v>4153</v>
      </c>
    </row>
    <row r="1602" spans="1:3" x14ac:dyDescent="0.25">
      <c r="A1602" s="36" t="s">
        <v>2244</v>
      </c>
      <c r="B1602" s="96" t="s">
        <v>2273</v>
      </c>
      <c r="C1602" s="36" t="s">
        <v>4153</v>
      </c>
    </row>
    <row r="1603" spans="1:3" x14ac:dyDescent="0.25">
      <c r="A1603" s="36" t="s">
        <v>2244</v>
      </c>
      <c r="B1603" s="96" t="s">
        <v>2274</v>
      </c>
      <c r="C1603" s="36" t="s">
        <v>3718</v>
      </c>
    </row>
    <row r="1604" spans="1:3" x14ac:dyDescent="0.25">
      <c r="A1604" s="36" t="s">
        <v>2244</v>
      </c>
      <c r="B1604" s="96" t="s">
        <v>2275</v>
      </c>
      <c r="C1604" s="36" t="s">
        <v>3718</v>
      </c>
    </row>
    <row r="1605" spans="1:3" x14ac:dyDescent="0.25">
      <c r="A1605" s="36" t="s">
        <v>2244</v>
      </c>
      <c r="B1605" s="114">
        <v>87</v>
      </c>
      <c r="C1605" s="36" t="s">
        <v>2276</v>
      </c>
    </row>
    <row r="1606" spans="1:3" x14ac:dyDescent="0.25">
      <c r="A1606" s="36" t="s">
        <v>2244</v>
      </c>
      <c r="B1606" s="96" t="s">
        <v>2277</v>
      </c>
      <c r="C1606" s="36" t="s">
        <v>2278</v>
      </c>
    </row>
    <row r="1607" spans="1:3" x14ac:dyDescent="0.25">
      <c r="A1607" s="36" t="s">
        <v>2244</v>
      </c>
      <c r="B1607" s="96" t="s">
        <v>2279</v>
      </c>
      <c r="C1607" s="36" t="s">
        <v>2278</v>
      </c>
    </row>
    <row r="1608" spans="1:3" x14ac:dyDescent="0.25">
      <c r="A1608" s="36" t="s">
        <v>2244</v>
      </c>
      <c r="B1608" s="96" t="s">
        <v>2280</v>
      </c>
      <c r="C1608" s="36" t="s">
        <v>2281</v>
      </c>
    </row>
    <row r="1609" spans="1:3" x14ac:dyDescent="0.25">
      <c r="A1609" s="36" t="s">
        <v>2244</v>
      </c>
      <c r="B1609" s="96" t="s">
        <v>2282</v>
      </c>
      <c r="C1609" s="36" t="s">
        <v>2283</v>
      </c>
    </row>
    <row r="1610" spans="1:3" x14ac:dyDescent="0.25">
      <c r="A1610" s="36" t="s">
        <v>2244</v>
      </c>
      <c r="B1610" s="96" t="s">
        <v>2284</v>
      </c>
      <c r="C1610" s="36" t="s">
        <v>2285</v>
      </c>
    </row>
    <row r="1611" spans="1:3" x14ac:dyDescent="0.25">
      <c r="A1611" s="36" t="s">
        <v>2244</v>
      </c>
      <c r="B1611" s="96" t="s">
        <v>2286</v>
      </c>
      <c r="C1611" s="36" t="s">
        <v>2285</v>
      </c>
    </row>
    <row r="1612" spans="1:3" x14ac:dyDescent="0.25">
      <c r="A1612" s="36" t="s">
        <v>2244</v>
      </c>
      <c r="B1612" s="96" t="s">
        <v>2287</v>
      </c>
      <c r="C1612" s="36" t="s">
        <v>2288</v>
      </c>
    </row>
    <row r="1613" spans="1:3" x14ac:dyDescent="0.25">
      <c r="A1613" s="36" t="s">
        <v>2244</v>
      </c>
      <c r="B1613" s="96" t="s">
        <v>2289</v>
      </c>
      <c r="C1613" s="36" t="s">
        <v>2290</v>
      </c>
    </row>
    <row r="1614" spans="1:3" x14ac:dyDescent="0.25">
      <c r="A1614" s="36" t="s">
        <v>2244</v>
      </c>
      <c r="B1614" s="96" t="s">
        <v>2291</v>
      </c>
      <c r="C1614" s="36" t="s">
        <v>2292</v>
      </c>
    </row>
    <row r="1615" spans="1:3" x14ac:dyDescent="0.25">
      <c r="A1615" s="36" t="s">
        <v>2244</v>
      </c>
      <c r="B1615" s="96" t="s">
        <v>2293</v>
      </c>
      <c r="C1615" s="36" t="s">
        <v>2292</v>
      </c>
    </row>
    <row r="1616" spans="1:3" x14ac:dyDescent="0.25">
      <c r="A1616" s="36" t="s">
        <v>2244</v>
      </c>
      <c r="B1616" s="96" t="s">
        <v>2294</v>
      </c>
      <c r="C1616" s="36" t="s">
        <v>2295</v>
      </c>
    </row>
    <row r="1617" spans="1:3" x14ac:dyDescent="0.25">
      <c r="A1617" s="36" t="s">
        <v>2244</v>
      </c>
      <c r="B1617" s="96" t="s">
        <v>2296</v>
      </c>
      <c r="C1617" s="36" t="s">
        <v>2297</v>
      </c>
    </row>
    <row r="1618" spans="1:3" x14ac:dyDescent="0.25">
      <c r="A1618" s="36" t="s">
        <v>2244</v>
      </c>
      <c r="B1618" s="96" t="s">
        <v>2298</v>
      </c>
      <c r="C1618" s="36" t="s">
        <v>2299</v>
      </c>
    </row>
    <row r="1619" spans="1:3" x14ac:dyDescent="0.25">
      <c r="A1619" s="36" t="s">
        <v>2244</v>
      </c>
      <c r="B1619" s="96" t="s">
        <v>2300</v>
      </c>
      <c r="C1619" s="36" t="s">
        <v>4121</v>
      </c>
    </row>
    <row r="1620" spans="1:3" x14ac:dyDescent="0.25">
      <c r="A1620" s="36" t="s">
        <v>2244</v>
      </c>
      <c r="B1620" s="96" t="s">
        <v>2301</v>
      </c>
      <c r="C1620" s="36" t="s">
        <v>4121</v>
      </c>
    </row>
    <row r="1621" spans="1:3" x14ac:dyDescent="0.25">
      <c r="A1621" s="36" t="s">
        <v>2244</v>
      </c>
      <c r="B1621" s="96" t="s">
        <v>2302</v>
      </c>
      <c r="C1621" s="36" t="s">
        <v>3759</v>
      </c>
    </row>
    <row r="1622" spans="1:3" x14ac:dyDescent="0.25">
      <c r="A1622" s="36" t="s">
        <v>2244</v>
      </c>
      <c r="B1622" s="96" t="s">
        <v>2303</v>
      </c>
      <c r="C1622" s="36" t="s">
        <v>2304</v>
      </c>
    </row>
    <row r="1623" spans="1:3" x14ac:dyDescent="0.25">
      <c r="A1623" s="36" t="s">
        <v>2244</v>
      </c>
      <c r="B1623" s="96" t="s">
        <v>2305</v>
      </c>
      <c r="C1623" s="36" t="s">
        <v>2306</v>
      </c>
    </row>
    <row r="1624" spans="1:3" x14ac:dyDescent="0.25">
      <c r="A1624" s="36" t="s">
        <v>2244</v>
      </c>
      <c r="B1624" s="96" t="s">
        <v>2307</v>
      </c>
      <c r="C1624" s="36" t="s">
        <v>2308</v>
      </c>
    </row>
    <row r="1625" spans="1:3" x14ac:dyDescent="0.25">
      <c r="A1625" s="36" t="s">
        <v>2244</v>
      </c>
      <c r="B1625" s="96" t="s">
        <v>2309</v>
      </c>
      <c r="C1625" s="36" t="s">
        <v>2310</v>
      </c>
    </row>
    <row r="1626" spans="1:3" x14ac:dyDescent="0.25">
      <c r="A1626" s="36" t="s">
        <v>2244</v>
      </c>
      <c r="B1626" s="114">
        <v>88</v>
      </c>
      <c r="C1626" s="36" t="s">
        <v>3074</v>
      </c>
    </row>
    <row r="1627" spans="1:3" x14ac:dyDescent="0.25">
      <c r="A1627" s="36" t="s">
        <v>2244</v>
      </c>
      <c r="B1627" s="96" t="s">
        <v>2311</v>
      </c>
      <c r="C1627" s="36" t="s">
        <v>3977</v>
      </c>
    </row>
    <row r="1628" spans="1:3" x14ac:dyDescent="0.25">
      <c r="A1628" s="36" t="s">
        <v>2244</v>
      </c>
      <c r="B1628" s="96" t="s">
        <v>2312</v>
      </c>
      <c r="C1628" s="36" t="s">
        <v>3977</v>
      </c>
    </row>
    <row r="1629" spans="1:3" x14ac:dyDescent="0.25">
      <c r="A1629" s="36" t="s">
        <v>2244</v>
      </c>
      <c r="B1629" s="96" t="s">
        <v>2313</v>
      </c>
      <c r="C1629" s="36" t="s">
        <v>2314</v>
      </c>
    </row>
    <row r="1630" spans="1:3" x14ac:dyDescent="0.25">
      <c r="A1630" s="36" t="s">
        <v>2244</v>
      </c>
      <c r="B1630" s="96" t="s">
        <v>2315</v>
      </c>
      <c r="C1630" s="36" t="s">
        <v>2316</v>
      </c>
    </row>
    <row r="1631" spans="1:3" x14ac:dyDescent="0.25">
      <c r="A1631" s="36" t="s">
        <v>2244</v>
      </c>
      <c r="B1631" s="96" t="s">
        <v>2317</v>
      </c>
      <c r="C1631" s="36" t="s">
        <v>2318</v>
      </c>
    </row>
    <row r="1632" spans="1:3" x14ac:dyDescent="0.25">
      <c r="A1632" s="36" t="s">
        <v>2244</v>
      </c>
      <c r="B1632" s="96" t="s">
        <v>2319</v>
      </c>
      <c r="C1632" s="36" t="s">
        <v>3079</v>
      </c>
    </row>
    <row r="1633" spans="1:3" x14ac:dyDescent="0.25">
      <c r="A1633" s="36" t="s">
        <v>2244</v>
      </c>
      <c r="B1633" s="96" t="s">
        <v>2320</v>
      </c>
      <c r="C1633" s="36" t="s">
        <v>2321</v>
      </c>
    </row>
    <row r="1634" spans="1:3" x14ac:dyDescent="0.25">
      <c r="A1634" s="36" t="s">
        <v>2244</v>
      </c>
      <c r="B1634" s="96" t="s">
        <v>2322</v>
      </c>
      <c r="C1634" s="36" t="s">
        <v>2323</v>
      </c>
    </row>
    <row r="1635" spans="1:3" x14ac:dyDescent="0.25">
      <c r="A1635" s="36" t="s">
        <v>2244</v>
      </c>
      <c r="B1635" s="96" t="s">
        <v>2324</v>
      </c>
      <c r="C1635" s="36" t="s">
        <v>2325</v>
      </c>
    </row>
    <row r="1636" spans="1:3" x14ac:dyDescent="0.25">
      <c r="A1636" s="36" t="s">
        <v>2244</v>
      </c>
      <c r="B1636" s="96" t="s">
        <v>2326</v>
      </c>
      <c r="C1636" s="36" t="s">
        <v>2327</v>
      </c>
    </row>
    <row r="1637" spans="1:3" x14ac:dyDescent="0.25">
      <c r="A1637" s="36" t="s">
        <v>2244</v>
      </c>
      <c r="B1637" s="96" t="s">
        <v>2328</v>
      </c>
      <c r="C1637" s="36" t="s">
        <v>2329</v>
      </c>
    </row>
    <row r="1638" spans="1:3" x14ac:dyDescent="0.25">
      <c r="A1638" s="36" t="s">
        <v>2244</v>
      </c>
      <c r="B1638" s="96" t="s">
        <v>2330</v>
      </c>
      <c r="C1638" s="36" t="s">
        <v>2331</v>
      </c>
    </row>
    <row r="1639" spans="1:3" x14ac:dyDescent="0.25">
      <c r="A1639" s="36" t="s">
        <v>2244</v>
      </c>
      <c r="B1639" s="96" t="s">
        <v>2332</v>
      </c>
      <c r="C1639" s="36" t="s">
        <v>2333</v>
      </c>
    </row>
    <row r="1640" spans="1:3" x14ac:dyDescent="0.25">
      <c r="A1640" s="36" t="s">
        <v>2244</v>
      </c>
      <c r="B1640" s="96" t="s">
        <v>2334</v>
      </c>
      <c r="C1640" s="36" t="s">
        <v>2339</v>
      </c>
    </row>
    <row r="1641" spans="1:3" x14ac:dyDescent="0.25">
      <c r="A1641" s="36" t="s">
        <v>2244</v>
      </c>
      <c r="B1641" s="96" t="s">
        <v>2335</v>
      </c>
      <c r="C1641" s="36" t="s">
        <v>3760</v>
      </c>
    </row>
    <row r="1642" spans="1:3" x14ac:dyDescent="0.25">
      <c r="A1642" s="36" t="s">
        <v>2244</v>
      </c>
      <c r="B1642" s="96" t="s">
        <v>2336</v>
      </c>
      <c r="C1642" s="36" t="s">
        <v>2337</v>
      </c>
    </row>
    <row r="1643" spans="1:3" x14ac:dyDescent="0.25">
      <c r="A1643" s="36" t="s">
        <v>2244</v>
      </c>
      <c r="B1643" s="96" t="s">
        <v>2338</v>
      </c>
      <c r="C1643" s="36" t="s">
        <v>3978</v>
      </c>
    </row>
    <row r="1644" spans="1:3" x14ac:dyDescent="0.25">
      <c r="A1644" s="36" t="s">
        <v>2340</v>
      </c>
      <c r="B1644" s="96" t="s">
        <v>2340</v>
      </c>
      <c r="C1644" s="36" t="s">
        <v>3184</v>
      </c>
    </row>
    <row r="1645" spans="1:3" x14ac:dyDescent="0.25">
      <c r="A1645" s="36" t="s">
        <v>2340</v>
      </c>
      <c r="B1645" s="114">
        <v>90</v>
      </c>
      <c r="C1645" s="36" t="s">
        <v>2341</v>
      </c>
    </row>
    <row r="1646" spans="1:3" x14ac:dyDescent="0.25">
      <c r="A1646" s="36" t="s">
        <v>2340</v>
      </c>
      <c r="B1646" s="96" t="s">
        <v>2342</v>
      </c>
      <c r="C1646" s="36" t="s">
        <v>2343</v>
      </c>
    </row>
    <row r="1647" spans="1:3" x14ac:dyDescent="0.25">
      <c r="A1647" s="36" t="s">
        <v>2340</v>
      </c>
      <c r="B1647" s="96" t="s">
        <v>2344</v>
      </c>
      <c r="C1647" s="36" t="s">
        <v>2345</v>
      </c>
    </row>
    <row r="1648" spans="1:3" x14ac:dyDescent="0.25">
      <c r="A1648" s="36" t="s">
        <v>2340</v>
      </c>
      <c r="B1648" s="96" t="s">
        <v>2346</v>
      </c>
      <c r="C1648" s="36" t="s">
        <v>2345</v>
      </c>
    </row>
    <row r="1649" spans="1:3" x14ac:dyDescent="0.25">
      <c r="A1649" s="36" t="s">
        <v>2340</v>
      </c>
      <c r="B1649" s="96" t="s">
        <v>2347</v>
      </c>
      <c r="C1649" s="36" t="s">
        <v>2348</v>
      </c>
    </row>
    <row r="1650" spans="1:3" x14ac:dyDescent="0.25">
      <c r="A1650" s="36" t="s">
        <v>2340</v>
      </c>
      <c r="B1650" s="96" t="s">
        <v>2349</v>
      </c>
      <c r="C1650" s="36" t="s">
        <v>2348</v>
      </c>
    </row>
    <row r="1651" spans="1:3" x14ac:dyDescent="0.25">
      <c r="A1651" s="36" t="s">
        <v>2340</v>
      </c>
      <c r="B1651" s="96" t="s">
        <v>2350</v>
      </c>
      <c r="C1651" s="36" t="s">
        <v>2351</v>
      </c>
    </row>
    <row r="1652" spans="1:3" x14ac:dyDescent="0.25">
      <c r="A1652" s="36" t="s">
        <v>2340</v>
      </c>
      <c r="B1652" s="96" t="s">
        <v>2352</v>
      </c>
      <c r="C1652" s="36" t="s">
        <v>2351</v>
      </c>
    </row>
    <row r="1653" spans="1:3" x14ac:dyDescent="0.25">
      <c r="A1653" s="36" t="s">
        <v>2340</v>
      </c>
      <c r="B1653" s="96" t="s">
        <v>2353</v>
      </c>
      <c r="C1653" s="36" t="s">
        <v>2354</v>
      </c>
    </row>
    <row r="1654" spans="1:3" x14ac:dyDescent="0.25">
      <c r="A1654" s="36" t="s">
        <v>2340</v>
      </c>
      <c r="B1654" s="96" t="s">
        <v>2355</v>
      </c>
      <c r="C1654" s="36" t="s">
        <v>2354</v>
      </c>
    </row>
    <row r="1655" spans="1:3" x14ac:dyDescent="0.25">
      <c r="A1655" s="36" t="s">
        <v>2340</v>
      </c>
      <c r="B1655" s="96" t="s">
        <v>2356</v>
      </c>
      <c r="C1655" s="36" t="s">
        <v>2357</v>
      </c>
    </row>
    <row r="1656" spans="1:3" x14ac:dyDescent="0.25">
      <c r="A1656" s="36" t="s">
        <v>2340</v>
      </c>
      <c r="B1656" s="96" t="s">
        <v>2358</v>
      </c>
      <c r="C1656" s="36" t="s">
        <v>2359</v>
      </c>
    </row>
    <row r="1657" spans="1:3" x14ac:dyDescent="0.25">
      <c r="A1657" s="36" t="s">
        <v>2340</v>
      </c>
      <c r="B1657" s="96" t="s">
        <v>2360</v>
      </c>
      <c r="C1657" s="36" t="s">
        <v>2365</v>
      </c>
    </row>
    <row r="1658" spans="1:3" x14ac:dyDescent="0.25">
      <c r="A1658" s="36" t="s">
        <v>2340</v>
      </c>
      <c r="B1658" s="96" t="s">
        <v>2361</v>
      </c>
      <c r="C1658" s="36" t="s">
        <v>2362</v>
      </c>
    </row>
    <row r="1659" spans="1:3" x14ac:dyDescent="0.25">
      <c r="A1659" s="36" t="s">
        <v>2340</v>
      </c>
      <c r="B1659" s="96" t="s">
        <v>2363</v>
      </c>
      <c r="C1659" s="36" t="s">
        <v>2362</v>
      </c>
    </row>
    <row r="1660" spans="1:3" x14ac:dyDescent="0.25">
      <c r="A1660" s="36" t="s">
        <v>2340</v>
      </c>
      <c r="B1660" s="96" t="s">
        <v>2364</v>
      </c>
      <c r="C1660" s="36" t="s">
        <v>2369</v>
      </c>
    </row>
    <row r="1661" spans="1:3" x14ac:dyDescent="0.25">
      <c r="A1661" s="36" t="s">
        <v>2340</v>
      </c>
      <c r="B1661" s="96" t="s">
        <v>2366</v>
      </c>
      <c r="C1661" s="36" t="s">
        <v>2367</v>
      </c>
    </row>
    <row r="1662" spans="1:3" x14ac:dyDescent="0.25">
      <c r="A1662" s="36" t="s">
        <v>2340</v>
      </c>
      <c r="B1662" s="96" t="s">
        <v>2368</v>
      </c>
      <c r="C1662" s="36" t="s">
        <v>3979</v>
      </c>
    </row>
    <row r="1663" spans="1:3" x14ac:dyDescent="0.25">
      <c r="A1663" s="36" t="s">
        <v>2340</v>
      </c>
      <c r="B1663" s="114">
        <v>91</v>
      </c>
      <c r="C1663" s="36" t="s">
        <v>3980</v>
      </c>
    </row>
    <row r="1664" spans="1:3" x14ac:dyDescent="0.25">
      <c r="A1664" s="36" t="s">
        <v>2340</v>
      </c>
      <c r="B1664" s="96" t="s">
        <v>2370</v>
      </c>
      <c r="C1664" s="36" t="s">
        <v>4122</v>
      </c>
    </row>
    <row r="1665" spans="1:3" x14ac:dyDescent="0.25">
      <c r="A1665" s="36" t="s">
        <v>2340</v>
      </c>
      <c r="B1665" s="96" t="s">
        <v>2371</v>
      </c>
      <c r="C1665" s="36" t="s">
        <v>4123</v>
      </c>
    </row>
    <row r="1666" spans="1:3" x14ac:dyDescent="0.25">
      <c r="A1666" s="36" t="s">
        <v>2340</v>
      </c>
      <c r="B1666" s="96" t="s">
        <v>2372</v>
      </c>
      <c r="C1666" s="36" t="s">
        <v>4123</v>
      </c>
    </row>
    <row r="1667" spans="1:3" x14ac:dyDescent="0.25">
      <c r="A1667" s="36" t="s">
        <v>2340</v>
      </c>
      <c r="B1667" s="96" t="s">
        <v>2373</v>
      </c>
      <c r="C1667" s="36" t="s">
        <v>4124</v>
      </c>
    </row>
    <row r="1668" spans="1:3" x14ac:dyDescent="0.25">
      <c r="A1668" s="36" t="s">
        <v>2340</v>
      </c>
      <c r="B1668" s="96" t="s">
        <v>2374</v>
      </c>
      <c r="C1668" s="36" t="s">
        <v>4124</v>
      </c>
    </row>
    <row r="1669" spans="1:3" x14ac:dyDescent="0.25">
      <c r="A1669" s="36" t="s">
        <v>2340</v>
      </c>
      <c r="B1669" s="96" t="s">
        <v>2375</v>
      </c>
      <c r="C1669" s="36" t="s">
        <v>3981</v>
      </c>
    </row>
    <row r="1670" spans="1:3" x14ac:dyDescent="0.25">
      <c r="A1670" s="36" t="s">
        <v>2340</v>
      </c>
      <c r="B1670" s="96" t="s">
        <v>2376</v>
      </c>
      <c r="C1670" s="36" t="s">
        <v>3982</v>
      </c>
    </row>
    <row r="1671" spans="1:3" x14ac:dyDescent="0.25">
      <c r="A1671" s="36" t="s">
        <v>2340</v>
      </c>
      <c r="B1671" s="96" t="s">
        <v>2377</v>
      </c>
      <c r="C1671" s="36" t="s">
        <v>3982</v>
      </c>
    </row>
    <row r="1672" spans="1:3" x14ac:dyDescent="0.25">
      <c r="A1672" s="36" t="s">
        <v>2340</v>
      </c>
      <c r="B1672" s="96" t="s">
        <v>2378</v>
      </c>
      <c r="C1672" s="36" t="s">
        <v>2379</v>
      </c>
    </row>
    <row r="1673" spans="1:3" x14ac:dyDescent="0.25">
      <c r="A1673" s="36" t="s">
        <v>2340</v>
      </c>
      <c r="B1673" s="96" t="s">
        <v>2380</v>
      </c>
      <c r="C1673" s="36" t="s">
        <v>2379</v>
      </c>
    </row>
    <row r="1674" spans="1:3" x14ac:dyDescent="0.25">
      <c r="A1674" s="36" t="s">
        <v>2340</v>
      </c>
      <c r="B1674" s="96" t="s">
        <v>2381</v>
      </c>
      <c r="C1674" s="36" t="s">
        <v>2382</v>
      </c>
    </row>
    <row r="1675" spans="1:3" x14ac:dyDescent="0.25">
      <c r="A1675" s="36" t="s">
        <v>2340</v>
      </c>
      <c r="B1675" s="96" t="s">
        <v>2383</v>
      </c>
      <c r="C1675" s="36" t="s">
        <v>2382</v>
      </c>
    </row>
    <row r="1676" spans="1:3" x14ac:dyDescent="0.25">
      <c r="A1676" s="36" t="s">
        <v>2340</v>
      </c>
      <c r="B1676" s="96" t="s">
        <v>2384</v>
      </c>
      <c r="C1676" s="36" t="s">
        <v>2382</v>
      </c>
    </row>
    <row r="1677" spans="1:3" x14ac:dyDescent="0.25">
      <c r="A1677" s="36" t="s">
        <v>2340</v>
      </c>
      <c r="B1677" s="96" t="s">
        <v>2385</v>
      </c>
      <c r="C1677" s="36" t="s">
        <v>2386</v>
      </c>
    </row>
    <row r="1678" spans="1:3" x14ac:dyDescent="0.25">
      <c r="A1678" s="36" t="s">
        <v>2340</v>
      </c>
      <c r="B1678" s="96" t="s">
        <v>2387</v>
      </c>
      <c r="C1678" s="36" t="s">
        <v>2388</v>
      </c>
    </row>
    <row r="1679" spans="1:3" x14ac:dyDescent="0.25">
      <c r="A1679" s="36" t="s">
        <v>2340</v>
      </c>
      <c r="B1679" s="96" t="s">
        <v>2389</v>
      </c>
      <c r="C1679" s="36" t="s">
        <v>2388</v>
      </c>
    </row>
    <row r="1680" spans="1:3" x14ac:dyDescent="0.25">
      <c r="A1680" s="36" t="s">
        <v>2340</v>
      </c>
      <c r="B1680" s="96" t="s">
        <v>2390</v>
      </c>
      <c r="C1680" s="36" t="s">
        <v>2391</v>
      </c>
    </row>
    <row r="1681" spans="1:3" x14ac:dyDescent="0.25">
      <c r="A1681" s="36" t="s">
        <v>2340</v>
      </c>
      <c r="B1681" s="96" t="s">
        <v>2392</v>
      </c>
      <c r="C1681" s="36" t="s">
        <v>2391</v>
      </c>
    </row>
    <row r="1682" spans="1:3" x14ac:dyDescent="0.25">
      <c r="A1682" s="36" t="s">
        <v>2340</v>
      </c>
      <c r="B1682" s="114">
        <v>92</v>
      </c>
      <c r="C1682" s="36" t="s">
        <v>3983</v>
      </c>
    </row>
    <row r="1683" spans="1:3" x14ac:dyDescent="0.25">
      <c r="A1683" s="36" t="s">
        <v>2340</v>
      </c>
      <c r="B1683" s="96" t="s">
        <v>2394</v>
      </c>
      <c r="C1683" s="36" t="s">
        <v>3983</v>
      </c>
    </row>
    <row r="1684" spans="1:3" x14ac:dyDescent="0.25">
      <c r="A1684" s="36" t="s">
        <v>2340</v>
      </c>
      <c r="B1684" s="96" t="s">
        <v>2395</v>
      </c>
      <c r="C1684" s="36" t="s">
        <v>3983</v>
      </c>
    </row>
    <row r="1685" spans="1:3" x14ac:dyDescent="0.25">
      <c r="A1685" s="36" t="s">
        <v>2340</v>
      </c>
      <c r="B1685" s="96" t="s">
        <v>2396</v>
      </c>
      <c r="C1685" s="36" t="s">
        <v>3983</v>
      </c>
    </row>
    <row r="1686" spans="1:3" x14ac:dyDescent="0.25">
      <c r="A1686" s="36" t="s">
        <v>2340</v>
      </c>
      <c r="B1686" s="114">
        <v>93</v>
      </c>
      <c r="C1686" s="36" t="s">
        <v>2397</v>
      </c>
    </row>
    <row r="1687" spans="1:3" x14ac:dyDescent="0.25">
      <c r="A1687" s="36" t="s">
        <v>2340</v>
      </c>
      <c r="B1687" s="96" t="s">
        <v>2398</v>
      </c>
      <c r="C1687" s="36" t="s">
        <v>2399</v>
      </c>
    </row>
    <row r="1688" spans="1:3" x14ac:dyDescent="0.25">
      <c r="A1688" s="36" t="s">
        <v>2340</v>
      </c>
      <c r="B1688" s="96" t="s">
        <v>2400</v>
      </c>
      <c r="C1688" s="36" t="s">
        <v>2401</v>
      </c>
    </row>
    <row r="1689" spans="1:3" x14ac:dyDescent="0.25">
      <c r="A1689" s="36" t="s">
        <v>2340</v>
      </c>
      <c r="B1689" s="96" t="s">
        <v>2402</v>
      </c>
      <c r="C1689" s="36" t="s">
        <v>2401</v>
      </c>
    </row>
    <row r="1690" spans="1:3" x14ac:dyDescent="0.25">
      <c r="A1690" s="36" t="s">
        <v>2340</v>
      </c>
      <c r="B1690" s="96" t="s">
        <v>2403</v>
      </c>
      <c r="C1690" s="36" t="s">
        <v>2404</v>
      </c>
    </row>
    <row r="1691" spans="1:3" x14ac:dyDescent="0.25">
      <c r="A1691" s="36" t="s">
        <v>2340</v>
      </c>
      <c r="B1691" s="96" t="s">
        <v>2405</v>
      </c>
      <c r="C1691" s="36" t="s">
        <v>2404</v>
      </c>
    </row>
    <row r="1692" spans="1:3" x14ac:dyDescent="0.25">
      <c r="A1692" s="36" t="s">
        <v>2340</v>
      </c>
      <c r="B1692" s="96" t="s">
        <v>2406</v>
      </c>
      <c r="C1692" s="36" t="s">
        <v>2407</v>
      </c>
    </row>
    <row r="1693" spans="1:3" x14ac:dyDescent="0.25">
      <c r="A1693" s="36" t="s">
        <v>2340</v>
      </c>
      <c r="B1693" s="96" t="s">
        <v>2408</v>
      </c>
      <c r="C1693" s="36" t="s">
        <v>2407</v>
      </c>
    </row>
    <row r="1694" spans="1:3" x14ac:dyDescent="0.25">
      <c r="A1694" s="36" t="s">
        <v>2340</v>
      </c>
      <c r="B1694" s="96" t="s">
        <v>2409</v>
      </c>
      <c r="C1694" s="36" t="s">
        <v>3727</v>
      </c>
    </row>
    <row r="1695" spans="1:3" x14ac:dyDescent="0.25">
      <c r="A1695" s="36" t="s">
        <v>2340</v>
      </c>
      <c r="B1695" s="96" t="s">
        <v>2410</v>
      </c>
      <c r="C1695" s="36" t="s">
        <v>3727</v>
      </c>
    </row>
    <row r="1696" spans="1:3" x14ac:dyDescent="0.25">
      <c r="A1696" s="36" t="s">
        <v>2340</v>
      </c>
      <c r="B1696" s="96" t="s">
        <v>2411</v>
      </c>
      <c r="C1696" s="36" t="s">
        <v>2412</v>
      </c>
    </row>
    <row r="1697" spans="1:3" x14ac:dyDescent="0.25">
      <c r="A1697" s="36" t="s">
        <v>2340</v>
      </c>
      <c r="B1697" s="96" t="s">
        <v>2413</v>
      </c>
      <c r="C1697" s="36" t="s">
        <v>2414</v>
      </c>
    </row>
    <row r="1698" spans="1:3" x14ac:dyDescent="0.25">
      <c r="A1698" s="36" t="s">
        <v>2340</v>
      </c>
      <c r="B1698" s="96" t="s">
        <v>2415</v>
      </c>
      <c r="C1698" s="36" t="s">
        <v>2414</v>
      </c>
    </row>
    <row r="1699" spans="1:3" x14ac:dyDescent="0.25">
      <c r="A1699" s="36" t="s">
        <v>2340</v>
      </c>
      <c r="B1699" s="96" t="s">
        <v>2416</v>
      </c>
      <c r="C1699" s="36" t="s">
        <v>3761</v>
      </c>
    </row>
    <row r="1700" spans="1:3" x14ac:dyDescent="0.25">
      <c r="A1700" s="36" t="s">
        <v>2340</v>
      </c>
      <c r="B1700" s="96" t="s">
        <v>2417</v>
      </c>
      <c r="C1700" s="36" t="s">
        <v>2418</v>
      </c>
    </row>
    <row r="1701" spans="1:3" x14ac:dyDescent="0.25">
      <c r="A1701" s="36" t="s">
        <v>2340</v>
      </c>
      <c r="B1701" s="96" t="s">
        <v>2419</v>
      </c>
      <c r="C1701" s="36" t="s">
        <v>2420</v>
      </c>
    </row>
    <row r="1702" spans="1:3" x14ac:dyDescent="0.25">
      <c r="A1702" s="36" t="s">
        <v>2421</v>
      </c>
      <c r="B1702" s="96" t="s">
        <v>2421</v>
      </c>
      <c r="C1702" s="36" t="s">
        <v>3182</v>
      </c>
    </row>
    <row r="1703" spans="1:3" x14ac:dyDescent="0.25">
      <c r="A1703" s="36" t="s">
        <v>2421</v>
      </c>
      <c r="B1703" s="114">
        <v>94</v>
      </c>
      <c r="C1703" s="36" t="s">
        <v>2422</v>
      </c>
    </row>
    <row r="1704" spans="1:3" x14ac:dyDescent="0.25">
      <c r="A1704" s="36" t="s">
        <v>2421</v>
      </c>
      <c r="B1704" s="96" t="s">
        <v>2423</v>
      </c>
      <c r="C1704" s="36" t="s">
        <v>2424</v>
      </c>
    </row>
    <row r="1705" spans="1:3" x14ac:dyDescent="0.25">
      <c r="A1705" s="36" t="s">
        <v>2421</v>
      </c>
      <c r="B1705" s="96" t="s">
        <v>2425</v>
      </c>
      <c r="C1705" s="36" t="s">
        <v>2426</v>
      </c>
    </row>
    <row r="1706" spans="1:3" x14ac:dyDescent="0.25">
      <c r="A1706" s="36" t="s">
        <v>2421</v>
      </c>
      <c r="B1706" s="96" t="s">
        <v>2427</v>
      </c>
      <c r="C1706" s="36" t="s">
        <v>2426</v>
      </c>
    </row>
    <row r="1707" spans="1:3" x14ac:dyDescent="0.25">
      <c r="A1707" s="36" t="s">
        <v>2421</v>
      </c>
      <c r="B1707" s="96" t="s">
        <v>2428</v>
      </c>
      <c r="C1707" s="36" t="s">
        <v>2429</v>
      </c>
    </row>
    <row r="1708" spans="1:3" x14ac:dyDescent="0.25">
      <c r="A1708" s="36" t="s">
        <v>2421</v>
      </c>
      <c r="B1708" s="96" t="s">
        <v>2430</v>
      </c>
      <c r="C1708" s="36" t="s">
        <v>2429</v>
      </c>
    </row>
    <row r="1709" spans="1:3" x14ac:dyDescent="0.25">
      <c r="A1709" s="36" t="s">
        <v>2421</v>
      </c>
      <c r="B1709" s="96" t="s">
        <v>2431</v>
      </c>
      <c r="C1709" s="36" t="s">
        <v>2432</v>
      </c>
    </row>
    <row r="1710" spans="1:3" x14ac:dyDescent="0.25">
      <c r="A1710" s="36" t="s">
        <v>2421</v>
      </c>
      <c r="B1710" s="96" t="s">
        <v>2433</v>
      </c>
      <c r="C1710" s="36" t="s">
        <v>2432</v>
      </c>
    </row>
    <row r="1711" spans="1:3" x14ac:dyDescent="0.25">
      <c r="A1711" s="36" t="s">
        <v>2421</v>
      </c>
      <c r="B1711" s="96" t="s">
        <v>2434</v>
      </c>
      <c r="C1711" s="36" t="s">
        <v>2432</v>
      </c>
    </row>
    <row r="1712" spans="1:3" x14ac:dyDescent="0.25">
      <c r="A1712" s="36" t="s">
        <v>2421</v>
      </c>
      <c r="B1712" s="96" t="s">
        <v>2435</v>
      </c>
      <c r="C1712" s="36" t="s">
        <v>2436</v>
      </c>
    </row>
    <row r="1713" spans="1:3" x14ac:dyDescent="0.25">
      <c r="A1713" s="36" t="s">
        <v>2421</v>
      </c>
      <c r="B1713" s="96" t="s">
        <v>2437</v>
      </c>
      <c r="C1713" s="36" t="s">
        <v>2438</v>
      </c>
    </row>
    <row r="1714" spans="1:3" x14ac:dyDescent="0.25">
      <c r="A1714" s="36" t="s">
        <v>2421</v>
      </c>
      <c r="B1714" s="96" t="s">
        <v>2439</v>
      </c>
      <c r="C1714" s="36" t="s">
        <v>2438</v>
      </c>
    </row>
    <row r="1715" spans="1:3" x14ac:dyDescent="0.25">
      <c r="A1715" s="36" t="s">
        <v>2421</v>
      </c>
      <c r="B1715" s="96" t="s">
        <v>2440</v>
      </c>
      <c r="C1715" s="36" t="s">
        <v>2441</v>
      </c>
    </row>
    <row r="1716" spans="1:3" x14ac:dyDescent="0.25">
      <c r="A1716" s="36" t="s">
        <v>2421</v>
      </c>
      <c r="B1716" s="96" t="s">
        <v>2442</v>
      </c>
      <c r="C1716" s="36" t="s">
        <v>2441</v>
      </c>
    </row>
    <row r="1717" spans="1:3" x14ac:dyDescent="0.25">
      <c r="A1717" s="36" t="s">
        <v>2421</v>
      </c>
      <c r="B1717" s="96" t="s">
        <v>2443</v>
      </c>
      <c r="C1717" s="36" t="s">
        <v>3735</v>
      </c>
    </row>
    <row r="1718" spans="1:3" x14ac:dyDescent="0.25">
      <c r="A1718" s="36" t="s">
        <v>2421</v>
      </c>
      <c r="B1718" s="96" t="s">
        <v>2444</v>
      </c>
      <c r="C1718" s="36" t="s">
        <v>3735</v>
      </c>
    </row>
    <row r="1719" spans="1:3" x14ac:dyDescent="0.25">
      <c r="A1719" s="36" t="s">
        <v>2421</v>
      </c>
      <c r="B1719" s="114">
        <v>95</v>
      </c>
      <c r="C1719" s="36" t="s">
        <v>2445</v>
      </c>
    </row>
    <row r="1720" spans="1:3" x14ac:dyDescent="0.25">
      <c r="A1720" s="36" t="s">
        <v>2421</v>
      </c>
      <c r="B1720" s="96" t="s">
        <v>2446</v>
      </c>
      <c r="C1720" s="36" t="s">
        <v>2447</v>
      </c>
    </row>
    <row r="1721" spans="1:3" x14ac:dyDescent="0.25">
      <c r="A1721" s="36" t="s">
        <v>2421</v>
      </c>
      <c r="B1721" s="96" t="s">
        <v>2448</v>
      </c>
      <c r="C1721" s="36" t="s">
        <v>2447</v>
      </c>
    </row>
    <row r="1722" spans="1:3" x14ac:dyDescent="0.25">
      <c r="A1722" s="36" t="s">
        <v>2421</v>
      </c>
      <c r="B1722" s="96" t="s">
        <v>2449</v>
      </c>
      <c r="C1722" s="36" t="s">
        <v>2447</v>
      </c>
    </row>
    <row r="1723" spans="1:3" x14ac:dyDescent="0.25">
      <c r="A1723" s="36" t="s">
        <v>2421</v>
      </c>
      <c r="B1723" s="96" t="s">
        <v>2450</v>
      </c>
      <c r="C1723" s="36" t="s">
        <v>2451</v>
      </c>
    </row>
    <row r="1724" spans="1:3" x14ac:dyDescent="0.25">
      <c r="A1724" s="36" t="s">
        <v>2421</v>
      </c>
      <c r="B1724" s="96" t="s">
        <v>2452</v>
      </c>
      <c r="C1724" s="36" t="s">
        <v>2453</v>
      </c>
    </row>
    <row r="1725" spans="1:3" x14ac:dyDescent="0.25">
      <c r="A1725" s="36" t="s">
        <v>2421</v>
      </c>
      <c r="B1725" s="96" t="s">
        <v>2454</v>
      </c>
      <c r="C1725" s="36" t="s">
        <v>2453</v>
      </c>
    </row>
    <row r="1726" spans="1:3" x14ac:dyDescent="0.25">
      <c r="A1726" s="36" t="s">
        <v>2421</v>
      </c>
      <c r="B1726" s="96" t="s">
        <v>2455</v>
      </c>
      <c r="C1726" s="36" t="s">
        <v>2456</v>
      </c>
    </row>
    <row r="1727" spans="1:3" x14ac:dyDescent="0.25">
      <c r="A1727" s="36" t="s">
        <v>2421</v>
      </c>
      <c r="B1727" s="96" t="s">
        <v>2457</v>
      </c>
      <c r="C1727" s="36" t="s">
        <v>2456</v>
      </c>
    </row>
    <row r="1728" spans="1:3" x14ac:dyDescent="0.25">
      <c r="A1728" s="36" t="s">
        <v>2421</v>
      </c>
      <c r="B1728" s="96" t="s">
        <v>2458</v>
      </c>
      <c r="C1728" s="36" t="s">
        <v>2459</v>
      </c>
    </row>
    <row r="1729" spans="1:3" x14ac:dyDescent="0.25">
      <c r="A1729" s="36" t="s">
        <v>2421</v>
      </c>
      <c r="B1729" s="96" t="s">
        <v>2460</v>
      </c>
      <c r="C1729" s="36" t="s">
        <v>2459</v>
      </c>
    </row>
    <row r="1730" spans="1:3" x14ac:dyDescent="0.25">
      <c r="A1730" s="36" t="s">
        <v>2421</v>
      </c>
      <c r="B1730" s="96" t="s">
        <v>2461</v>
      </c>
      <c r="C1730" s="36" t="s">
        <v>2462</v>
      </c>
    </row>
    <row r="1731" spans="1:3" x14ac:dyDescent="0.25">
      <c r="A1731" s="36" t="s">
        <v>2421</v>
      </c>
      <c r="B1731" s="96" t="s">
        <v>2463</v>
      </c>
      <c r="C1731" s="36" t="s">
        <v>2462</v>
      </c>
    </row>
    <row r="1732" spans="1:3" x14ac:dyDescent="0.25">
      <c r="A1732" s="36" t="s">
        <v>2421</v>
      </c>
      <c r="B1732" s="96" t="s">
        <v>2464</v>
      </c>
      <c r="C1732" s="36" t="s">
        <v>2465</v>
      </c>
    </row>
    <row r="1733" spans="1:3" x14ac:dyDescent="0.25">
      <c r="A1733" s="36" t="s">
        <v>2421</v>
      </c>
      <c r="B1733" s="96" t="s">
        <v>2466</v>
      </c>
      <c r="C1733" s="36" t="s">
        <v>2465</v>
      </c>
    </row>
    <row r="1734" spans="1:3" x14ac:dyDescent="0.25">
      <c r="A1734" s="36" t="s">
        <v>2421</v>
      </c>
      <c r="B1734" s="96" t="s">
        <v>2467</v>
      </c>
      <c r="C1734" s="36" t="s">
        <v>3736</v>
      </c>
    </row>
    <row r="1735" spans="1:3" x14ac:dyDescent="0.25">
      <c r="A1735" s="36" t="s">
        <v>2421</v>
      </c>
      <c r="B1735" s="96" t="s">
        <v>2468</v>
      </c>
      <c r="C1735" s="36" t="s">
        <v>3736</v>
      </c>
    </row>
    <row r="1736" spans="1:3" x14ac:dyDescent="0.25">
      <c r="A1736" s="36" t="s">
        <v>2421</v>
      </c>
      <c r="B1736" s="96" t="s">
        <v>2469</v>
      </c>
      <c r="C1736" s="36" t="s">
        <v>2470</v>
      </c>
    </row>
    <row r="1737" spans="1:3" x14ac:dyDescent="0.25">
      <c r="A1737" s="36" t="s">
        <v>2421</v>
      </c>
      <c r="B1737" s="96" t="s">
        <v>2471</v>
      </c>
      <c r="C1737" s="36" t="s">
        <v>2472</v>
      </c>
    </row>
    <row r="1738" spans="1:3" x14ac:dyDescent="0.25">
      <c r="A1738" s="36" t="s">
        <v>2421</v>
      </c>
      <c r="B1738" s="96" t="s">
        <v>2473</v>
      </c>
      <c r="C1738" s="36" t="s">
        <v>2476</v>
      </c>
    </row>
    <row r="1739" spans="1:3" x14ac:dyDescent="0.25">
      <c r="A1739" s="36" t="s">
        <v>2421</v>
      </c>
      <c r="B1739" s="96" t="s">
        <v>2474</v>
      </c>
      <c r="C1739" s="36" t="s">
        <v>2475</v>
      </c>
    </row>
    <row r="1740" spans="1:3" x14ac:dyDescent="0.25">
      <c r="A1740" s="36" t="s">
        <v>2421</v>
      </c>
      <c r="B1740" s="96" t="s">
        <v>3762</v>
      </c>
      <c r="C1740" s="36" t="s">
        <v>3763</v>
      </c>
    </row>
    <row r="1741" spans="1:3" x14ac:dyDescent="0.25">
      <c r="A1741" s="36" t="s">
        <v>2421</v>
      </c>
      <c r="B1741" s="96" t="s">
        <v>2477</v>
      </c>
      <c r="C1741" s="36" t="s">
        <v>2478</v>
      </c>
    </row>
    <row r="1742" spans="1:3" x14ac:dyDescent="0.25">
      <c r="A1742" s="36" t="s">
        <v>2421</v>
      </c>
      <c r="B1742" s="96" t="s">
        <v>2479</v>
      </c>
      <c r="C1742" s="36" t="s">
        <v>2478</v>
      </c>
    </row>
    <row r="1743" spans="1:3" x14ac:dyDescent="0.25">
      <c r="A1743" s="36" t="s">
        <v>2421</v>
      </c>
      <c r="B1743" s="96" t="s">
        <v>2480</v>
      </c>
      <c r="C1743" s="36" t="s">
        <v>3986</v>
      </c>
    </row>
    <row r="1744" spans="1:3" x14ac:dyDescent="0.25">
      <c r="A1744" s="36" t="s">
        <v>2421</v>
      </c>
      <c r="B1744" s="96" t="s">
        <v>2481</v>
      </c>
      <c r="C1744" s="36" t="s">
        <v>3986</v>
      </c>
    </row>
    <row r="1745" spans="1:3" x14ac:dyDescent="0.25">
      <c r="A1745" s="36" t="s">
        <v>2421</v>
      </c>
      <c r="B1745" s="96" t="s">
        <v>2482</v>
      </c>
      <c r="C1745" s="36" t="s">
        <v>3986</v>
      </c>
    </row>
    <row r="1746" spans="1:3" x14ac:dyDescent="0.25">
      <c r="A1746" s="36" t="s">
        <v>2421</v>
      </c>
      <c r="B1746" s="114">
        <v>96</v>
      </c>
      <c r="C1746" s="36" t="s">
        <v>2483</v>
      </c>
    </row>
    <row r="1747" spans="1:3" x14ac:dyDescent="0.25">
      <c r="A1747" s="36" t="s">
        <v>2421</v>
      </c>
      <c r="B1747" s="96" t="s">
        <v>2484</v>
      </c>
      <c r="C1747" s="36" t="s">
        <v>2485</v>
      </c>
    </row>
    <row r="1748" spans="1:3" x14ac:dyDescent="0.25">
      <c r="A1748" s="36" t="s">
        <v>2421</v>
      </c>
      <c r="B1748" s="96" t="s">
        <v>2486</v>
      </c>
      <c r="C1748" s="36" t="s">
        <v>2485</v>
      </c>
    </row>
    <row r="1749" spans="1:3" x14ac:dyDescent="0.25">
      <c r="A1749" s="36" t="s">
        <v>2421</v>
      </c>
      <c r="B1749" s="96" t="s">
        <v>2487</v>
      </c>
      <c r="C1749" s="36" t="s">
        <v>2488</v>
      </c>
    </row>
    <row r="1750" spans="1:3" x14ac:dyDescent="0.25">
      <c r="A1750" s="36" t="s">
        <v>2421</v>
      </c>
      <c r="B1750" s="96" t="s">
        <v>2489</v>
      </c>
      <c r="C1750" s="36" t="s">
        <v>2490</v>
      </c>
    </row>
    <row r="1751" spans="1:3" x14ac:dyDescent="0.25">
      <c r="A1751" s="36" t="s">
        <v>2421</v>
      </c>
      <c r="B1751" s="96" t="s">
        <v>2491</v>
      </c>
      <c r="C1751" s="36" t="s">
        <v>2492</v>
      </c>
    </row>
    <row r="1752" spans="1:3" x14ac:dyDescent="0.25">
      <c r="A1752" s="36" t="s">
        <v>2421</v>
      </c>
      <c r="B1752" s="96" t="s">
        <v>2493</v>
      </c>
      <c r="C1752" s="36" t="s">
        <v>2494</v>
      </c>
    </row>
    <row r="1753" spans="1:3" x14ac:dyDescent="0.25">
      <c r="A1753" s="36" t="s">
        <v>2421</v>
      </c>
      <c r="B1753" s="96" t="s">
        <v>2495</v>
      </c>
      <c r="C1753" s="36" t="s">
        <v>2494</v>
      </c>
    </row>
    <row r="1754" spans="1:3" x14ac:dyDescent="0.25">
      <c r="A1754" s="36" t="s">
        <v>2421</v>
      </c>
      <c r="B1754" s="96" t="s">
        <v>2496</v>
      </c>
      <c r="C1754" s="36" t="s">
        <v>2497</v>
      </c>
    </row>
    <row r="1755" spans="1:3" x14ac:dyDescent="0.25">
      <c r="A1755" s="36" t="s">
        <v>2421</v>
      </c>
      <c r="B1755" s="96" t="s">
        <v>2498</v>
      </c>
      <c r="C1755" s="36" t="s">
        <v>2497</v>
      </c>
    </row>
    <row r="1756" spans="1:3" x14ac:dyDescent="0.25">
      <c r="A1756" s="36" t="s">
        <v>2421</v>
      </c>
      <c r="B1756" s="96" t="s">
        <v>2499</v>
      </c>
      <c r="C1756" s="36" t="s">
        <v>2500</v>
      </c>
    </row>
    <row r="1757" spans="1:3" x14ac:dyDescent="0.25">
      <c r="A1757" s="36" t="s">
        <v>2421</v>
      </c>
      <c r="B1757" s="96" t="s">
        <v>2501</v>
      </c>
      <c r="C1757" s="36" t="s">
        <v>2500</v>
      </c>
    </row>
    <row r="1758" spans="1:3" x14ac:dyDescent="0.25">
      <c r="A1758" s="36" t="s">
        <v>2421</v>
      </c>
      <c r="B1758" s="96" t="s">
        <v>2502</v>
      </c>
      <c r="C1758" s="36" t="s">
        <v>2503</v>
      </c>
    </row>
    <row r="1759" spans="1:3" x14ac:dyDescent="0.25">
      <c r="A1759" s="36" t="s">
        <v>2421</v>
      </c>
      <c r="B1759" s="96" t="s">
        <v>2504</v>
      </c>
      <c r="C1759" s="36" t="s">
        <v>2503</v>
      </c>
    </row>
    <row r="1760" spans="1:3" x14ac:dyDescent="0.25">
      <c r="A1760" s="36" t="s">
        <v>2421</v>
      </c>
      <c r="B1760" s="96" t="s">
        <v>2505</v>
      </c>
      <c r="C1760" s="36" t="s">
        <v>2503</v>
      </c>
    </row>
    <row r="1761" spans="1:3" x14ac:dyDescent="0.25">
      <c r="A1761" s="36" t="s">
        <v>2421</v>
      </c>
      <c r="B1761" s="96" t="s">
        <v>2506</v>
      </c>
      <c r="C1761" s="36" t="s">
        <v>3984</v>
      </c>
    </row>
    <row r="1762" spans="1:3" x14ac:dyDescent="0.25">
      <c r="A1762" s="36" t="s">
        <v>2421</v>
      </c>
      <c r="B1762" s="96" t="s">
        <v>2507</v>
      </c>
      <c r="C1762" s="36" t="s">
        <v>3984</v>
      </c>
    </row>
    <row r="1763" spans="1:3" x14ac:dyDescent="0.25">
      <c r="A1763" s="36" t="s">
        <v>2421</v>
      </c>
      <c r="B1763" s="96" t="s">
        <v>2508</v>
      </c>
      <c r="C1763" s="36" t="s">
        <v>3984</v>
      </c>
    </row>
    <row r="1764" spans="1:3" x14ac:dyDescent="0.25">
      <c r="A1764" s="36" t="s">
        <v>2421</v>
      </c>
      <c r="B1764" s="96" t="s">
        <v>2509</v>
      </c>
      <c r="C1764" s="36" t="s">
        <v>2510</v>
      </c>
    </row>
    <row r="1765" spans="1:3" x14ac:dyDescent="0.25">
      <c r="A1765" s="36" t="s">
        <v>2421</v>
      </c>
      <c r="B1765" s="96" t="s">
        <v>2511</v>
      </c>
      <c r="C1765" s="36" t="s">
        <v>2512</v>
      </c>
    </row>
    <row r="1766" spans="1:3" x14ac:dyDescent="0.25">
      <c r="A1766" s="36" t="s">
        <v>2421</v>
      </c>
      <c r="B1766" s="96" t="s">
        <v>2513</v>
      </c>
      <c r="C1766" s="36" t="s">
        <v>2512</v>
      </c>
    </row>
    <row r="1767" spans="1:3" x14ac:dyDescent="0.25">
      <c r="A1767" s="36" t="s">
        <v>2421</v>
      </c>
      <c r="B1767" s="96" t="s">
        <v>2514</v>
      </c>
      <c r="C1767" s="36" t="s">
        <v>3153</v>
      </c>
    </row>
    <row r="1768" spans="1:3" x14ac:dyDescent="0.25">
      <c r="A1768" s="36" t="s">
        <v>2421</v>
      </c>
      <c r="B1768" s="96" t="s">
        <v>2515</v>
      </c>
      <c r="C1768" s="36" t="s">
        <v>3153</v>
      </c>
    </row>
    <row r="1769" spans="1:3" x14ac:dyDescent="0.25">
      <c r="A1769" s="36" t="s">
        <v>2516</v>
      </c>
      <c r="B1769" s="96" t="s">
        <v>2516</v>
      </c>
      <c r="C1769" s="36" t="s">
        <v>3985</v>
      </c>
    </row>
    <row r="1770" spans="1:3" x14ac:dyDescent="0.25">
      <c r="A1770" s="36" t="s">
        <v>2516</v>
      </c>
      <c r="B1770" s="114">
        <v>97</v>
      </c>
      <c r="C1770" s="36" t="s">
        <v>2517</v>
      </c>
    </row>
    <row r="1771" spans="1:3" x14ac:dyDescent="0.25">
      <c r="A1771" s="36" t="s">
        <v>2516</v>
      </c>
      <c r="B1771" s="96" t="s">
        <v>2518</v>
      </c>
      <c r="C1771" s="36" t="s">
        <v>2517</v>
      </c>
    </row>
    <row r="1772" spans="1:3" x14ac:dyDescent="0.25">
      <c r="A1772" s="36" t="s">
        <v>2516</v>
      </c>
      <c r="B1772" s="96" t="s">
        <v>2519</v>
      </c>
      <c r="C1772" s="36" t="s">
        <v>2517</v>
      </c>
    </row>
    <row r="1773" spans="1:3" x14ac:dyDescent="0.25">
      <c r="A1773" s="36" t="s">
        <v>2516</v>
      </c>
      <c r="B1773" s="96" t="s">
        <v>2520</v>
      </c>
      <c r="C1773" s="36" t="s">
        <v>2517</v>
      </c>
    </row>
    <row r="1774" spans="1:3" x14ac:dyDescent="0.25">
      <c r="A1774" s="36" t="s">
        <v>2516</v>
      </c>
      <c r="B1774" s="114">
        <v>98</v>
      </c>
      <c r="C1774" s="36" t="s">
        <v>4125</v>
      </c>
    </row>
    <row r="1775" spans="1:3" x14ac:dyDescent="0.25">
      <c r="A1775" s="36" t="s">
        <v>2516</v>
      </c>
      <c r="B1775" s="96" t="s">
        <v>2521</v>
      </c>
      <c r="C1775" s="36" t="s">
        <v>4126</v>
      </c>
    </row>
    <row r="1776" spans="1:3" x14ac:dyDescent="0.25">
      <c r="A1776" s="36" t="s">
        <v>2516</v>
      </c>
      <c r="B1776" s="96" t="s">
        <v>2522</v>
      </c>
      <c r="C1776" s="36" t="s">
        <v>4126</v>
      </c>
    </row>
    <row r="1777" spans="1:3" x14ac:dyDescent="0.25">
      <c r="A1777" s="36" t="s">
        <v>2516</v>
      </c>
      <c r="B1777" s="96" t="s">
        <v>2523</v>
      </c>
      <c r="C1777" s="36" t="s">
        <v>4126</v>
      </c>
    </row>
    <row r="1778" spans="1:3" x14ac:dyDescent="0.25">
      <c r="A1778" s="36" t="s">
        <v>2516</v>
      </c>
      <c r="B1778" s="96" t="s">
        <v>2524</v>
      </c>
      <c r="C1778" s="36" t="s">
        <v>4127</v>
      </c>
    </row>
    <row r="1779" spans="1:3" x14ac:dyDescent="0.25">
      <c r="A1779" s="36" t="s">
        <v>2516</v>
      </c>
      <c r="B1779" s="96" t="s">
        <v>2525</v>
      </c>
      <c r="C1779" s="36" t="s">
        <v>4127</v>
      </c>
    </row>
    <row r="1780" spans="1:3" x14ac:dyDescent="0.25">
      <c r="A1780" s="36" t="s">
        <v>2516</v>
      </c>
      <c r="B1780" s="96" t="s">
        <v>2526</v>
      </c>
      <c r="C1780" s="36" t="s">
        <v>4127</v>
      </c>
    </row>
    <row r="1781" spans="1:3" x14ac:dyDescent="0.25">
      <c r="A1781" s="36" t="s">
        <v>2527</v>
      </c>
      <c r="B1781" s="96" t="s">
        <v>2527</v>
      </c>
      <c r="C1781" s="36" t="s">
        <v>3764</v>
      </c>
    </row>
    <row r="1782" spans="1:3" x14ac:dyDescent="0.25">
      <c r="A1782" s="36" t="s">
        <v>2527</v>
      </c>
      <c r="B1782" s="114">
        <v>99</v>
      </c>
      <c r="C1782" s="36" t="s">
        <v>2528</v>
      </c>
    </row>
    <row r="1783" spans="1:3" x14ac:dyDescent="0.25">
      <c r="A1783" s="36" t="s">
        <v>2527</v>
      </c>
      <c r="B1783" s="36" t="s">
        <v>2529</v>
      </c>
      <c r="C1783" s="36" t="s">
        <v>2528</v>
      </c>
    </row>
    <row r="1784" spans="1:3" x14ac:dyDescent="0.25">
      <c r="A1784" s="36" t="s">
        <v>2527</v>
      </c>
      <c r="B1784" s="36" t="s">
        <v>2530</v>
      </c>
      <c r="C1784" s="36" t="s">
        <v>2528</v>
      </c>
    </row>
    <row r="1785" spans="1:3" x14ac:dyDescent="0.25">
      <c r="A1785" s="36" t="s">
        <v>2527</v>
      </c>
      <c r="B1785" s="36" t="s">
        <v>2531</v>
      </c>
      <c r="C1785" s="36" t="s">
        <v>2532</v>
      </c>
    </row>
    <row r="1786" spans="1:3" x14ac:dyDescent="0.25">
      <c r="A1786" s="36" t="s">
        <v>2527</v>
      </c>
      <c r="B1786" s="36" t="s">
        <v>2533</v>
      </c>
      <c r="C1786" s="36" t="s">
        <v>2534</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tabColor theme="0" tint="-0.499984740745262"/>
  </sheetPr>
  <dimension ref="A1:C1733"/>
  <sheetViews>
    <sheetView showGridLines="0" zoomScaleNormal="100" workbookViewId="0">
      <pane ySplit="1" topLeftCell="A2" activePane="bottomLeft" state="frozen"/>
      <selection pane="bottomLeft"/>
    </sheetView>
  </sheetViews>
  <sheetFormatPr defaultRowHeight="15" x14ac:dyDescent="0.25"/>
  <cols>
    <col min="1" max="1" width="16.42578125" bestFit="1" customWidth="1"/>
    <col min="2" max="2" width="10" customWidth="1"/>
    <col min="3" max="3" width="127.42578125" bestFit="1" customWidth="1"/>
  </cols>
  <sheetData>
    <row r="1" spans="1:3" x14ac:dyDescent="0.25">
      <c r="A1" t="s">
        <v>3</v>
      </c>
      <c r="B1" t="s">
        <v>3515</v>
      </c>
      <c r="C1" t="s">
        <v>3787</v>
      </c>
    </row>
    <row r="2" spans="1:3" x14ac:dyDescent="0.25">
      <c r="A2" s="36" t="s">
        <v>5</v>
      </c>
      <c r="B2" s="96" t="s">
        <v>5</v>
      </c>
      <c r="C2" s="36" t="s">
        <v>3159</v>
      </c>
    </row>
    <row r="3" spans="1:3" x14ac:dyDescent="0.25">
      <c r="A3" s="36" t="s">
        <v>5</v>
      </c>
      <c r="B3" s="96">
        <v>1</v>
      </c>
      <c r="C3" s="36" t="s">
        <v>7</v>
      </c>
    </row>
    <row r="4" spans="1:3" x14ac:dyDescent="0.25">
      <c r="A4" s="36" t="s">
        <v>5</v>
      </c>
      <c r="B4" s="96" t="s">
        <v>8</v>
      </c>
      <c r="C4" s="36" t="s">
        <v>9</v>
      </c>
    </row>
    <row r="5" spans="1:3" x14ac:dyDescent="0.25">
      <c r="A5" s="36" t="s">
        <v>5</v>
      </c>
      <c r="B5" s="96" t="s">
        <v>10</v>
      </c>
      <c r="C5" s="36" t="s">
        <v>11</v>
      </c>
    </row>
    <row r="6" spans="1:3" x14ac:dyDescent="0.25">
      <c r="A6" s="36" t="s">
        <v>5</v>
      </c>
      <c r="B6" s="36" t="s">
        <v>12</v>
      </c>
      <c r="C6" s="36" t="s">
        <v>11</v>
      </c>
    </row>
    <row r="7" spans="1:3" x14ac:dyDescent="0.25">
      <c r="A7" s="36" t="s">
        <v>5</v>
      </c>
      <c r="B7" s="96" t="s">
        <v>13</v>
      </c>
      <c r="C7" s="36" t="s">
        <v>14</v>
      </c>
    </row>
    <row r="8" spans="1:3" x14ac:dyDescent="0.25">
      <c r="A8" s="36" t="s">
        <v>5</v>
      </c>
      <c r="B8" s="36" t="s">
        <v>15</v>
      </c>
      <c r="C8" s="36" t="s">
        <v>14</v>
      </c>
    </row>
    <row r="9" spans="1:3" x14ac:dyDescent="0.25">
      <c r="A9" s="36" t="s">
        <v>5</v>
      </c>
      <c r="B9" s="96" t="s">
        <v>16</v>
      </c>
      <c r="C9" s="36" t="s">
        <v>17</v>
      </c>
    </row>
    <row r="10" spans="1:3" x14ac:dyDescent="0.25">
      <c r="A10" s="36" t="s">
        <v>5</v>
      </c>
      <c r="B10" s="36" t="s">
        <v>18</v>
      </c>
      <c r="C10" s="36" t="s">
        <v>17</v>
      </c>
    </row>
    <row r="11" spans="1:3" x14ac:dyDescent="0.25">
      <c r="A11" s="36" t="s">
        <v>5</v>
      </c>
      <c r="B11" s="96" t="s">
        <v>19</v>
      </c>
      <c r="C11" s="36" t="s">
        <v>20</v>
      </c>
    </row>
    <row r="12" spans="1:3" x14ac:dyDescent="0.25">
      <c r="A12" s="36" t="s">
        <v>5</v>
      </c>
      <c r="B12" s="36" t="s">
        <v>21</v>
      </c>
      <c r="C12" s="36" t="s">
        <v>20</v>
      </c>
    </row>
    <row r="13" spans="1:3" x14ac:dyDescent="0.25">
      <c r="A13" s="36" t="s">
        <v>5</v>
      </c>
      <c r="B13" s="96" t="s">
        <v>22</v>
      </c>
      <c r="C13" s="36" t="s">
        <v>23</v>
      </c>
    </row>
    <row r="14" spans="1:3" x14ac:dyDescent="0.25">
      <c r="A14" s="36" t="s">
        <v>5</v>
      </c>
      <c r="B14" s="36" t="s">
        <v>24</v>
      </c>
      <c r="C14" s="36" t="s">
        <v>23</v>
      </c>
    </row>
    <row r="15" spans="1:3" x14ac:dyDescent="0.25">
      <c r="A15" s="36" t="s">
        <v>5</v>
      </c>
      <c r="B15" s="96" t="s">
        <v>25</v>
      </c>
      <c r="C15" s="36" t="s">
        <v>26</v>
      </c>
    </row>
    <row r="16" spans="1:3" x14ac:dyDescent="0.25">
      <c r="A16" s="36" t="s">
        <v>5</v>
      </c>
      <c r="B16" s="36" t="s">
        <v>27</v>
      </c>
      <c r="C16" s="36" t="s">
        <v>26</v>
      </c>
    </row>
    <row r="17" spans="1:3" x14ac:dyDescent="0.25">
      <c r="A17" s="36" t="s">
        <v>5</v>
      </c>
      <c r="B17" s="96" t="s">
        <v>28</v>
      </c>
      <c r="C17" s="36" t="s">
        <v>29</v>
      </c>
    </row>
    <row r="18" spans="1:3" x14ac:dyDescent="0.25">
      <c r="A18" s="36" t="s">
        <v>5</v>
      </c>
      <c r="B18" s="36" t="s">
        <v>30</v>
      </c>
      <c r="C18" s="36" t="s">
        <v>29</v>
      </c>
    </row>
    <row r="19" spans="1:3" x14ac:dyDescent="0.25">
      <c r="A19" s="36" t="s">
        <v>5</v>
      </c>
      <c r="B19" s="96" t="s">
        <v>31</v>
      </c>
      <c r="C19" s="36" t="s">
        <v>32</v>
      </c>
    </row>
    <row r="20" spans="1:3" x14ac:dyDescent="0.25">
      <c r="A20" s="36" t="s">
        <v>5</v>
      </c>
      <c r="B20" s="96" t="s">
        <v>33</v>
      </c>
      <c r="C20" s="36" t="s">
        <v>34</v>
      </c>
    </row>
    <row r="21" spans="1:3" x14ac:dyDescent="0.25">
      <c r="A21" s="36" t="s">
        <v>5</v>
      </c>
      <c r="B21" s="36" t="s">
        <v>35</v>
      </c>
      <c r="C21" s="36" t="s">
        <v>34</v>
      </c>
    </row>
    <row r="22" spans="1:3" x14ac:dyDescent="0.25">
      <c r="A22" s="36" t="s">
        <v>5</v>
      </c>
      <c r="B22" s="96" t="s">
        <v>36</v>
      </c>
      <c r="C22" s="36" t="s">
        <v>37</v>
      </c>
    </row>
    <row r="23" spans="1:3" x14ac:dyDescent="0.25">
      <c r="A23" s="36" t="s">
        <v>5</v>
      </c>
      <c r="B23" s="36" t="s">
        <v>38</v>
      </c>
      <c r="C23" s="36" t="s">
        <v>37</v>
      </c>
    </row>
    <row r="24" spans="1:3" x14ac:dyDescent="0.25">
      <c r="A24" s="36" t="s">
        <v>5</v>
      </c>
      <c r="B24" s="96" t="s">
        <v>39</v>
      </c>
      <c r="C24" s="36" t="s">
        <v>40</v>
      </c>
    </row>
    <row r="25" spans="1:3" x14ac:dyDescent="0.25">
      <c r="A25" s="36" t="s">
        <v>5</v>
      </c>
      <c r="B25" s="36" t="s">
        <v>41</v>
      </c>
      <c r="C25" s="36" t="s">
        <v>40</v>
      </c>
    </row>
    <row r="26" spans="1:3" x14ac:dyDescent="0.25">
      <c r="A26" s="36" t="s">
        <v>5</v>
      </c>
      <c r="B26" s="96" t="s">
        <v>42</v>
      </c>
      <c r="C26" s="36" t="s">
        <v>43</v>
      </c>
    </row>
    <row r="27" spans="1:3" x14ac:dyDescent="0.25">
      <c r="A27" s="36" t="s">
        <v>5</v>
      </c>
      <c r="B27" s="36" t="s">
        <v>44</v>
      </c>
      <c r="C27" s="36" t="s">
        <v>43</v>
      </c>
    </row>
    <row r="28" spans="1:3" x14ac:dyDescent="0.25">
      <c r="A28" s="36" t="s">
        <v>5</v>
      </c>
      <c r="B28" s="96" t="s">
        <v>45</v>
      </c>
      <c r="C28" s="36" t="s">
        <v>46</v>
      </c>
    </row>
    <row r="29" spans="1:3" x14ac:dyDescent="0.25">
      <c r="A29" s="36" t="s">
        <v>5</v>
      </c>
      <c r="B29" s="36" t="s">
        <v>47</v>
      </c>
      <c r="C29" s="36" t="s">
        <v>46</v>
      </c>
    </row>
    <row r="30" spans="1:3" x14ac:dyDescent="0.25">
      <c r="A30" s="36" t="s">
        <v>5</v>
      </c>
      <c r="B30" s="96" t="s">
        <v>48</v>
      </c>
      <c r="C30" s="36" t="s">
        <v>49</v>
      </c>
    </row>
    <row r="31" spans="1:3" x14ac:dyDescent="0.25">
      <c r="A31" s="36" t="s">
        <v>5</v>
      </c>
      <c r="B31" s="36" t="s">
        <v>50</v>
      </c>
      <c r="C31" s="36" t="s">
        <v>49</v>
      </c>
    </row>
    <row r="32" spans="1:3" x14ac:dyDescent="0.25">
      <c r="A32" s="36" t="s">
        <v>5</v>
      </c>
      <c r="B32" s="96" t="s">
        <v>51</v>
      </c>
      <c r="C32" s="36" t="s">
        <v>52</v>
      </c>
    </row>
    <row r="33" spans="1:3" x14ac:dyDescent="0.25">
      <c r="A33" s="36" t="s">
        <v>5</v>
      </c>
      <c r="B33" s="36" t="s">
        <v>53</v>
      </c>
      <c r="C33" s="36" t="s">
        <v>52</v>
      </c>
    </row>
    <row r="34" spans="1:3" x14ac:dyDescent="0.25">
      <c r="A34" s="36" t="s">
        <v>5</v>
      </c>
      <c r="B34" s="96" t="s">
        <v>54</v>
      </c>
      <c r="C34" s="36" t="s">
        <v>55</v>
      </c>
    </row>
    <row r="35" spans="1:3" x14ac:dyDescent="0.25">
      <c r="A35" s="36" t="s">
        <v>5</v>
      </c>
      <c r="B35" s="36" t="s">
        <v>56</v>
      </c>
      <c r="C35" s="36" t="s">
        <v>55</v>
      </c>
    </row>
    <row r="36" spans="1:3" x14ac:dyDescent="0.25">
      <c r="A36" s="36" t="s">
        <v>5</v>
      </c>
      <c r="B36" s="96" t="s">
        <v>57</v>
      </c>
      <c r="C36" s="36" t="s">
        <v>58</v>
      </c>
    </row>
    <row r="37" spans="1:3" x14ac:dyDescent="0.25">
      <c r="A37" s="36" t="s">
        <v>5</v>
      </c>
      <c r="B37" s="36" t="s">
        <v>59</v>
      </c>
      <c r="C37" s="36" t="s">
        <v>58</v>
      </c>
    </row>
    <row r="38" spans="1:3" x14ac:dyDescent="0.25">
      <c r="A38" s="36" t="s">
        <v>5</v>
      </c>
      <c r="B38" s="96" t="s">
        <v>60</v>
      </c>
      <c r="C38" s="36" t="s">
        <v>61</v>
      </c>
    </row>
    <row r="39" spans="1:3" x14ac:dyDescent="0.25">
      <c r="A39" s="36" t="s">
        <v>5</v>
      </c>
      <c r="B39" s="96" t="s">
        <v>62</v>
      </c>
      <c r="C39" s="36" t="s">
        <v>61</v>
      </c>
    </row>
    <row r="40" spans="1:3" x14ac:dyDescent="0.25">
      <c r="A40" s="36" t="s">
        <v>5</v>
      </c>
      <c r="B40" s="36" t="s">
        <v>63</v>
      </c>
      <c r="C40" s="36" t="s">
        <v>61</v>
      </c>
    </row>
    <row r="41" spans="1:3" x14ac:dyDescent="0.25">
      <c r="A41" s="36" t="s">
        <v>5</v>
      </c>
      <c r="B41" s="96" t="s">
        <v>64</v>
      </c>
      <c r="C41" s="36" t="s">
        <v>65</v>
      </c>
    </row>
    <row r="42" spans="1:3" x14ac:dyDescent="0.25">
      <c r="A42" s="36" t="s">
        <v>5</v>
      </c>
      <c r="B42" s="96" t="s">
        <v>66</v>
      </c>
      <c r="C42" s="36" t="s">
        <v>67</v>
      </c>
    </row>
    <row r="43" spans="1:3" x14ac:dyDescent="0.25">
      <c r="A43" s="36" t="s">
        <v>5</v>
      </c>
      <c r="B43" s="36" t="s">
        <v>68</v>
      </c>
      <c r="C43" s="36" t="s">
        <v>67</v>
      </c>
    </row>
    <row r="44" spans="1:3" x14ac:dyDescent="0.25">
      <c r="A44" s="36" t="s">
        <v>5</v>
      </c>
      <c r="B44" s="96" t="s">
        <v>69</v>
      </c>
      <c r="C44" s="36" t="s">
        <v>70</v>
      </c>
    </row>
    <row r="45" spans="1:3" x14ac:dyDescent="0.25">
      <c r="A45" s="36" t="s">
        <v>5</v>
      </c>
      <c r="B45" s="36" t="s">
        <v>71</v>
      </c>
      <c r="C45" s="36" t="s">
        <v>70</v>
      </c>
    </row>
    <row r="46" spans="1:3" x14ac:dyDescent="0.25">
      <c r="A46" s="36" t="s">
        <v>5</v>
      </c>
      <c r="B46" s="96" t="s">
        <v>72</v>
      </c>
      <c r="C46" s="36" t="s">
        <v>73</v>
      </c>
    </row>
    <row r="47" spans="1:3" x14ac:dyDescent="0.25">
      <c r="A47" s="36" t="s">
        <v>5</v>
      </c>
      <c r="B47" s="36" t="s">
        <v>74</v>
      </c>
      <c r="C47" s="36" t="s">
        <v>73</v>
      </c>
    </row>
    <row r="48" spans="1:3" x14ac:dyDescent="0.25">
      <c r="A48" s="36" t="s">
        <v>5</v>
      </c>
      <c r="B48" s="96" t="s">
        <v>75</v>
      </c>
      <c r="C48" s="36" t="s">
        <v>76</v>
      </c>
    </row>
    <row r="49" spans="1:3" x14ac:dyDescent="0.25">
      <c r="A49" s="36" t="s">
        <v>5</v>
      </c>
      <c r="B49" s="36" t="s">
        <v>77</v>
      </c>
      <c r="C49" s="36" t="s">
        <v>76</v>
      </c>
    </row>
    <row r="50" spans="1:3" x14ac:dyDescent="0.25">
      <c r="A50" s="36" t="s">
        <v>5</v>
      </c>
      <c r="B50" s="96" t="s">
        <v>78</v>
      </c>
      <c r="C50" s="36" t="s">
        <v>79</v>
      </c>
    </row>
    <row r="51" spans="1:3" x14ac:dyDescent="0.25">
      <c r="A51" s="36" t="s">
        <v>5</v>
      </c>
      <c r="B51" s="36" t="s">
        <v>80</v>
      </c>
      <c r="C51" s="36" t="s">
        <v>79</v>
      </c>
    </row>
    <row r="52" spans="1:3" x14ac:dyDescent="0.25">
      <c r="A52" s="36" t="s">
        <v>5</v>
      </c>
      <c r="B52" s="96" t="s">
        <v>81</v>
      </c>
      <c r="C52" s="36" t="s">
        <v>82</v>
      </c>
    </row>
    <row r="53" spans="1:3" x14ac:dyDescent="0.25">
      <c r="A53" s="36" t="s">
        <v>5</v>
      </c>
      <c r="B53" s="36" t="s">
        <v>83</v>
      </c>
      <c r="C53" s="36" t="s">
        <v>84</v>
      </c>
    </row>
    <row r="54" spans="1:3" x14ac:dyDescent="0.25">
      <c r="A54" s="36" t="s">
        <v>5</v>
      </c>
      <c r="B54" s="36" t="s">
        <v>85</v>
      </c>
      <c r="C54" s="36" t="s">
        <v>86</v>
      </c>
    </row>
    <row r="55" spans="1:3" x14ac:dyDescent="0.25">
      <c r="A55" s="36" t="s">
        <v>5</v>
      </c>
      <c r="B55" s="96" t="s">
        <v>87</v>
      </c>
      <c r="C55" s="36" t="s">
        <v>88</v>
      </c>
    </row>
    <row r="56" spans="1:3" x14ac:dyDescent="0.25">
      <c r="A56" s="36" t="s">
        <v>5</v>
      </c>
      <c r="B56" s="36" t="s">
        <v>89</v>
      </c>
      <c r="C56" s="36" t="s">
        <v>88</v>
      </c>
    </row>
    <row r="57" spans="1:3" x14ac:dyDescent="0.25">
      <c r="A57" s="36" t="s">
        <v>5</v>
      </c>
      <c r="B57" s="96" t="s">
        <v>2535</v>
      </c>
      <c r="C57" s="36" t="s">
        <v>91</v>
      </c>
    </row>
    <row r="58" spans="1:3" x14ac:dyDescent="0.25">
      <c r="A58" s="36" t="s">
        <v>5</v>
      </c>
      <c r="B58" s="36" t="s">
        <v>3417</v>
      </c>
      <c r="C58" s="36" t="s">
        <v>2536</v>
      </c>
    </row>
    <row r="59" spans="1:3" x14ac:dyDescent="0.25">
      <c r="A59" s="36" t="s">
        <v>5</v>
      </c>
      <c r="B59" s="36" t="s">
        <v>3378</v>
      </c>
      <c r="C59" s="36" t="s">
        <v>2537</v>
      </c>
    </row>
    <row r="60" spans="1:3" x14ac:dyDescent="0.25">
      <c r="A60" s="36" t="s">
        <v>5</v>
      </c>
      <c r="B60" s="96" t="s">
        <v>93</v>
      </c>
      <c r="C60" s="36" t="s">
        <v>2538</v>
      </c>
    </row>
    <row r="61" spans="1:3" x14ac:dyDescent="0.25">
      <c r="A61" s="36" t="s">
        <v>5</v>
      </c>
      <c r="B61" s="96" t="s">
        <v>95</v>
      </c>
      <c r="C61" s="36" t="s">
        <v>2538</v>
      </c>
    </row>
    <row r="62" spans="1:3" x14ac:dyDescent="0.25">
      <c r="A62" s="36" t="s">
        <v>5</v>
      </c>
      <c r="B62" s="36" t="s">
        <v>96</v>
      </c>
      <c r="C62" s="36" t="s">
        <v>2538</v>
      </c>
    </row>
    <row r="63" spans="1:3" x14ac:dyDescent="0.25">
      <c r="A63" s="36" t="s">
        <v>5</v>
      </c>
      <c r="B63" s="96" t="s">
        <v>97</v>
      </c>
      <c r="C63" s="36" t="s">
        <v>2539</v>
      </c>
    </row>
    <row r="64" spans="1:3" x14ac:dyDescent="0.25">
      <c r="A64" s="36" t="s">
        <v>5</v>
      </c>
      <c r="B64" s="96" t="s">
        <v>98</v>
      </c>
      <c r="C64" s="36" t="s">
        <v>2540</v>
      </c>
    </row>
    <row r="65" spans="1:3" x14ac:dyDescent="0.25">
      <c r="A65" s="36" t="s">
        <v>5</v>
      </c>
      <c r="B65" s="36" t="s">
        <v>99</v>
      </c>
      <c r="C65" s="36" t="s">
        <v>2540</v>
      </c>
    </row>
    <row r="66" spans="1:3" x14ac:dyDescent="0.25">
      <c r="A66" s="36" t="s">
        <v>5</v>
      </c>
      <c r="B66" s="96" t="s">
        <v>100</v>
      </c>
      <c r="C66" s="36" t="s">
        <v>2541</v>
      </c>
    </row>
    <row r="67" spans="1:3" x14ac:dyDescent="0.25">
      <c r="A67" s="36" t="s">
        <v>5</v>
      </c>
      <c r="B67" s="36" t="s">
        <v>101</v>
      </c>
      <c r="C67" s="36" t="s">
        <v>2541</v>
      </c>
    </row>
    <row r="68" spans="1:3" x14ac:dyDescent="0.25">
      <c r="A68" s="36" t="s">
        <v>5</v>
      </c>
      <c r="B68" s="96" t="s">
        <v>102</v>
      </c>
      <c r="C68" s="36" t="s">
        <v>2542</v>
      </c>
    </row>
    <row r="69" spans="1:3" x14ac:dyDescent="0.25">
      <c r="A69" s="36" t="s">
        <v>5</v>
      </c>
      <c r="B69" s="36" t="s">
        <v>104</v>
      </c>
      <c r="C69" s="36" t="s">
        <v>2542</v>
      </c>
    </row>
    <row r="70" spans="1:3" x14ac:dyDescent="0.25">
      <c r="A70" s="36" t="s">
        <v>5</v>
      </c>
      <c r="B70" s="96" t="s">
        <v>2543</v>
      </c>
      <c r="C70" s="36" t="s">
        <v>2544</v>
      </c>
    </row>
    <row r="71" spans="1:3" x14ac:dyDescent="0.25">
      <c r="A71" s="36" t="s">
        <v>5</v>
      </c>
      <c r="B71" s="36" t="s">
        <v>3418</v>
      </c>
      <c r="C71" s="36" t="s">
        <v>2544</v>
      </c>
    </row>
    <row r="72" spans="1:3" x14ac:dyDescent="0.25">
      <c r="A72" s="36" t="s">
        <v>5</v>
      </c>
      <c r="B72" s="96" t="s">
        <v>105</v>
      </c>
      <c r="C72" s="36" t="s">
        <v>106</v>
      </c>
    </row>
    <row r="73" spans="1:3" x14ac:dyDescent="0.25">
      <c r="A73" s="36" t="s">
        <v>5</v>
      </c>
      <c r="B73" s="96" t="s">
        <v>107</v>
      </c>
      <c r="C73" s="36" t="s">
        <v>106</v>
      </c>
    </row>
    <row r="74" spans="1:3" x14ac:dyDescent="0.25">
      <c r="A74" s="36" t="s">
        <v>5</v>
      </c>
      <c r="B74" s="36" t="s">
        <v>108</v>
      </c>
      <c r="C74" s="36" t="s">
        <v>106</v>
      </c>
    </row>
    <row r="75" spans="1:3" x14ac:dyDescent="0.25">
      <c r="A75" s="36" t="s">
        <v>5</v>
      </c>
      <c r="B75" s="96">
        <v>2</v>
      </c>
      <c r="C75" s="36" t="s">
        <v>110</v>
      </c>
    </row>
    <row r="76" spans="1:3" x14ac:dyDescent="0.25">
      <c r="A76" s="36" t="s">
        <v>5</v>
      </c>
      <c r="B76" s="96" t="s">
        <v>111</v>
      </c>
      <c r="C76" s="36" t="s">
        <v>112</v>
      </c>
    </row>
    <row r="77" spans="1:3" x14ac:dyDescent="0.25">
      <c r="A77" s="36" t="s">
        <v>5</v>
      </c>
      <c r="B77" s="96" t="s">
        <v>113</v>
      </c>
      <c r="C77" s="36" t="s">
        <v>112</v>
      </c>
    </row>
    <row r="78" spans="1:3" x14ac:dyDescent="0.25">
      <c r="A78" s="36" t="s">
        <v>5</v>
      </c>
      <c r="B78" s="36" t="s">
        <v>114</v>
      </c>
      <c r="C78" s="36" t="s">
        <v>112</v>
      </c>
    </row>
    <row r="79" spans="1:3" x14ac:dyDescent="0.25">
      <c r="A79" s="36" t="s">
        <v>5</v>
      </c>
      <c r="B79" s="96" t="s">
        <v>115</v>
      </c>
      <c r="C79" s="36" t="s">
        <v>116</v>
      </c>
    </row>
    <row r="80" spans="1:3" x14ac:dyDescent="0.25">
      <c r="A80" s="36" t="s">
        <v>5</v>
      </c>
      <c r="B80" s="96" t="s">
        <v>117</v>
      </c>
      <c r="C80" s="36" t="s">
        <v>116</v>
      </c>
    </row>
    <row r="81" spans="1:3" x14ac:dyDescent="0.25">
      <c r="A81" s="36" t="s">
        <v>5</v>
      </c>
      <c r="B81" s="36" t="s">
        <v>118</v>
      </c>
      <c r="C81" s="36" t="s">
        <v>116</v>
      </c>
    </row>
    <row r="82" spans="1:3" x14ac:dyDescent="0.25">
      <c r="A82" s="36" t="s">
        <v>5</v>
      </c>
      <c r="B82" s="96" t="s">
        <v>119</v>
      </c>
      <c r="C82" s="36" t="s">
        <v>2545</v>
      </c>
    </row>
    <row r="83" spans="1:3" x14ac:dyDescent="0.25">
      <c r="A83" s="36" t="s">
        <v>5</v>
      </c>
      <c r="B83" s="96" t="s">
        <v>121</v>
      </c>
      <c r="C83" s="36" t="s">
        <v>2545</v>
      </c>
    </row>
    <row r="84" spans="1:3" x14ac:dyDescent="0.25">
      <c r="A84" s="36" t="s">
        <v>5</v>
      </c>
      <c r="B84" s="36" t="s">
        <v>122</v>
      </c>
      <c r="C84" s="36" t="s">
        <v>2545</v>
      </c>
    </row>
    <row r="85" spans="1:3" x14ac:dyDescent="0.25">
      <c r="A85" s="36" t="s">
        <v>5</v>
      </c>
      <c r="B85" s="96" t="s">
        <v>123</v>
      </c>
      <c r="C85" s="36" t="s">
        <v>2546</v>
      </c>
    </row>
    <row r="86" spans="1:3" x14ac:dyDescent="0.25">
      <c r="A86" s="36" t="s">
        <v>5</v>
      </c>
      <c r="B86" s="96" t="s">
        <v>124</v>
      </c>
      <c r="C86" s="36" t="s">
        <v>2546</v>
      </c>
    </row>
    <row r="87" spans="1:3" x14ac:dyDescent="0.25">
      <c r="A87" s="36" t="s">
        <v>5</v>
      </c>
      <c r="B87" s="36" t="s">
        <v>125</v>
      </c>
      <c r="C87" s="36" t="s">
        <v>2546</v>
      </c>
    </row>
    <row r="88" spans="1:3" x14ac:dyDescent="0.25">
      <c r="A88" s="36" t="s">
        <v>5</v>
      </c>
      <c r="B88" s="96">
        <v>3</v>
      </c>
      <c r="C88" s="36" t="s">
        <v>127</v>
      </c>
    </row>
    <row r="89" spans="1:3" x14ac:dyDescent="0.25">
      <c r="A89" s="36" t="s">
        <v>5</v>
      </c>
      <c r="B89" s="96" t="s">
        <v>128</v>
      </c>
      <c r="C89" s="36" t="s">
        <v>129</v>
      </c>
    </row>
    <row r="90" spans="1:3" x14ac:dyDescent="0.25">
      <c r="A90" s="36" t="s">
        <v>5</v>
      </c>
      <c r="B90" s="96" t="s">
        <v>130</v>
      </c>
      <c r="C90" s="36" t="s">
        <v>131</v>
      </c>
    </row>
    <row r="91" spans="1:3" x14ac:dyDescent="0.25">
      <c r="A91" s="36" t="s">
        <v>5</v>
      </c>
      <c r="B91" s="36" t="s">
        <v>132</v>
      </c>
      <c r="C91" s="36" t="s">
        <v>131</v>
      </c>
    </row>
    <row r="92" spans="1:3" x14ac:dyDescent="0.25">
      <c r="A92" s="36" t="s">
        <v>5</v>
      </c>
      <c r="B92" s="96" t="s">
        <v>133</v>
      </c>
      <c r="C92" s="36" t="s">
        <v>134</v>
      </c>
    </row>
    <row r="93" spans="1:3" x14ac:dyDescent="0.25">
      <c r="A93" s="36" t="s">
        <v>5</v>
      </c>
      <c r="B93" s="36" t="s">
        <v>135</v>
      </c>
      <c r="C93" s="36" t="s">
        <v>134</v>
      </c>
    </row>
    <row r="94" spans="1:3" x14ac:dyDescent="0.25">
      <c r="A94" s="36" t="s">
        <v>5</v>
      </c>
      <c r="B94" s="96" t="s">
        <v>136</v>
      </c>
      <c r="C94" s="36" t="s">
        <v>137</v>
      </c>
    </row>
    <row r="95" spans="1:3" x14ac:dyDescent="0.25">
      <c r="A95" s="36" t="s">
        <v>5</v>
      </c>
      <c r="B95" s="96" t="s">
        <v>138</v>
      </c>
      <c r="C95" s="36" t="s">
        <v>139</v>
      </c>
    </row>
    <row r="96" spans="1:3" x14ac:dyDescent="0.25">
      <c r="A96" s="36" t="s">
        <v>5</v>
      </c>
      <c r="B96" s="36" t="s">
        <v>140</v>
      </c>
      <c r="C96" s="36" t="s">
        <v>139</v>
      </c>
    </row>
    <row r="97" spans="1:3" x14ac:dyDescent="0.25">
      <c r="A97" s="36" t="s">
        <v>5</v>
      </c>
      <c r="B97" s="96" t="s">
        <v>141</v>
      </c>
      <c r="C97" s="36" t="s">
        <v>142</v>
      </c>
    </row>
    <row r="98" spans="1:3" x14ac:dyDescent="0.25">
      <c r="A98" s="36" t="s">
        <v>5</v>
      </c>
      <c r="B98" s="36" t="s">
        <v>143</v>
      </c>
      <c r="C98" s="36" t="s">
        <v>142</v>
      </c>
    </row>
    <row r="99" spans="1:3" x14ac:dyDescent="0.25">
      <c r="A99" s="36" t="s">
        <v>147</v>
      </c>
      <c r="B99" s="96" t="s">
        <v>147</v>
      </c>
      <c r="C99" s="36" t="s">
        <v>3164</v>
      </c>
    </row>
    <row r="100" spans="1:3" x14ac:dyDescent="0.25">
      <c r="A100" s="36" t="s">
        <v>147</v>
      </c>
      <c r="B100" s="96">
        <v>5</v>
      </c>
      <c r="C100" s="36" t="s">
        <v>149</v>
      </c>
    </row>
    <row r="101" spans="1:3" x14ac:dyDescent="0.25">
      <c r="A101" s="36" t="s">
        <v>147</v>
      </c>
      <c r="B101" s="96" t="s">
        <v>150</v>
      </c>
      <c r="C101" s="36" t="s">
        <v>151</v>
      </c>
    </row>
    <row r="102" spans="1:3" x14ac:dyDescent="0.25">
      <c r="A102" s="36" t="s">
        <v>147</v>
      </c>
      <c r="B102" s="96" t="s">
        <v>152</v>
      </c>
      <c r="C102" s="36" t="s">
        <v>151</v>
      </c>
    </row>
    <row r="103" spans="1:3" x14ac:dyDescent="0.25">
      <c r="A103" s="36" t="s">
        <v>147</v>
      </c>
      <c r="B103" s="36" t="s">
        <v>153</v>
      </c>
      <c r="C103" s="36" t="s">
        <v>151</v>
      </c>
    </row>
    <row r="104" spans="1:3" x14ac:dyDescent="0.25">
      <c r="A104" s="36" t="s">
        <v>147</v>
      </c>
      <c r="B104" s="96" t="s">
        <v>154</v>
      </c>
      <c r="C104" s="36" t="s">
        <v>155</v>
      </c>
    </row>
    <row r="105" spans="1:3" x14ac:dyDescent="0.25">
      <c r="A105" s="36" t="s">
        <v>147</v>
      </c>
      <c r="B105" s="96" t="s">
        <v>156</v>
      </c>
      <c r="C105" s="36" t="s">
        <v>155</v>
      </c>
    </row>
    <row r="106" spans="1:3" x14ac:dyDescent="0.25">
      <c r="A106" s="36" t="s">
        <v>147</v>
      </c>
      <c r="B106" s="36" t="s">
        <v>157</v>
      </c>
      <c r="C106" s="36" t="s">
        <v>155</v>
      </c>
    </row>
    <row r="107" spans="1:3" x14ac:dyDescent="0.25">
      <c r="A107" s="36" t="s">
        <v>147</v>
      </c>
      <c r="B107" s="96">
        <v>6</v>
      </c>
      <c r="C107" s="36" t="s">
        <v>159</v>
      </c>
    </row>
    <row r="108" spans="1:3" x14ac:dyDescent="0.25">
      <c r="A108" s="36" t="s">
        <v>147</v>
      </c>
      <c r="B108" s="96" t="s">
        <v>160</v>
      </c>
      <c r="C108" s="36" t="s">
        <v>161</v>
      </c>
    </row>
    <row r="109" spans="1:3" x14ac:dyDescent="0.25">
      <c r="A109" s="36" t="s">
        <v>147</v>
      </c>
      <c r="B109" s="96" t="s">
        <v>162</v>
      </c>
      <c r="C109" s="36" t="s">
        <v>161</v>
      </c>
    </row>
    <row r="110" spans="1:3" x14ac:dyDescent="0.25">
      <c r="A110" s="36" t="s">
        <v>147</v>
      </c>
      <c r="B110" s="36" t="s">
        <v>163</v>
      </c>
      <c r="C110" s="36" t="s">
        <v>161</v>
      </c>
    </row>
    <row r="111" spans="1:3" x14ac:dyDescent="0.25">
      <c r="A111" s="36" t="s">
        <v>147</v>
      </c>
      <c r="B111" s="96" t="s">
        <v>164</v>
      </c>
      <c r="C111" s="36" t="s">
        <v>165</v>
      </c>
    </row>
    <row r="112" spans="1:3" x14ac:dyDescent="0.25">
      <c r="A112" s="36" t="s">
        <v>147</v>
      </c>
      <c r="B112" s="96" t="s">
        <v>166</v>
      </c>
      <c r="C112" s="36" t="s">
        <v>165</v>
      </c>
    </row>
    <row r="113" spans="1:3" x14ac:dyDescent="0.25">
      <c r="A113" s="36" t="s">
        <v>147</v>
      </c>
      <c r="B113" s="36" t="s">
        <v>167</v>
      </c>
      <c r="C113" s="36" t="s">
        <v>165</v>
      </c>
    </row>
    <row r="114" spans="1:3" x14ac:dyDescent="0.25">
      <c r="A114" s="36" t="s">
        <v>147</v>
      </c>
      <c r="B114" s="96">
        <v>7</v>
      </c>
      <c r="C114" s="36" t="s">
        <v>169</v>
      </c>
    </row>
    <row r="115" spans="1:3" x14ac:dyDescent="0.25">
      <c r="A115" s="36" t="s">
        <v>147</v>
      </c>
      <c r="B115" s="96" t="s">
        <v>170</v>
      </c>
      <c r="C115" s="36" t="s">
        <v>171</v>
      </c>
    </row>
    <row r="116" spans="1:3" x14ac:dyDescent="0.25">
      <c r="A116" s="36" t="s">
        <v>147</v>
      </c>
      <c r="B116" s="96" t="s">
        <v>172</v>
      </c>
      <c r="C116" s="36" t="s">
        <v>171</v>
      </c>
    </row>
    <row r="117" spans="1:3" x14ac:dyDescent="0.25">
      <c r="A117" s="36" t="s">
        <v>147</v>
      </c>
      <c r="B117" s="36" t="s">
        <v>173</v>
      </c>
      <c r="C117" s="36" t="s">
        <v>171</v>
      </c>
    </row>
    <row r="118" spans="1:3" x14ac:dyDescent="0.25">
      <c r="A118" s="36" t="s">
        <v>147</v>
      </c>
      <c r="B118" s="96" t="s">
        <v>174</v>
      </c>
      <c r="C118" s="36" t="s">
        <v>175</v>
      </c>
    </row>
    <row r="119" spans="1:3" x14ac:dyDescent="0.25">
      <c r="A119" s="36" t="s">
        <v>147</v>
      </c>
      <c r="B119" s="96" t="s">
        <v>176</v>
      </c>
      <c r="C119" s="36" t="s">
        <v>177</v>
      </c>
    </row>
    <row r="120" spans="1:3" x14ac:dyDescent="0.25">
      <c r="A120" s="36" t="s">
        <v>147</v>
      </c>
      <c r="B120" s="36" t="s">
        <v>178</v>
      </c>
      <c r="C120" s="36" t="s">
        <v>177</v>
      </c>
    </row>
    <row r="121" spans="1:3" x14ac:dyDescent="0.25">
      <c r="A121" s="36" t="s">
        <v>147</v>
      </c>
      <c r="B121" s="96" t="s">
        <v>179</v>
      </c>
      <c r="C121" s="36" t="s">
        <v>180</v>
      </c>
    </row>
    <row r="122" spans="1:3" x14ac:dyDescent="0.25">
      <c r="A122" s="36" t="s">
        <v>147</v>
      </c>
      <c r="B122" s="36" t="s">
        <v>181</v>
      </c>
      <c r="C122" s="36" t="s">
        <v>180</v>
      </c>
    </row>
    <row r="123" spans="1:3" x14ac:dyDescent="0.25">
      <c r="A123" s="36" t="s">
        <v>147</v>
      </c>
      <c r="B123" s="96">
        <v>8</v>
      </c>
      <c r="C123" s="36" t="s">
        <v>183</v>
      </c>
    </row>
    <row r="124" spans="1:3" x14ac:dyDescent="0.25">
      <c r="A124" s="36" t="s">
        <v>147</v>
      </c>
      <c r="B124" s="96" t="s">
        <v>184</v>
      </c>
      <c r="C124" s="36" t="s">
        <v>185</v>
      </c>
    </row>
    <row r="125" spans="1:3" x14ac:dyDescent="0.25">
      <c r="A125" s="36" t="s">
        <v>147</v>
      </c>
      <c r="B125" s="96" t="s">
        <v>186</v>
      </c>
      <c r="C125" s="36" t="s">
        <v>2547</v>
      </c>
    </row>
    <row r="126" spans="1:3" x14ac:dyDescent="0.25">
      <c r="A126" s="36" t="s">
        <v>147</v>
      </c>
      <c r="B126" s="36" t="s">
        <v>188</v>
      </c>
      <c r="C126" s="36" t="s">
        <v>2547</v>
      </c>
    </row>
    <row r="127" spans="1:3" x14ac:dyDescent="0.25">
      <c r="A127" s="36" t="s">
        <v>147</v>
      </c>
      <c r="B127" s="96" t="s">
        <v>189</v>
      </c>
      <c r="C127" s="36" t="s">
        <v>2548</v>
      </c>
    </row>
    <row r="128" spans="1:3" x14ac:dyDescent="0.25">
      <c r="A128" s="36" t="s">
        <v>147</v>
      </c>
      <c r="B128" s="36" t="s">
        <v>191</v>
      </c>
      <c r="C128" s="36" t="s">
        <v>2548</v>
      </c>
    </row>
    <row r="129" spans="1:3" x14ac:dyDescent="0.25">
      <c r="A129" s="36" t="s">
        <v>147</v>
      </c>
      <c r="B129" s="96" t="s">
        <v>192</v>
      </c>
      <c r="C129" s="36" t="s">
        <v>2549</v>
      </c>
    </row>
    <row r="130" spans="1:3" x14ac:dyDescent="0.25">
      <c r="A130" s="36" t="s">
        <v>147</v>
      </c>
      <c r="B130" s="96" t="s">
        <v>193</v>
      </c>
      <c r="C130" s="36" t="s">
        <v>194</v>
      </c>
    </row>
    <row r="131" spans="1:3" x14ac:dyDescent="0.25">
      <c r="A131" s="36" t="s">
        <v>147</v>
      </c>
      <c r="B131" s="36" t="s">
        <v>195</v>
      </c>
      <c r="C131" s="36" t="s">
        <v>194</v>
      </c>
    </row>
    <row r="132" spans="1:3" x14ac:dyDescent="0.25">
      <c r="A132" s="36" t="s">
        <v>147</v>
      </c>
      <c r="B132" s="96" t="s">
        <v>196</v>
      </c>
      <c r="C132" s="36" t="s">
        <v>2550</v>
      </c>
    </row>
    <row r="133" spans="1:3" x14ac:dyDescent="0.25">
      <c r="A133" s="36" t="s">
        <v>147</v>
      </c>
      <c r="B133" s="36" t="s">
        <v>198</v>
      </c>
      <c r="C133" s="36" t="s">
        <v>2550</v>
      </c>
    </row>
    <row r="134" spans="1:3" x14ac:dyDescent="0.25">
      <c r="A134" s="36" t="s">
        <v>147</v>
      </c>
      <c r="B134" s="96" t="s">
        <v>199</v>
      </c>
      <c r="C134" s="36" t="s">
        <v>200</v>
      </c>
    </row>
    <row r="135" spans="1:3" x14ac:dyDescent="0.25">
      <c r="A135" s="36" t="s">
        <v>147</v>
      </c>
      <c r="B135" s="36" t="s">
        <v>201</v>
      </c>
      <c r="C135" s="36" t="s">
        <v>200</v>
      </c>
    </row>
    <row r="136" spans="1:3" x14ac:dyDescent="0.25">
      <c r="A136" s="36" t="s">
        <v>147</v>
      </c>
      <c r="B136" s="96" t="s">
        <v>202</v>
      </c>
      <c r="C136" s="36" t="s">
        <v>2551</v>
      </c>
    </row>
    <row r="137" spans="1:3" x14ac:dyDescent="0.25">
      <c r="A137" s="36" t="s">
        <v>147</v>
      </c>
      <c r="B137" s="36" t="s">
        <v>203</v>
      </c>
      <c r="C137" s="36" t="s">
        <v>2551</v>
      </c>
    </row>
    <row r="138" spans="1:3" x14ac:dyDescent="0.25">
      <c r="A138" s="36" t="s">
        <v>147</v>
      </c>
      <c r="B138" s="96">
        <v>9</v>
      </c>
      <c r="C138" s="36" t="s">
        <v>2552</v>
      </c>
    </row>
    <row r="139" spans="1:3" x14ac:dyDescent="0.25">
      <c r="A139" s="36" t="s">
        <v>147</v>
      </c>
      <c r="B139" s="96" t="s">
        <v>205</v>
      </c>
      <c r="C139" s="36" t="s">
        <v>2553</v>
      </c>
    </row>
    <row r="140" spans="1:3" x14ac:dyDescent="0.25">
      <c r="A140" s="36" t="s">
        <v>147</v>
      </c>
      <c r="B140" s="96" t="s">
        <v>206</v>
      </c>
      <c r="C140" s="36" t="s">
        <v>2553</v>
      </c>
    </row>
    <row r="141" spans="1:3" x14ac:dyDescent="0.25">
      <c r="A141" s="36" t="s">
        <v>147</v>
      </c>
      <c r="B141" s="36" t="s">
        <v>207</v>
      </c>
      <c r="C141" s="36" t="s">
        <v>2553</v>
      </c>
    </row>
    <row r="142" spans="1:3" x14ac:dyDescent="0.25">
      <c r="A142" s="36" t="s">
        <v>147</v>
      </c>
      <c r="B142" s="96" t="s">
        <v>208</v>
      </c>
      <c r="C142" s="36" t="s">
        <v>2554</v>
      </c>
    </row>
    <row r="143" spans="1:3" x14ac:dyDescent="0.25">
      <c r="A143" s="36" t="s">
        <v>147</v>
      </c>
      <c r="B143" s="96" t="s">
        <v>209</v>
      </c>
      <c r="C143" s="36" t="s">
        <v>2554</v>
      </c>
    </row>
    <row r="144" spans="1:3" x14ac:dyDescent="0.25">
      <c r="A144" s="36" t="s">
        <v>147</v>
      </c>
      <c r="B144" s="36" t="s">
        <v>210</v>
      </c>
      <c r="C144" s="36" t="s">
        <v>2554</v>
      </c>
    </row>
    <row r="145" spans="1:3" x14ac:dyDescent="0.25">
      <c r="A145" s="36" t="s">
        <v>211</v>
      </c>
      <c r="B145" s="96" t="s">
        <v>211</v>
      </c>
      <c r="C145" s="36" t="s">
        <v>3163</v>
      </c>
    </row>
    <row r="146" spans="1:3" x14ac:dyDescent="0.25">
      <c r="A146" s="36" t="s">
        <v>211</v>
      </c>
      <c r="B146" s="96">
        <v>10</v>
      </c>
      <c r="C146" s="36" t="s">
        <v>212</v>
      </c>
    </row>
    <row r="147" spans="1:3" x14ac:dyDescent="0.25">
      <c r="A147" s="36" t="s">
        <v>211</v>
      </c>
      <c r="B147" s="96" t="s">
        <v>213</v>
      </c>
      <c r="C147" s="36" t="s">
        <v>2555</v>
      </c>
    </row>
    <row r="148" spans="1:3" x14ac:dyDescent="0.25">
      <c r="A148" s="36" t="s">
        <v>211</v>
      </c>
      <c r="B148" s="96" t="s">
        <v>215</v>
      </c>
      <c r="C148" s="36" t="s">
        <v>2556</v>
      </c>
    </row>
    <row r="149" spans="1:3" x14ac:dyDescent="0.25">
      <c r="A149" s="36" t="s">
        <v>211</v>
      </c>
      <c r="B149" s="36" t="s">
        <v>217</v>
      </c>
      <c r="C149" s="36" t="s">
        <v>218</v>
      </c>
    </row>
    <row r="150" spans="1:3" x14ac:dyDescent="0.25">
      <c r="A150" s="36" t="s">
        <v>211</v>
      </c>
      <c r="B150" s="36" t="s">
        <v>219</v>
      </c>
      <c r="C150" s="36" t="s">
        <v>220</v>
      </c>
    </row>
    <row r="151" spans="1:3" x14ac:dyDescent="0.25">
      <c r="A151" s="36" t="s">
        <v>211</v>
      </c>
      <c r="B151" s="96" t="s">
        <v>221</v>
      </c>
      <c r="C151" s="36" t="s">
        <v>2557</v>
      </c>
    </row>
    <row r="152" spans="1:3" x14ac:dyDescent="0.25">
      <c r="A152" s="36" t="s">
        <v>211</v>
      </c>
      <c r="B152" s="36" t="s">
        <v>222</v>
      </c>
      <c r="C152" s="36" t="s">
        <v>2557</v>
      </c>
    </row>
    <row r="153" spans="1:3" x14ac:dyDescent="0.25">
      <c r="A153" s="36" t="s">
        <v>211</v>
      </c>
      <c r="B153" s="96" t="s">
        <v>223</v>
      </c>
      <c r="C153" s="36" t="s">
        <v>2558</v>
      </c>
    </row>
    <row r="154" spans="1:3" x14ac:dyDescent="0.25">
      <c r="A154" s="36" t="s">
        <v>211</v>
      </c>
      <c r="B154" s="36" t="s">
        <v>224</v>
      </c>
      <c r="C154" s="36" t="s">
        <v>2558</v>
      </c>
    </row>
    <row r="155" spans="1:3" x14ac:dyDescent="0.25">
      <c r="A155" s="36" t="s">
        <v>211</v>
      </c>
      <c r="B155" s="96" t="s">
        <v>226</v>
      </c>
      <c r="C155" s="36" t="s">
        <v>227</v>
      </c>
    </row>
    <row r="156" spans="1:3" x14ac:dyDescent="0.25">
      <c r="A156" s="36" t="s">
        <v>211</v>
      </c>
      <c r="B156" s="96" t="s">
        <v>228</v>
      </c>
      <c r="C156" s="36" t="s">
        <v>227</v>
      </c>
    </row>
    <row r="157" spans="1:3" x14ac:dyDescent="0.25">
      <c r="A157" s="36" t="s">
        <v>211</v>
      </c>
      <c r="B157" s="36" t="s">
        <v>229</v>
      </c>
      <c r="C157" s="36" t="s">
        <v>230</v>
      </c>
    </row>
    <row r="158" spans="1:3" x14ac:dyDescent="0.25">
      <c r="A158" s="36" t="s">
        <v>211</v>
      </c>
      <c r="B158" s="36" t="s">
        <v>231</v>
      </c>
      <c r="C158" s="36" t="s">
        <v>232</v>
      </c>
    </row>
    <row r="159" spans="1:3" x14ac:dyDescent="0.25">
      <c r="A159" s="36" t="s">
        <v>211</v>
      </c>
      <c r="B159" s="96" t="s">
        <v>233</v>
      </c>
      <c r="C159" s="36" t="s">
        <v>234</v>
      </c>
    </row>
    <row r="160" spans="1:3" x14ac:dyDescent="0.25">
      <c r="A160" s="36" t="s">
        <v>211</v>
      </c>
      <c r="B160" s="96" t="s">
        <v>235</v>
      </c>
      <c r="C160" s="36" t="s">
        <v>236</v>
      </c>
    </row>
    <row r="161" spans="1:3" x14ac:dyDescent="0.25">
      <c r="A161" s="36" t="s">
        <v>211</v>
      </c>
      <c r="B161" s="36" t="s">
        <v>237</v>
      </c>
      <c r="C161" s="36" t="s">
        <v>236</v>
      </c>
    </row>
    <row r="162" spans="1:3" x14ac:dyDescent="0.25">
      <c r="A162" s="36" t="s">
        <v>211</v>
      </c>
      <c r="B162" s="96" t="s">
        <v>238</v>
      </c>
      <c r="C162" s="36" t="s">
        <v>239</v>
      </c>
    </row>
    <row r="163" spans="1:3" x14ac:dyDescent="0.25">
      <c r="A163" s="36" t="s">
        <v>211</v>
      </c>
      <c r="B163" s="36" t="s">
        <v>240</v>
      </c>
      <c r="C163" s="36" t="s">
        <v>239</v>
      </c>
    </row>
    <row r="164" spans="1:3" x14ac:dyDescent="0.25">
      <c r="A164" s="36" t="s">
        <v>211</v>
      </c>
      <c r="B164" s="96" t="s">
        <v>241</v>
      </c>
      <c r="C164" s="36" t="s">
        <v>242</v>
      </c>
    </row>
    <row r="165" spans="1:3" x14ac:dyDescent="0.25">
      <c r="A165" s="36" t="s">
        <v>211</v>
      </c>
      <c r="B165" s="36" t="s">
        <v>243</v>
      </c>
      <c r="C165" s="36" t="s">
        <v>242</v>
      </c>
    </row>
    <row r="166" spans="1:3" x14ac:dyDescent="0.25">
      <c r="A166" s="36" t="s">
        <v>211</v>
      </c>
      <c r="B166" s="96" t="s">
        <v>244</v>
      </c>
      <c r="C166" s="36" t="s">
        <v>245</v>
      </c>
    </row>
    <row r="167" spans="1:3" x14ac:dyDescent="0.25">
      <c r="A167" s="36" t="s">
        <v>211</v>
      </c>
      <c r="B167" s="96" t="s">
        <v>246</v>
      </c>
      <c r="C167" s="36" t="s">
        <v>247</v>
      </c>
    </row>
    <row r="168" spans="1:3" x14ac:dyDescent="0.25">
      <c r="A168" s="36" t="s">
        <v>211</v>
      </c>
      <c r="B168" s="36" t="s">
        <v>248</v>
      </c>
      <c r="C168" s="36" t="s">
        <v>247</v>
      </c>
    </row>
    <row r="169" spans="1:3" x14ac:dyDescent="0.25">
      <c r="A169" s="36" t="s">
        <v>211</v>
      </c>
      <c r="B169" s="96" t="s">
        <v>249</v>
      </c>
      <c r="C169" s="36" t="s">
        <v>2559</v>
      </c>
    </row>
    <row r="170" spans="1:3" x14ac:dyDescent="0.25">
      <c r="A170" s="36" t="s">
        <v>211</v>
      </c>
      <c r="B170" s="36" t="s">
        <v>251</v>
      </c>
      <c r="C170" s="36" t="s">
        <v>2559</v>
      </c>
    </row>
    <row r="171" spans="1:3" x14ac:dyDescent="0.25">
      <c r="A171" s="36" t="s">
        <v>211</v>
      </c>
      <c r="B171" s="96" t="s">
        <v>252</v>
      </c>
      <c r="C171" s="36" t="s">
        <v>255</v>
      </c>
    </row>
    <row r="172" spans="1:3" x14ac:dyDescent="0.25">
      <c r="A172" s="36" t="s">
        <v>211</v>
      </c>
      <c r="B172" s="96" t="s">
        <v>254</v>
      </c>
      <c r="C172" s="36" t="s">
        <v>2560</v>
      </c>
    </row>
    <row r="173" spans="1:3" x14ac:dyDescent="0.25">
      <c r="A173" s="36" t="s">
        <v>211</v>
      </c>
      <c r="B173" s="36" t="s">
        <v>256</v>
      </c>
      <c r="C173" s="36" t="s">
        <v>2560</v>
      </c>
    </row>
    <row r="174" spans="1:3" x14ac:dyDescent="0.25">
      <c r="A174" s="36" t="s">
        <v>211</v>
      </c>
      <c r="B174" s="96" t="s">
        <v>257</v>
      </c>
      <c r="C174" s="36" t="s">
        <v>258</v>
      </c>
    </row>
    <row r="175" spans="1:3" x14ac:dyDescent="0.25">
      <c r="A175" s="36" t="s">
        <v>211</v>
      </c>
      <c r="B175" s="36" t="s">
        <v>259</v>
      </c>
      <c r="C175" s="36" t="s">
        <v>258</v>
      </c>
    </row>
    <row r="176" spans="1:3" x14ac:dyDescent="0.25">
      <c r="A176" s="36" t="s">
        <v>211</v>
      </c>
      <c r="B176" s="96" t="s">
        <v>260</v>
      </c>
      <c r="C176" s="36" t="s">
        <v>261</v>
      </c>
    </row>
    <row r="177" spans="1:3" x14ac:dyDescent="0.25">
      <c r="A177" s="36" t="s">
        <v>211</v>
      </c>
      <c r="B177" s="96" t="s">
        <v>262</v>
      </c>
      <c r="C177" s="36" t="s">
        <v>263</v>
      </c>
    </row>
    <row r="178" spans="1:3" x14ac:dyDescent="0.25">
      <c r="A178" s="36" t="s">
        <v>211</v>
      </c>
      <c r="B178" s="36" t="s">
        <v>264</v>
      </c>
      <c r="C178" s="36" t="s">
        <v>263</v>
      </c>
    </row>
    <row r="179" spans="1:3" x14ac:dyDescent="0.25">
      <c r="A179" s="36" t="s">
        <v>211</v>
      </c>
      <c r="B179" s="96" t="s">
        <v>265</v>
      </c>
      <c r="C179" s="36" t="s">
        <v>266</v>
      </c>
    </row>
    <row r="180" spans="1:3" x14ac:dyDescent="0.25">
      <c r="A180" s="36" t="s">
        <v>211</v>
      </c>
      <c r="B180" s="36" t="s">
        <v>267</v>
      </c>
      <c r="C180" s="36" t="s">
        <v>266</v>
      </c>
    </row>
    <row r="181" spans="1:3" x14ac:dyDescent="0.25">
      <c r="A181" s="36" t="s">
        <v>211</v>
      </c>
      <c r="B181" s="96" t="s">
        <v>268</v>
      </c>
      <c r="C181" s="36" t="s">
        <v>269</v>
      </c>
    </row>
    <row r="182" spans="1:3" x14ac:dyDescent="0.25">
      <c r="A182" s="36" t="s">
        <v>211</v>
      </c>
      <c r="B182" s="96" t="s">
        <v>270</v>
      </c>
      <c r="C182" s="36" t="s">
        <v>2561</v>
      </c>
    </row>
    <row r="183" spans="1:3" x14ac:dyDescent="0.25">
      <c r="A183" s="36" t="s">
        <v>211</v>
      </c>
      <c r="B183" s="36" t="s">
        <v>272</v>
      </c>
      <c r="C183" s="36" t="s">
        <v>2562</v>
      </c>
    </row>
    <row r="184" spans="1:3" x14ac:dyDescent="0.25">
      <c r="A184" s="36" t="s">
        <v>211</v>
      </c>
      <c r="B184" s="36" t="s">
        <v>274</v>
      </c>
      <c r="C184" s="36" t="s">
        <v>275</v>
      </c>
    </row>
    <row r="185" spans="1:3" x14ac:dyDescent="0.25">
      <c r="A185" s="36" t="s">
        <v>211</v>
      </c>
      <c r="B185" s="96" t="s">
        <v>276</v>
      </c>
      <c r="C185" s="36" t="s">
        <v>2563</v>
      </c>
    </row>
    <row r="186" spans="1:3" x14ac:dyDescent="0.25">
      <c r="A186" s="36" t="s">
        <v>211</v>
      </c>
      <c r="B186" s="36" t="s">
        <v>278</v>
      </c>
      <c r="C186" s="36" t="s">
        <v>2563</v>
      </c>
    </row>
    <row r="187" spans="1:3" x14ac:dyDescent="0.25">
      <c r="A187" s="36" t="s">
        <v>211</v>
      </c>
      <c r="B187" s="96" t="s">
        <v>279</v>
      </c>
      <c r="C187" s="36" t="s">
        <v>2564</v>
      </c>
    </row>
    <row r="188" spans="1:3" x14ac:dyDescent="0.25">
      <c r="A188" s="36" t="s">
        <v>211</v>
      </c>
      <c r="B188" s="36" t="s">
        <v>281</v>
      </c>
      <c r="C188" s="36" t="s">
        <v>2564</v>
      </c>
    </row>
    <row r="189" spans="1:3" x14ac:dyDescent="0.25">
      <c r="A189" s="36" t="s">
        <v>211</v>
      </c>
      <c r="B189" s="96" t="s">
        <v>282</v>
      </c>
      <c r="C189" s="36" t="s">
        <v>283</v>
      </c>
    </row>
    <row r="190" spans="1:3" x14ac:dyDescent="0.25">
      <c r="A190" s="36" t="s">
        <v>211</v>
      </c>
      <c r="B190" s="96" t="s">
        <v>284</v>
      </c>
      <c r="C190" s="36" t="s">
        <v>285</v>
      </c>
    </row>
    <row r="191" spans="1:3" x14ac:dyDescent="0.25">
      <c r="A191" s="36" t="s">
        <v>211</v>
      </c>
      <c r="B191" s="36" t="s">
        <v>286</v>
      </c>
      <c r="C191" s="36" t="s">
        <v>285</v>
      </c>
    </row>
    <row r="192" spans="1:3" x14ac:dyDescent="0.25">
      <c r="A192" s="36" t="s">
        <v>211</v>
      </c>
      <c r="B192" s="96" t="s">
        <v>287</v>
      </c>
      <c r="C192" s="36" t="s">
        <v>288</v>
      </c>
    </row>
    <row r="193" spans="1:3" x14ac:dyDescent="0.25">
      <c r="A193" s="36" t="s">
        <v>211</v>
      </c>
      <c r="B193" s="36" t="s">
        <v>289</v>
      </c>
      <c r="C193" s="36" t="s">
        <v>288</v>
      </c>
    </row>
    <row r="194" spans="1:3" x14ac:dyDescent="0.25">
      <c r="A194" s="36" t="s">
        <v>211</v>
      </c>
      <c r="B194" s="96" t="s">
        <v>290</v>
      </c>
      <c r="C194" s="36" t="s">
        <v>291</v>
      </c>
    </row>
    <row r="195" spans="1:3" x14ac:dyDescent="0.25">
      <c r="A195" s="36" t="s">
        <v>211</v>
      </c>
      <c r="B195" s="36" t="s">
        <v>292</v>
      </c>
      <c r="C195" s="36" t="s">
        <v>291</v>
      </c>
    </row>
    <row r="196" spans="1:3" x14ac:dyDescent="0.25">
      <c r="A196" s="36" t="s">
        <v>211</v>
      </c>
      <c r="B196" s="96" t="s">
        <v>293</v>
      </c>
      <c r="C196" s="36" t="s">
        <v>294</v>
      </c>
    </row>
    <row r="197" spans="1:3" x14ac:dyDescent="0.25">
      <c r="A197" s="36" t="s">
        <v>211</v>
      </c>
      <c r="B197" s="36" t="s">
        <v>295</v>
      </c>
      <c r="C197" s="36" t="s">
        <v>294</v>
      </c>
    </row>
    <row r="198" spans="1:3" x14ac:dyDescent="0.25">
      <c r="A198" s="36" t="s">
        <v>211</v>
      </c>
      <c r="B198" s="96" t="s">
        <v>296</v>
      </c>
      <c r="C198" s="36" t="s">
        <v>297</v>
      </c>
    </row>
    <row r="199" spans="1:3" x14ac:dyDescent="0.25">
      <c r="A199" s="36" t="s">
        <v>211</v>
      </c>
      <c r="B199" s="36" t="s">
        <v>298</v>
      </c>
      <c r="C199" s="36" t="s">
        <v>297</v>
      </c>
    </row>
    <row r="200" spans="1:3" x14ac:dyDescent="0.25">
      <c r="A200" s="36" t="s">
        <v>211</v>
      </c>
      <c r="B200" s="96" t="s">
        <v>299</v>
      </c>
      <c r="C200" s="36" t="s">
        <v>300</v>
      </c>
    </row>
    <row r="201" spans="1:3" x14ac:dyDescent="0.25">
      <c r="A201" s="36" t="s">
        <v>211</v>
      </c>
      <c r="B201" s="36" t="s">
        <v>301</v>
      </c>
      <c r="C201" s="36" t="s">
        <v>300</v>
      </c>
    </row>
    <row r="202" spans="1:3" x14ac:dyDescent="0.25">
      <c r="A202" s="36" t="s">
        <v>211</v>
      </c>
      <c r="B202" s="96" t="s">
        <v>302</v>
      </c>
      <c r="C202" s="36" t="s">
        <v>2565</v>
      </c>
    </row>
    <row r="203" spans="1:3" x14ac:dyDescent="0.25">
      <c r="A203" s="36" t="s">
        <v>211</v>
      </c>
      <c r="B203" s="36" t="s">
        <v>303</v>
      </c>
      <c r="C203" s="36" t="s">
        <v>2565</v>
      </c>
    </row>
    <row r="204" spans="1:3" x14ac:dyDescent="0.25">
      <c r="A204" s="36" t="s">
        <v>211</v>
      </c>
      <c r="B204" s="96" t="s">
        <v>304</v>
      </c>
      <c r="C204" s="36" t="s">
        <v>305</v>
      </c>
    </row>
    <row r="205" spans="1:3" x14ac:dyDescent="0.25">
      <c r="A205" s="36" t="s">
        <v>211</v>
      </c>
      <c r="B205" s="96" t="s">
        <v>306</v>
      </c>
      <c r="C205" s="36" t="s">
        <v>307</v>
      </c>
    </row>
    <row r="206" spans="1:3" x14ac:dyDescent="0.25">
      <c r="A206" s="36" t="s">
        <v>211</v>
      </c>
      <c r="B206" s="36" t="s">
        <v>308</v>
      </c>
      <c r="C206" s="36" t="s">
        <v>307</v>
      </c>
    </row>
    <row r="207" spans="1:3" x14ac:dyDescent="0.25">
      <c r="A207" s="36" t="s">
        <v>211</v>
      </c>
      <c r="B207" s="96" t="s">
        <v>309</v>
      </c>
      <c r="C207" s="36" t="s">
        <v>310</v>
      </c>
    </row>
    <row r="208" spans="1:3" x14ac:dyDescent="0.25">
      <c r="A208" s="36" t="s">
        <v>211</v>
      </c>
      <c r="B208" s="36" t="s">
        <v>311</v>
      </c>
      <c r="C208" s="36" t="s">
        <v>310</v>
      </c>
    </row>
    <row r="209" spans="1:3" x14ac:dyDescent="0.25">
      <c r="A209" s="36" t="s">
        <v>211</v>
      </c>
      <c r="B209" s="96">
        <v>11</v>
      </c>
      <c r="C209" s="36" t="s">
        <v>312</v>
      </c>
    </row>
    <row r="210" spans="1:3" x14ac:dyDescent="0.25">
      <c r="A210" s="36" t="s">
        <v>211</v>
      </c>
      <c r="B210" s="96" t="s">
        <v>313</v>
      </c>
      <c r="C210" s="36" t="s">
        <v>312</v>
      </c>
    </row>
    <row r="211" spans="1:3" x14ac:dyDescent="0.25">
      <c r="A211" s="36" t="s">
        <v>211</v>
      </c>
      <c r="B211" s="96" t="s">
        <v>314</v>
      </c>
      <c r="C211" s="36" t="s">
        <v>315</v>
      </c>
    </row>
    <row r="212" spans="1:3" x14ac:dyDescent="0.25">
      <c r="A212" s="36" t="s">
        <v>211</v>
      </c>
      <c r="B212" s="36" t="s">
        <v>316</v>
      </c>
      <c r="C212" s="36" t="s">
        <v>315</v>
      </c>
    </row>
    <row r="213" spans="1:3" x14ac:dyDescent="0.25">
      <c r="A213" s="36" t="s">
        <v>211</v>
      </c>
      <c r="B213" s="96" t="s">
        <v>317</v>
      </c>
      <c r="C213" s="36" t="s">
        <v>318</v>
      </c>
    </row>
    <row r="214" spans="1:3" x14ac:dyDescent="0.25">
      <c r="A214" s="36" t="s">
        <v>211</v>
      </c>
      <c r="B214" s="36" t="s">
        <v>319</v>
      </c>
      <c r="C214" s="36" t="s">
        <v>318</v>
      </c>
    </row>
    <row r="215" spans="1:3" x14ac:dyDescent="0.25">
      <c r="A215" s="36" t="s">
        <v>211</v>
      </c>
      <c r="B215" s="96" t="s">
        <v>320</v>
      </c>
      <c r="C215" s="36" t="s">
        <v>2566</v>
      </c>
    </row>
    <row r="216" spans="1:3" x14ac:dyDescent="0.25">
      <c r="A216" s="36" t="s">
        <v>211</v>
      </c>
      <c r="B216" s="36" t="s">
        <v>322</v>
      </c>
      <c r="C216" s="36" t="s">
        <v>2566</v>
      </c>
    </row>
    <row r="217" spans="1:3" x14ac:dyDescent="0.25">
      <c r="A217" s="36" t="s">
        <v>211</v>
      </c>
      <c r="B217" s="96" t="s">
        <v>323</v>
      </c>
      <c r="C217" s="36" t="s">
        <v>324</v>
      </c>
    </row>
    <row r="218" spans="1:3" x14ac:dyDescent="0.25">
      <c r="A218" s="36" t="s">
        <v>211</v>
      </c>
      <c r="B218" s="36" t="s">
        <v>325</v>
      </c>
      <c r="C218" s="36" t="s">
        <v>324</v>
      </c>
    </row>
    <row r="219" spans="1:3" x14ac:dyDescent="0.25">
      <c r="A219" s="36" t="s">
        <v>211</v>
      </c>
      <c r="B219" s="96" t="s">
        <v>326</v>
      </c>
      <c r="C219" s="36" t="s">
        <v>327</v>
      </c>
    </row>
    <row r="220" spans="1:3" x14ac:dyDescent="0.25">
      <c r="A220" s="36" t="s">
        <v>211</v>
      </c>
      <c r="B220" s="36" t="s">
        <v>328</v>
      </c>
      <c r="C220" s="36" t="s">
        <v>327</v>
      </c>
    </row>
    <row r="221" spans="1:3" x14ac:dyDescent="0.25">
      <c r="A221" s="36" t="s">
        <v>211</v>
      </c>
      <c r="B221" s="96" t="s">
        <v>329</v>
      </c>
      <c r="C221" s="36" t="s">
        <v>330</v>
      </c>
    </row>
    <row r="222" spans="1:3" x14ac:dyDescent="0.25">
      <c r="A222" s="36" t="s">
        <v>211</v>
      </c>
      <c r="B222" s="36" t="s">
        <v>331</v>
      </c>
      <c r="C222" s="36" t="s">
        <v>330</v>
      </c>
    </row>
    <row r="223" spans="1:3" x14ac:dyDescent="0.25">
      <c r="A223" s="36" t="s">
        <v>211</v>
      </c>
      <c r="B223" s="96" t="s">
        <v>332</v>
      </c>
      <c r="C223" s="36" t="s">
        <v>2567</v>
      </c>
    </row>
    <row r="224" spans="1:3" x14ac:dyDescent="0.25">
      <c r="A224" s="36" t="s">
        <v>211</v>
      </c>
      <c r="B224" s="36" t="s">
        <v>334</v>
      </c>
      <c r="C224" s="36" t="s">
        <v>2567</v>
      </c>
    </row>
    <row r="225" spans="1:3" x14ac:dyDescent="0.25">
      <c r="A225" s="36" t="s">
        <v>211</v>
      </c>
      <c r="B225" s="96">
        <v>12</v>
      </c>
      <c r="C225" s="36" t="s">
        <v>2568</v>
      </c>
    </row>
    <row r="226" spans="1:3" x14ac:dyDescent="0.25">
      <c r="A226" s="36" t="s">
        <v>211</v>
      </c>
      <c r="B226" s="96" t="s">
        <v>336</v>
      </c>
      <c r="C226" s="36" t="s">
        <v>2568</v>
      </c>
    </row>
    <row r="227" spans="1:3" x14ac:dyDescent="0.25">
      <c r="A227" s="36" t="s">
        <v>211</v>
      </c>
      <c r="B227" s="96" t="s">
        <v>337</v>
      </c>
      <c r="C227" s="36" t="s">
        <v>2568</v>
      </c>
    </row>
    <row r="228" spans="1:3" x14ac:dyDescent="0.25">
      <c r="A228" s="36" t="s">
        <v>211</v>
      </c>
      <c r="B228" s="36" t="s">
        <v>338</v>
      </c>
      <c r="C228" s="36" t="s">
        <v>2568</v>
      </c>
    </row>
    <row r="229" spans="1:3" x14ac:dyDescent="0.25">
      <c r="A229" s="36" t="s">
        <v>211</v>
      </c>
      <c r="B229" s="96">
        <v>13</v>
      </c>
      <c r="C229" s="36" t="s">
        <v>339</v>
      </c>
    </row>
    <row r="230" spans="1:3" x14ac:dyDescent="0.25">
      <c r="A230" s="36" t="s">
        <v>211</v>
      </c>
      <c r="B230" s="96" t="s">
        <v>340</v>
      </c>
      <c r="C230" s="36" t="s">
        <v>341</v>
      </c>
    </row>
    <row r="231" spans="1:3" x14ac:dyDescent="0.25">
      <c r="A231" s="36" t="s">
        <v>211</v>
      </c>
      <c r="B231" s="96" t="s">
        <v>342</v>
      </c>
      <c r="C231" s="36" t="s">
        <v>341</v>
      </c>
    </row>
    <row r="232" spans="1:3" x14ac:dyDescent="0.25">
      <c r="A232" s="36" t="s">
        <v>211</v>
      </c>
      <c r="B232" s="36" t="s">
        <v>343</v>
      </c>
      <c r="C232" s="36" t="s">
        <v>341</v>
      </c>
    </row>
    <row r="233" spans="1:3" x14ac:dyDescent="0.25">
      <c r="A233" s="36" t="s">
        <v>211</v>
      </c>
      <c r="B233" s="96" t="s">
        <v>344</v>
      </c>
      <c r="C233" s="36" t="s">
        <v>345</v>
      </c>
    </row>
    <row r="234" spans="1:3" x14ac:dyDescent="0.25">
      <c r="A234" s="36" t="s">
        <v>211</v>
      </c>
      <c r="B234" s="96" t="s">
        <v>346</v>
      </c>
      <c r="C234" s="36" t="s">
        <v>345</v>
      </c>
    </row>
    <row r="235" spans="1:3" x14ac:dyDescent="0.25">
      <c r="A235" s="36" t="s">
        <v>211</v>
      </c>
      <c r="B235" s="36" t="s">
        <v>347</v>
      </c>
      <c r="C235" s="36" t="s">
        <v>345</v>
      </c>
    </row>
    <row r="236" spans="1:3" x14ac:dyDescent="0.25">
      <c r="A236" s="36" t="s">
        <v>211</v>
      </c>
      <c r="B236" s="96" t="s">
        <v>348</v>
      </c>
      <c r="C236" s="36" t="s">
        <v>349</v>
      </c>
    </row>
    <row r="237" spans="1:3" x14ac:dyDescent="0.25">
      <c r="A237" s="36" t="s">
        <v>211</v>
      </c>
      <c r="B237" s="96" t="s">
        <v>350</v>
      </c>
      <c r="C237" s="36" t="s">
        <v>349</v>
      </c>
    </row>
    <row r="238" spans="1:3" x14ac:dyDescent="0.25">
      <c r="A238" s="36" t="s">
        <v>211</v>
      </c>
      <c r="B238" s="36" t="s">
        <v>351</v>
      </c>
      <c r="C238" s="36" t="s">
        <v>349</v>
      </c>
    </row>
    <row r="239" spans="1:3" x14ac:dyDescent="0.25">
      <c r="A239" s="36" t="s">
        <v>211</v>
      </c>
      <c r="B239" s="96" t="s">
        <v>352</v>
      </c>
      <c r="C239" s="36" t="s">
        <v>353</v>
      </c>
    </row>
    <row r="240" spans="1:3" x14ac:dyDescent="0.25">
      <c r="A240" s="36" t="s">
        <v>211</v>
      </c>
      <c r="B240" s="96" t="s">
        <v>354</v>
      </c>
      <c r="C240" s="36" t="s">
        <v>355</v>
      </c>
    </row>
    <row r="241" spans="1:3" x14ac:dyDescent="0.25">
      <c r="A241" s="36" t="s">
        <v>211</v>
      </c>
      <c r="B241" s="36" t="s">
        <v>356</v>
      </c>
      <c r="C241" s="36" t="s">
        <v>355</v>
      </c>
    </row>
    <row r="242" spans="1:3" x14ac:dyDescent="0.25">
      <c r="A242" s="36" t="s">
        <v>211</v>
      </c>
      <c r="B242" s="96" t="s">
        <v>357</v>
      </c>
      <c r="C242" s="36" t="s">
        <v>2569</v>
      </c>
    </row>
    <row r="243" spans="1:3" x14ac:dyDescent="0.25">
      <c r="A243" s="36" t="s">
        <v>211</v>
      </c>
      <c r="B243" s="36" t="s">
        <v>3419</v>
      </c>
      <c r="C243" s="36" t="s">
        <v>2570</v>
      </c>
    </row>
    <row r="244" spans="1:3" x14ac:dyDescent="0.25">
      <c r="A244" s="36" t="s">
        <v>211</v>
      </c>
      <c r="B244" s="36" t="s">
        <v>3379</v>
      </c>
      <c r="C244" s="36" t="s">
        <v>2571</v>
      </c>
    </row>
    <row r="245" spans="1:3" x14ac:dyDescent="0.25">
      <c r="A245" s="36" t="s">
        <v>211</v>
      </c>
      <c r="B245" s="96" t="s">
        <v>360</v>
      </c>
      <c r="C245" s="36" t="s">
        <v>2572</v>
      </c>
    </row>
    <row r="246" spans="1:3" x14ac:dyDescent="0.25">
      <c r="A246" s="36" t="s">
        <v>211</v>
      </c>
      <c r="B246" s="36" t="s">
        <v>361</v>
      </c>
      <c r="C246" s="36" t="s">
        <v>2572</v>
      </c>
    </row>
    <row r="247" spans="1:3" x14ac:dyDescent="0.25">
      <c r="A247" s="36" t="s">
        <v>211</v>
      </c>
      <c r="B247" s="96" t="s">
        <v>362</v>
      </c>
      <c r="C247" s="36" t="s">
        <v>363</v>
      </c>
    </row>
    <row r="248" spans="1:3" x14ac:dyDescent="0.25">
      <c r="A248" s="36" t="s">
        <v>211</v>
      </c>
      <c r="B248" s="36" t="s">
        <v>364</v>
      </c>
      <c r="C248" s="36" t="s">
        <v>363</v>
      </c>
    </row>
    <row r="249" spans="1:3" x14ac:dyDescent="0.25">
      <c r="A249" s="36" t="s">
        <v>211</v>
      </c>
      <c r="B249" s="96" t="s">
        <v>365</v>
      </c>
      <c r="C249" s="36" t="s">
        <v>2573</v>
      </c>
    </row>
    <row r="250" spans="1:3" x14ac:dyDescent="0.25">
      <c r="A250" s="36" t="s">
        <v>211</v>
      </c>
      <c r="B250" s="36" t="s">
        <v>367</v>
      </c>
      <c r="C250" s="36" t="s">
        <v>2573</v>
      </c>
    </row>
    <row r="251" spans="1:3" x14ac:dyDescent="0.25">
      <c r="A251" s="36" t="s">
        <v>211</v>
      </c>
      <c r="B251" s="96" t="s">
        <v>368</v>
      </c>
      <c r="C251" s="36" t="s">
        <v>369</v>
      </c>
    </row>
    <row r="252" spans="1:3" x14ac:dyDescent="0.25">
      <c r="A252" s="36" t="s">
        <v>211</v>
      </c>
      <c r="B252" s="36" t="s">
        <v>370</v>
      </c>
      <c r="C252" s="36" t="s">
        <v>369</v>
      </c>
    </row>
    <row r="253" spans="1:3" x14ac:dyDescent="0.25">
      <c r="A253" s="36" t="s">
        <v>211</v>
      </c>
      <c r="B253" s="96" t="s">
        <v>371</v>
      </c>
      <c r="C253" s="36" t="s">
        <v>2574</v>
      </c>
    </row>
    <row r="254" spans="1:3" x14ac:dyDescent="0.25">
      <c r="A254" s="36" t="s">
        <v>211</v>
      </c>
      <c r="B254" s="36" t="s">
        <v>372</v>
      </c>
      <c r="C254" s="36" t="s">
        <v>2574</v>
      </c>
    </row>
    <row r="255" spans="1:3" x14ac:dyDescent="0.25">
      <c r="A255" s="36" t="s">
        <v>211</v>
      </c>
      <c r="B255" s="96">
        <v>14</v>
      </c>
      <c r="C255" s="36" t="s">
        <v>373</v>
      </c>
    </row>
    <row r="256" spans="1:3" x14ac:dyDescent="0.25">
      <c r="A256" s="36" t="s">
        <v>211</v>
      </c>
      <c r="B256" s="96" t="s">
        <v>374</v>
      </c>
      <c r="C256" s="36" t="s">
        <v>2575</v>
      </c>
    </row>
    <row r="257" spans="1:3" x14ac:dyDescent="0.25">
      <c r="A257" s="36" t="s">
        <v>211</v>
      </c>
      <c r="B257" s="96" t="s">
        <v>2576</v>
      </c>
      <c r="C257" s="36" t="s">
        <v>2577</v>
      </c>
    </row>
    <row r="258" spans="1:3" x14ac:dyDescent="0.25">
      <c r="A258" s="36" t="s">
        <v>211</v>
      </c>
      <c r="B258" s="36" t="s">
        <v>3420</v>
      </c>
      <c r="C258" s="36" t="s">
        <v>2577</v>
      </c>
    </row>
    <row r="259" spans="1:3" x14ac:dyDescent="0.25">
      <c r="A259" s="36" t="s">
        <v>211</v>
      </c>
      <c r="B259" s="96" t="s">
        <v>2578</v>
      </c>
      <c r="C259" s="36" t="s">
        <v>387</v>
      </c>
    </row>
    <row r="260" spans="1:3" x14ac:dyDescent="0.25">
      <c r="A260" s="36" t="s">
        <v>211</v>
      </c>
      <c r="B260" s="36" t="s">
        <v>3209</v>
      </c>
      <c r="C260" s="36" t="s">
        <v>387</v>
      </c>
    </row>
    <row r="261" spans="1:3" x14ac:dyDescent="0.25">
      <c r="A261" s="36" t="s">
        <v>211</v>
      </c>
      <c r="B261" s="96" t="s">
        <v>2579</v>
      </c>
      <c r="C261" s="36" t="s">
        <v>2580</v>
      </c>
    </row>
    <row r="262" spans="1:3" x14ac:dyDescent="0.25">
      <c r="A262" s="36" t="s">
        <v>211</v>
      </c>
      <c r="B262" s="36" t="s">
        <v>3380</v>
      </c>
      <c r="C262" s="36" t="s">
        <v>2580</v>
      </c>
    </row>
    <row r="263" spans="1:3" x14ac:dyDescent="0.25">
      <c r="A263" s="36" t="s">
        <v>211</v>
      </c>
      <c r="B263" s="96" t="s">
        <v>2581</v>
      </c>
      <c r="C263" s="36" t="s">
        <v>384</v>
      </c>
    </row>
    <row r="264" spans="1:3" x14ac:dyDescent="0.25">
      <c r="A264" s="36" t="s">
        <v>211</v>
      </c>
      <c r="B264" s="36" t="s">
        <v>3381</v>
      </c>
      <c r="C264" s="36" t="s">
        <v>384</v>
      </c>
    </row>
    <row r="265" spans="1:3" x14ac:dyDescent="0.25">
      <c r="A265" s="36" t="s">
        <v>211</v>
      </c>
      <c r="B265" s="96" t="s">
        <v>2582</v>
      </c>
      <c r="C265" s="36" t="s">
        <v>379</v>
      </c>
    </row>
    <row r="266" spans="1:3" x14ac:dyDescent="0.25">
      <c r="A266" s="36" t="s">
        <v>211</v>
      </c>
      <c r="B266" s="36" t="s">
        <v>3210</v>
      </c>
      <c r="C266" s="36" t="s">
        <v>379</v>
      </c>
    </row>
    <row r="267" spans="1:3" x14ac:dyDescent="0.25">
      <c r="A267" s="36" t="s">
        <v>211</v>
      </c>
      <c r="B267" s="96" t="s">
        <v>378</v>
      </c>
      <c r="C267" s="36" t="s">
        <v>2583</v>
      </c>
    </row>
    <row r="268" spans="1:3" x14ac:dyDescent="0.25">
      <c r="A268" s="36" t="s">
        <v>211</v>
      </c>
      <c r="B268" s="96" t="s">
        <v>2584</v>
      </c>
      <c r="C268" s="36" t="s">
        <v>2583</v>
      </c>
    </row>
    <row r="269" spans="1:3" x14ac:dyDescent="0.25">
      <c r="A269" s="36" t="s">
        <v>211</v>
      </c>
      <c r="B269" s="36" t="s">
        <v>3421</v>
      </c>
      <c r="C269" s="36" t="s">
        <v>2583</v>
      </c>
    </row>
    <row r="270" spans="1:3" x14ac:dyDescent="0.25">
      <c r="A270" s="36" t="s">
        <v>211</v>
      </c>
      <c r="B270" s="96" t="s">
        <v>2585</v>
      </c>
      <c r="C270" s="36" t="s">
        <v>375</v>
      </c>
    </row>
    <row r="271" spans="1:3" x14ac:dyDescent="0.25">
      <c r="A271" s="36" t="s">
        <v>211</v>
      </c>
      <c r="B271" s="96" t="s">
        <v>2586</v>
      </c>
      <c r="C271" s="36" t="s">
        <v>2587</v>
      </c>
    </row>
    <row r="272" spans="1:3" x14ac:dyDescent="0.25">
      <c r="A272" s="36" t="s">
        <v>211</v>
      </c>
      <c r="B272" s="36" t="s">
        <v>3422</v>
      </c>
      <c r="C272" s="36" t="s">
        <v>2587</v>
      </c>
    </row>
    <row r="273" spans="1:3" x14ac:dyDescent="0.25">
      <c r="A273" s="36" t="s">
        <v>211</v>
      </c>
      <c r="B273" s="96" t="s">
        <v>2588</v>
      </c>
      <c r="C273" s="36" t="s">
        <v>2589</v>
      </c>
    </row>
    <row r="274" spans="1:3" x14ac:dyDescent="0.25">
      <c r="A274" s="36" t="s">
        <v>211</v>
      </c>
      <c r="B274" s="36" t="s">
        <v>3423</v>
      </c>
      <c r="C274" s="36" t="s">
        <v>2589</v>
      </c>
    </row>
    <row r="275" spans="1:3" x14ac:dyDescent="0.25">
      <c r="A275" s="36" t="s">
        <v>211</v>
      </c>
      <c r="B275" s="96">
        <v>15</v>
      </c>
      <c r="C275" s="36" t="s">
        <v>2590</v>
      </c>
    </row>
    <row r="276" spans="1:3" x14ac:dyDescent="0.25">
      <c r="A276" s="36" t="s">
        <v>211</v>
      </c>
      <c r="B276" s="96" t="s">
        <v>395</v>
      </c>
      <c r="C276" s="36" t="s">
        <v>2591</v>
      </c>
    </row>
    <row r="277" spans="1:3" x14ac:dyDescent="0.25">
      <c r="A277" s="36" t="s">
        <v>211</v>
      </c>
      <c r="B277" s="96" t="s">
        <v>397</v>
      </c>
      <c r="C277" s="36" t="s">
        <v>2592</v>
      </c>
    </row>
    <row r="278" spans="1:3" x14ac:dyDescent="0.25">
      <c r="A278" s="36" t="s">
        <v>211</v>
      </c>
      <c r="B278" s="36" t="s">
        <v>399</v>
      </c>
      <c r="C278" s="36" t="s">
        <v>2592</v>
      </c>
    </row>
    <row r="279" spans="1:3" x14ac:dyDescent="0.25">
      <c r="A279" s="36" t="s">
        <v>211</v>
      </c>
      <c r="B279" s="96" t="s">
        <v>400</v>
      </c>
      <c r="C279" s="36" t="s">
        <v>2593</v>
      </c>
    </row>
    <row r="280" spans="1:3" x14ac:dyDescent="0.25">
      <c r="A280" s="36" t="s">
        <v>211</v>
      </c>
      <c r="B280" s="36" t="s">
        <v>402</v>
      </c>
      <c r="C280" s="36" t="s">
        <v>2594</v>
      </c>
    </row>
    <row r="281" spans="1:3" x14ac:dyDescent="0.25">
      <c r="A281" s="36" t="s">
        <v>211</v>
      </c>
      <c r="B281" s="96" t="s">
        <v>403</v>
      </c>
      <c r="C281" s="36" t="s">
        <v>404</v>
      </c>
    </row>
    <row r="282" spans="1:3" x14ac:dyDescent="0.25">
      <c r="A282" s="36" t="s">
        <v>211</v>
      </c>
      <c r="B282" s="96" t="s">
        <v>405</v>
      </c>
      <c r="C282" s="36" t="s">
        <v>404</v>
      </c>
    </row>
    <row r="283" spans="1:3" x14ac:dyDescent="0.25">
      <c r="A283" s="36" t="s">
        <v>211</v>
      </c>
      <c r="B283" s="36" t="s">
        <v>406</v>
      </c>
      <c r="C283" s="36" t="s">
        <v>404</v>
      </c>
    </row>
    <row r="284" spans="1:3" x14ac:dyDescent="0.25">
      <c r="A284" s="36" t="s">
        <v>211</v>
      </c>
      <c r="B284" s="96">
        <v>16</v>
      </c>
      <c r="C284" s="36" t="s">
        <v>407</v>
      </c>
    </row>
    <row r="285" spans="1:3" x14ac:dyDescent="0.25">
      <c r="A285" s="36" t="s">
        <v>211</v>
      </c>
      <c r="B285" s="96" t="s">
        <v>408</v>
      </c>
      <c r="C285" s="36" t="s">
        <v>411</v>
      </c>
    </row>
    <row r="286" spans="1:3" x14ac:dyDescent="0.25">
      <c r="A286" s="36" t="s">
        <v>211</v>
      </c>
      <c r="B286" s="96" t="s">
        <v>2595</v>
      </c>
      <c r="C286" s="36" t="s">
        <v>411</v>
      </c>
    </row>
    <row r="287" spans="1:3" x14ac:dyDescent="0.25">
      <c r="A287" s="36" t="s">
        <v>211</v>
      </c>
      <c r="B287" s="36" t="s">
        <v>3211</v>
      </c>
      <c r="C287" s="36" t="s">
        <v>411</v>
      </c>
    </row>
    <row r="288" spans="1:3" x14ac:dyDescent="0.25">
      <c r="A288" s="36" t="s">
        <v>211</v>
      </c>
      <c r="B288" s="96" t="s">
        <v>416</v>
      </c>
      <c r="C288" s="36" t="s">
        <v>417</v>
      </c>
    </row>
    <row r="289" spans="1:3" x14ac:dyDescent="0.25">
      <c r="A289" s="36" t="s">
        <v>211</v>
      </c>
      <c r="B289" s="96" t="s">
        <v>418</v>
      </c>
      <c r="C289" s="36" t="s">
        <v>419</v>
      </c>
    </row>
    <row r="290" spans="1:3" x14ac:dyDescent="0.25">
      <c r="A290" s="36" t="s">
        <v>211</v>
      </c>
      <c r="B290" s="36" t="s">
        <v>420</v>
      </c>
      <c r="C290" s="36" t="s">
        <v>419</v>
      </c>
    </row>
    <row r="291" spans="1:3" x14ac:dyDescent="0.25">
      <c r="A291" s="36" t="s">
        <v>211</v>
      </c>
      <c r="B291" s="96" t="s">
        <v>421</v>
      </c>
      <c r="C291" s="36" t="s">
        <v>422</v>
      </c>
    </row>
    <row r="292" spans="1:3" x14ac:dyDescent="0.25">
      <c r="A292" s="36" t="s">
        <v>211</v>
      </c>
      <c r="B292" s="36" t="s">
        <v>423</v>
      </c>
      <c r="C292" s="36" t="s">
        <v>422</v>
      </c>
    </row>
    <row r="293" spans="1:3" x14ac:dyDescent="0.25">
      <c r="A293" s="36" t="s">
        <v>211</v>
      </c>
      <c r="B293" s="96" t="s">
        <v>424</v>
      </c>
      <c r="C293" s="36" t="s">
        <v>425</v>
      </c>
    </row>
    <row r="294" spans="1:3" x14ac:dyDescent="0.25">
      <c r="A294" s="36" t="s">
        <v>211</v>
      </c>
      <c r="B294" s="36" t="s">
        <v>426</v>
      </c>
      <c r="C294" s="36" t="s">
        <v>425</v>
      </c>
    </row>
    <row r="295" spans="1:3" x14ac:dyDescent="0.25">
      <c r="A295" s="36" t="s">
        <v>211</v>
      </c>
      <c r="B295" s="96" t="s">
        <v>427</v>
      </c>
      <c r="C295" s="36" t="s">
        <v>428</v>
      </c>
    </row>
    <row r="296" spans="1:3" x14ac:dyDescent="0.25">
      <c r="A296" s="36" t="s">
        <v>211</v>
      </c>
      <c r="B296" s="36" t="s">
        <v>429</v>
      </c>
      <c r="C296" s="36" t="s">
        <v>428</v>
      </c>
    </row>
    <row r="297" spans="1:3" x14ac:dyDescent="0.25">
      <c r="A297" s="36" t="s">
        <v>211</v>
      </c>
      <c r="B297" s="96" t="s">
        <v>2596</v>
      </c>
      <c r="C297" s="36" t="s">
        <v>2597</v>
      </c>
    </row>
    <row r="298" spans="1:3" x14ac:dyDescent="0.25">
      <c r="A298" s="36" t="s">
        <v>211</v>
      </c>
      <c r="B298" s="36" t="s">
        <v>3212</v>
      </c>
      <c r="C298" s="36" t="s">
        <v>2597</v>
      </c>
    </row>
    <row r="299" spans="1:3" x14ac:dyDescent="0.25">
      <c r="A299" s="36" t="s">
        <v>211</v>
      </c>
      <c r="B299" s="96">
        <v>17</v>
      </c>
      <c r="C299" s="36" t="s">
        <v>442</v>
      </c>
    </row>
    <row r="300" spans="1:3" x14ac:dyDescent="0.25">
      <c r="A300" s="36" t="s">
        <v>211</v>
      </c>
      <c r="B300" s="96" t="s">
        <v>443</v>
      </c>
      <c r="C300" s="36" t="s">
        <v>444</v>
      </c>
    </row>
    <row r="301" spans="1:3" x14ac:dyDescent="0.25">
      <c r="A301" s="36" t="s">
        <v>211</v>
      </c>
      <c r="B301" s="96" t="s">
        <v>445</v>
      </c>
      <c r="C301" s="36" t="s">
        <v>446</v>
      </c>
    </row>
    <row r="302" spans="1:3" x14ac:dyDescent="0.25">
      <c r="A302" s="36" t="s">
        <v>211</v>
      </c>
      <c r="B302" s="36" t="s">
        <v>447</v>
      </c>
      <c r="C302" s="36" t="s">
        <v>446</v>
      </c>
    </row>
    <row r="303" spans="1:3" x14ac:dyDescent="0.25">
      <c r="A303" s="36" t="s">
        <v>211</v>
      </c>
      <c r="B303" s="96" t="s">
        <v>448</v>
      </c>
      <c r="C303" s="36" t="s">
        <v>449</v>
      </c>
    </row>
    <row r="304" spans="1:3" x14ac:dyDescent="0.25">
      <c r="A304" s="36" t="s">
        <v>211</v>
      </c>
      <c r="B304" s="36" t="s">
        <v>450</v>
      </c>
      <c r="C304" s="36" t="s">
        <v>449</v>
      </c>
    </row>
    <row r="305" spans="1:3" x14ac:dyDescent="0.25">
      <c r="A305" s="36" t="s">
        <v>211</v>
      </c>
      <c r="B305" s="96" t="s">
        <v>451</v>
      </c>
      <c r="C305" s="36" t="s">
        <v>452</v>
      </c>
    </row>
    <row r="306" spans="1:3" x14ac:dyDescent="0.25">
      <c r="A306" s="36" t="s">
        <v>211</v>
      </c>
      <c r="B306" s="96" t="s">
        <v>453</v>
      </c>
      <c r="C306" s="36" t="s">
        <v>2598</v>
      </c>
    </row>
    <row r="307" spans="1:3" x14ac:dyDescent="0.25">
      <c r="A307" s="36" t="s">
        <v>211</v>
      </c>
      <c r="B307" s="36" t="s">
        <v>455</v>
      </c>
      <c r="C307" s="36" t="s">
        <v>2598</v>
      </c>
    </row>
    <row r="308" spans="1:3" x14ac:dyDescent="0.25">
      <c r="A308" s="36" t="s">
        <v>211</v>
      </c>
      <c r="B308" s="96" t="s">
        <v>456</v>
      </c>
      <c r="C308" s="36" t="s">
        <v>457</v>
      </c>
    </row>
    <row r="309" spans="1:3" x14ac:dyDescent="0.25">
      <c r="A309" s="36" t="s">
        <v>211</v>
      </c>
      <c r="B309" s="36" t="s">
        <v>458</v>
      </c>
      <c r="C309" s="36" t="s">
        <v>457</v>
      </c>
    </row>
    <row r="310" spans="1:3" x14ac:dyDescent="0.25">
      <c r="A310" s="36" t="s">
        <v>211</v>
      </c>
      <c r="B310" s="96" t="s">
        <v>459</v>
      </c>
      <c r="C310" s="36" t="s">
        <v>460</v>
      </c>
    </row>
    <row r="311" spans="1:3" x14ac:dyDescent="0.25">
      <c r="A311" s="36" t="s">
        <v>211</v>
      </c>
      <c r="B311" s="36" t="s">
        <v>461</v>
      </c>
      <c r="C311" s="36" t="s">
        <v>460</v>
      </c>
    </row>
    <row r="312" spans="1:3" x14ac:dyDescent="0.25">
      <c r="A312" s="36" t="s">
        <v>211</v>
      </c>
      <c r="B312" s="96" t="s">
        <v>462</v>
      </c>
      <c r="C312" s="36" t="s">
        <v>463</v>
      </c>
    </row>
    <row r="313" spans="1:3" x14ac:dyDescent="0.25">
      <c r="A313" s="36" t="s">
        <v>211</v>
      </c>
      <c r="B313" s="36" t="s">
        <v>464</v>
      </c>
      <c r="C313" s="36" t="s">
        <v>463</v>
      </c>
    </row>
    <row r="314" spans="1:3" x14ac:dyDescent="0.25">
      <c r="A314" s="36" t="s">
        <v>211</v>
      </c>
      <c r="B314" s="96" t="s">
        <v>2599</v>
      </c>
      <c r="C314" s="36" t="s">
        <v>466</v>
      </c>
    </row>
    <row r="315" spans="1:3" x14ac:dyDescent="0.25">
      <c r="A315" s="36" t="s">
        <v>211</v>
      </c>
      <c r="B315" s="36" t="s">
        <v>3214</v>
      </c>
      <c r="C315" s="36" t="s">
        <v>466</v>
      </c>
    </row>
    <row r="316" spans="1:3" x14ac:dyDescent="0.25">
      <c r="A316" s="36" t="s">
        <v>211</v>
      </c>
      <c r="B316" s="96">
        <v>18</v>
      </c>
      <c r="C316" s="36" t="s">
        <v>2600</v>
      </c>
    </row>
    <row r="317" spans="1:3" x14ac:dyDescent="0.25">
      <c r="A317" s="36" t="s">
        <v>211</v>
      </c>
      <c r="B317" s="96" t="s">
        <v>468</v>
      </c>
      <c r="C317" s="36" t="s">
        <v>469</v>
      </c>
    </row>
    <row r="318" spans="1:3" x14ac:dyDescent="0.25">
      <c r="A318" s="36" t="s">
        <v>211</v>
      </c>
      <c r="B318" s="96" t="s">
        <v>470</v>
      </c>
      <c r="C318" s="36" t="s">
        <v>471</v>
      </c>
    </row>
    <row r="319" spans="1:3" x14ac:dyDescent="0.25">
      <c r="A319" s="36" t="s">
        <v>211</v>
      </c>
      <c r="B319" s="36" t="s">
        <v>472</v>
      </c>
      <c r="C319" s="36" t="s">
        <v>471</v>
      </c>
    </row>
    <row r="320" spans="1:3" x14ac:dyDescent="0.25">
      <c r="A320" s="36" t="s">
        <v>211</v>
      </c>
      <c r="B320" s="96" t="s">
        <v>473</v>
      </c>
      <c r="C320" s="36" t="s">
        <v>474</v>
      </c>
    </row>
    <row r="321" spans="1:3" x14ac:dyDescent="0.25">
      <c r="A321" s="36" t="s">
        <v>211</v>
      </c>
      <c r="B321" s="36" t="s">
        <v>475</v>
      </c>
      <c r="C321" s="36" t="s">
        <v>474</v>
      </c>
    </row>
    <row r="322" spans="1:3" x14ac:dyDescent="0.25">
      <c r="A322" s="36" t="s">
        <v>211</v>
      </c>
      <c r="B322" s="96" t="s">
        <v>476</v>
      </c>
      <c r="C322" s="36" t="s">
        <v>477</v>
      </c>
    </row>
    <row r="323" spans="1:3" x14ac:dyDescent="0.25">
      <c r="A323" s="36" t="s">
        <v>211</v>
      </c>
      <c r="B323" s="36" t="s">
        <v>478</v>
      </c>
      <c r="C323" s="36" t="s">
        <v>477</v>
      </c>
    </row>
    <row r="324" spans="1:3" x14ac:dyDescent="0.25">
      <c r="A324" s="36" t="s">
        <v>211</v>
      </c>
      <c r="B324" s="96" t="s">
        <v>479</v>
      </c>
      <c r="C324" s="36" t="s">
        <v>480</v>
      </c>
    </row>
    <row r="325" spans="1:3" x14ac:dyDescent="0.25">
      <c r="A325" s="36" t="s">
        <v>211</v>
      </c>
      <c r="B325" s="36" t="s">
        <v>481</v>
      </c>
      <c r="C325" s="36" t="s">
        <v>480</v>
      </c>
    </row>
    <row r="326" spans="1:3" x14ac:dyDescent="0.25">
      <c r="A326" s="36" t="s">
        <v>211</v>
      </c>
      <c r="B326" s="96" t="s">
        <v>482</v>
      </c>
      <c r="C326" s="36" t="s">
        <v>2601</v>
      </c>
    </row>
    <row r="327" spans="1:3" x14ac:dyDescent="0.25">
      <c r="A327" s="36" t="s">
        <v>211</v>
      </c>
      <c r="B327" s="96" t="s">
        <v>483</v>
      </c>
      <c r="C327" s="36" t="s">
        <v>2601</v>
      </c>
    </row>
    <row r="328" spans="1:3" x14ac:dyDescent="0.25">
      <c r="A328" s="36" t="s">
        <v>211</v>
      </c>
      <c r="B328" s="36" t="s">
        <v>484</v>
      </c>
      <c r="C328" s="36" t="s">
        <v>2601</v>
      </c>
    </row>
    <row r="329" spans="1:3" x14ac:dyDescent="0.25">
      <c r="A329" s="36" t="s">
        <v>211</v>
      </c>
      <c r="B329" s="96">
        <v>19</v>
      </c>
      <c r="C329" s="36" t="s">
        <v>485</v>
      </c>
    </row>
    <row r="330" spans="1:3" x14ac:dyDescent="0.25">
      <c r="A330" s="36" t="s">
        <v>211</v>
      </c>
      <c r="B330" s="96" t="s">
        <v>486</v>
      </c>
      <c r="C330" s="36" t="s">
        <v>487</v>
      </c>
    </row>
    <row r="331" spans="1:3" x14ac:dyDescent="0.25">
      <c r="A331" s="36" t="s">
        <v>211</v>
      </c>
      <c r="B331" s="96" t="s">
        <v>488</v>
      </c>
      <c r="C331" s="36" t="s">
        <v>487</v>
      </c>
    </row>
    <row r="332" spans="1:3" x14ac:dyDescent="0.25">
      <c r="A332" s="36" t="s">
        <v>211</v>
      </c>
      <c r="B332" s="36" t="s">
        <v>489</v>
      </c>
      <c r="C332" s="36" t="s">
        <v>487</v>
      </c>
    </row>
    <row r="333" spans="1:3" x14ac:dyDescent="0.25">
      <c r="A333" s="36" t="s">
        <v>211</v>
      </c>
      <c r="B333" s="96" t="s">
        <v>490</v>
      </c>
      <c r="C333" s="36" t="s">
        <v>2602</v>
      </c>
    </row>
    <row r="334" spans="1:3" x14ac:dyDescent="0.25">
      <c r="A334" s="36" t="s">
        <v>211</v>
      </c>
      <c r="B334" s="96" t="s">
        <v>492</v>
      </c>
      <c r="C334" s="36" t="s">
        <v>2602</v>
      </c>
    </row>
    <row r="335" spans="1:3" x14ac:dyDescent="0.25">
      <c r="A335" s="36" t="s">
        <v>211</v>
      </c>
      <c r="B335" s="36" t="s">
        <v>493</v>
      </c>
      <c r="C335" s="36" t="s">
        <v>2602</v>
      </c>
    </row>
    <row r="336" spans="1:3" x14ac:dyDescent="0.25">
      <c r="A336" s="36" t="s">
        <v>211</v>
      </c>
      <c r="B336" s="96">
        <v>20</v>
      </c>
      <c r="C336" s="36" t="s">
        <v>494</v>
      </c>
    </row>
    <row r="337" spans="1:3" x14ac:dyDescent="0.25">
      <c r="A337" s="36" t="s">
        <v>211</v>
      </c>
      <c r="B337" s="96" t="s">
        <v>495</v>
      </c>
      <c r="C337" s="36" t="s">
        <v>496</v>
      </c>
    </row>
    <row r="338" spans="1:3" x14ac:dyDescent="0.25">
      <c r="A338" s="36" t="s">
        <v>211</v>
      </c>
      <c r="B338" s="96" t="s">
        <v>497</v>
      </c>
      <c r="C338" s="36" t="s">
        <v>498</v>
      </c>
    </row>
    <row r="339" spans="1:3" x14ac:dyDescent="0.25">
      <c r="A339" s="36" t="s">
        <v>211</v>
      </c>
      <c r="B339" s="36" t="s">
        <v>499</v>
      </c>
      <c r="C339" s="36" t="s">
        <v>498</v>
      </c>
    </row>
    <row r="340" spans="1:3" x14ac:dyDescent="0.25">
      <c r="A340" s="36" t="s">
        <v>211</v>
      </c>
      <c r="B340" s="96" t="s">
        <v>500</v>
      </c>
      <c r="C340" s="36" t="s">
        <v>501</v>
      </c>
    </row>
    <row r="341" spans="1:3" x14ac:dyDescent="0.25">
      <c r="A341" s="36" t="s">
        <v>211</v>
      </c>
      <c r="B341" s="36" t="s">
        <v>502</v>
      </c>
      <c r="C341" s="36" t="s">
        <v>501</v>
      </c>
    </row>
    <row r="342" spans="1:3" x14ac:dyDescent="0.25">
      <c r="A342" s="36" t="s">
        <v>211</v>
      </c>
      <c r="B342" s="96" t="s">
        <v>503</v>
      </c>
      <c r="C342" s="36" t="s">
        <v>504</v>
      </c>
    </row>
    <row r="343" spans="1:3" x14ac:dyDescent="0.25">
      <c r="A343" s="36" t="s">
        <v>211</v>
      </c>
      <c r="B343" s="36" t="s">
        <v>505</v>
      </c>
      <c r="C343" s="36" t="s">
        <v>504</v>
      </c>
    </row>
    <row r="344" spans="1:3" x14ac:dyDescent="0.25">
      <c r="A344" s="36" t="s">
        <v>211</v>
      </c>
      <c r="B344" s="96" t="s">
        <v>506</v>
      </c>
      <c r="C344" s="36" t="s">
        <v>507</v>
      </c>
    </row>
    <row r="345" spans="1:3" x14ac:dyDescent="0.25">
      <c r="A345" s="36" t="s">
        <v>211</v>
      </c>
      <c r="B345" s="36" t="s">
        <v>508</v>
      </c>
      <c r="C345" s="36" t="s">
        <v>507</v>
      </c>
    </row>
    <row r="346" spans="1:3" x14ac:dyDescent="0.25">
      <c r="A346" s="36" t="s">
        <v>211</v>
      </c>
      <c r="B346" s="96" t="s">
        <v>509</v>
      </c>
      <c r="C346" s="36" t="s">
        <v>510</v>
      </c>
    </row>
    <row r="347" spans="1:3" x14ac:dyDescent="0.25">
      <c r="A347" s="36" t="s">
        <v>211</v>
      </c>
      <c r="B347" s="36" t="s">
        <v>511</v>
      </c>
      <c r="C347" s="36" t="s">
        <v>510</v>
      </c>
    </row>
    <row r="348" spans="1:3" x14ac:dyDescent="0.25">
      <c r="A348" s="36" t="s">
        <v>211</v>
      </c>
      <c r="B348" s="96" t="s">
        <v>512</v>
      </c>
      <c r="C348" s="36" t="s">
        <v>513</v>
      </c>
    </row>
    <row r="349" spans="1:3" x14ac:dyDescent="0.25">
      <c r="A349" s="36" t="s">
        <v>211</v>
      </c>
      <c r="B349" s="36" t="s">
        <v>514</v>
      </c>
      <c r="C349" s="36" t="s">
        <v>513</v>
      </c>
    </row>
    <row r="350" spans="1:3" x14ac:dyDescent="0.25">
      <c r="A350" s="36" t="s">
        <v>211</v>
      </c>
      <c r="B350" s="96" t="s">
        <v>515</v>
      </c>
      <c r="C350" s="36" t="s">
        <v>516</v>
      </c>
    </row>
    <row r="351" spans="1:3" x14ac:dyDescent="0.25">
      <c r="A351" s="36" t="s">
        <v>211</v>
      </c>
      <c r="B351" s="36" t="s">
        <v>517</v>
      </c>
      <c r="C351" s="36" t="s">
        <v>516</v>
      </c>
    </row>
    <row r="352" spans="1:3" x14ac:dyDescent="0.25">
      <c r="A352" s="36" t="s">
        <v>211</v>
      </c>
      <c r="B352" s="96" t="s">
        <v>518</v>
      </c>
      <c r="C352" s="36" t="s">
        <v>2603</v>
      </c>
    </row>
    <row r="353" spans="1:3" x14ac:dyDescent="0.25">
      <c r="A353" s="36" t="s">
        <v>211</v>
      </c>
      <c r="B353" s="96" t="s">
        <v>520</v>
      </c>
      <c r="C353" s="36" t="s">
        <v>2603</v>
      </c>
    </row>
    <row r="354" spans="1:3" x14ac:dyDescent="0.25">
      <c r="A354" s="36" t="s">
        <v>211</v>
      </c>
      <c r="B354" s="36" t="s">
        <v>521</v>
      </c>
      <c r="C354" s="36" t="s">
        <v>2603</v>
      </c>
    </row>
    <row r="355" spans="1:3" x14ac:dyDescent="0.25">
      <c r="A355" s="36" t="s">
        <v>211</v>
      </c>
      <c r="B355" s="96" t="s">
        <v>522</v>
      </c>
      <c r="C355" s="36" t="s">
        <v>523</v>
      </c>
    </row>
    <row r="356" spans="1:3" x14ac:dyDescent="0.25">
      <c r="A356" s="36" t="s">
        <v>211</v>
      </c>
      <c r="B356" s="96" t="s">
        <v>524</v>
      </c>
      <c r="C356" s="36" t="s">
        <v>523</v>
      </c>
    </row>
    <row r="357" spans="1:3" x14ac:dyDescent="0.25">
      <c r="A357" s="36" t="s">
        <v>211</v>
      </c>
      <c r="B357" s="36" t="s">
        <v>525</v>
      </c>
      <c r="C357" s="36" t="s">
        <v>523</v>
      </c>
    </row>
    <row r="358" spans="1:3" x14ac:dyDescent="0.25">
      <c r="A358" s="36" t="s">
        <v>211</v>
      </c>
      <c r="B358" s="96" t="s">
        <v>526</v>
      </c>
      <c r="C358" s="36" t="s">
        <v>2604</v>
      </c>
    </row>
    <row r="359" spans="1:3" x14ac:dyDescent="0.25">
      <c r="A359" s="36" t="s">
        <v>211</v>
      </c>
      <c r="B359" s="96" t="s">
        <v>528</v>
      </c>
      <c r="C359" s="36" t="s">
        <v>527</v>
      </c>
    </row>
    <row r="360" spans="1:3" x14ac:dyDescent="0.25">
      <c r="A360" s="36" t="s">
        <v>211</v>
      </c>
      <c r="B360" s="36" t="s">
        <v>529</v>
      </c>
      <c r="C360" s="36" t="s">
        <v>527</v>
      </c>
    </row>
    <row r="361" spans="1:3" x14ac:dyDescent="0.25">
      <c r="A361" s="36" t="s">
        <v>211</v>
      </c>
      <c r="B361" s="96" t="s">
        <v>530</v>
      </c>
      <c r="C361" s="36" t="s">
        <v>531</v>
      </c>
    </row>
    <row r="362" spans="1:3" x14ac:dyDescent="0.25">
      <c r="A362" s="36" t="s">
        <v>211</v>
      </c>
      <c r="B362" s="36" t="s">
        <v>532</v>
      </c>
      <c r="C362" s="36" t="s">
        <v>531</v>
      </c>
    </row>
    <row r="363" spans="1:3" x14ac:dyDescent="0.25">
      <c r="A363" s="36" t="s">
        <v>211</v>
      </c>
      <c r="B363" s="96" t="s">
        <v>533</v>
      </c>
      <c r="C363" s="36" t="s">
        <v>534</v>
      </c>
    </row>
    <row r="364" spans="1:3" x14ac:dyDescent="0.25">
      <c r="A364" s="36" t="s">
        <v>211</v>
      </c>
      <c r="B364" s="96" t="s">
        <v>535</v>
      </c>
      <c r="C364" s="36" t="s">
        <v>2605</v>
      </c>
    </row>
    <row r="365" spans="1:3" x14ac:dyDescent="0.25">
      <c r="A365" s="36" t="s">
        <v>211</v>
      </c>
      <c r="B365" s="36" t="s">
        <v>537</v>
      </c>
      <c r="C365" s="36" t="s">
        <v>2605</v>
      </c>
    </row>
    <row r="366" spans="1:3" x14ac:dyDescent="0.25">
      <c r="A366" s="36" t="s">
        <v>211</v>
      </c>
      <c r="B366" s="96" t="s">
        <v>2606</v>
      </c>
      <c r="C366" s="36" t="s">
        <v>2607</v>
      </c>
    </row>
    <row r="367" spans="1:3" x14ac:dyDescent="0.25">
      <c r="A367" s="36" t="s">
        <v>211</v>
      </c>
      <c r="B367" s="36" t="s">
        <v>3424</v>
      </c>
      <c r="C367" s="36" t="s">
        <v>2607</v>
      </c>
    </row>
    <row r="368" spans="1:3" x14ac:dyDescent="0.25">
      <c r="A368" s="36" t="s">
        <v>211</v>
      </c>
      <c r="B368" s="96" t="s">
        <v>2608</v>
      </c>
      <c r="C368" s="36" t="s">
        <v>2609</v>
      </c>
    </row>
    <row r="369" spans="1:3" x14ac:dyDescent="0.25">
      <c r="A369" s="36" t="s">
        <v>211</v>
      </c>
      <c r="B369" s="36" t="s">
        <v>3425</v>
      </c>
      <c r="C369" s="36" t="s">
        <v>2609</v>
      </c>
    </row>
    <row r="370" spans="1:3" x14ac:dyDescent="0.25">
      <c r="A370" s="36" t="s">
        <v>211</v>
      </c>
      <c r="B370" s="96" t="s">
        <v>538</v>
      </c>
      <c r="C370" s="36" t="s">
        <v>2610</v>
      </c>
    </row>
    <row r="371" spans="1:3" x14ac:dyDescent="0.25">
      <c r="A371" s="36" t="s">
        <v>211</v>
      </c>
      <c r="B371" s="36" t="s">
        <v>539</v>
      </c>
      <c r="C371" s="36" t="s">
        <v>2610</v>
      </c>
    </row>
    <row r="372" spans="1:3" x14ac:dyDescent="0.25">
      <c r="A372" s="36" t="s">
        <v>211</v>
      </c>
      <c r="B372" s="96" t="s">
        <v>540</v>
      </c>
      <c r="C372" s="36" t="s">
        <v>541</v>
      </c>
    </row>
    <row r="373" spans="1:3" x14ac:dyDescent="0.25">
      <c r="A373" s="36" t="s">
        <v>211</v>
      </c>
      <c r="B373" s="96" t="s">
        <v>542</v>
      </c>
      <c r="C373" s="36" t="s">
        <v>541</v>
      </c>
    </row>
    <row r="374" spans="1:3" x14ac:dyDescent="0.25">
      <c r="A374" s="36" t="s">
        <v>211</v>
      </c>
      <c r="B374" s="36" t="s">
        <v>543</v>
      </c>
      <c r="C374" s="36" t="s">
        <v>541</v>
      </c>
    </row>
    <row r="375" spans="1:3" x14ac:dyDescent="0.25">
      <c r="A375" s="36" t="s">
        <v>211</v>
      </c>
      <c r="B375" s="96">
        <v>21</v>
      </c>
      <c r="C375" s="36" t="s">
        <v>544</v>
      </c>
    </row>
    <row r="376" spans="1:3" x14ac:dyDescent="0.25">
      <c r="A376" s="36" t="s">
        <v>211</v>
      </c>
      <c r="B376" s="96" t="s">
        <v>545</v>
      </c>
      <c r="C376" s="36" t="s">
        <v>546</v>
      </c>
    </row>
    <row r="377" spans="1:3" x14ac:dyDescent="0.25">
      <c r="A377" s="36" t="s">
        <v>211</v>
      </c>
      <c r="B377" s="96" t="s">
        <v>547</v>
      </c>
      <c r="C377" s="36" t="s">
        <v>546</v>
      </c>
    </row>
    <row r="378" spans="1:3" x14ac:dyDescent="0.25">
      <c r="A378" s="36" t="s">
        <v>211</v>
      </c>
      <c r="B378" s="36" t="s">
        <v>548</v>
      </c>
      <c r="C378" s="36" t="s">
        <v>546</v>
      </c>
    </row>
    <row r="379" spans="1:3" x14ac:dyDescent="0.25">
      <c r="A379" s="36" t="s">
        <v>211</v>
      </c>
      <c r="B379" s="96" t="s">
        <v>549</v>
      </c>
      <c r="C379" s="36" t="s">
        <v>550</v>
      </c>
    </row>
    <row r="380" spans="1:3" x14ac:dyDescent="0.25">
      <c r="A380" s="36" t="s">
        <v>211</v>
      </c>
      <c r="B380" s="96" t="s">
        <v>551</v>
      </c>
      <c r="C380" s="36" t="s">
        <v>550</v>
      </c>
    </row>
    <row r="381" spans="1:3" x14ac:dyDescent="0.25">
      <c r="A381" s="36" t="s">
        <v>211</v>
      </c>
      <c r="B381" s="36" t="s">
        <v>552</v>
      </c>
      <c r="C381" s="36" t="s">
        <v>550</v>
      </c>
    </row>
    <row r="382" spans="1:3" x14ac:dyDescent="0.25">
      <c r="A382" s="36" t="s">
        <v>211</v>
      </c>
      <c r="B382" s="96">
        <v>22</v>
      </c>
      <c r="C382" s="36" t="s">
        <v>553</v>
      </c>
    </row>
    <row r="383" spans="1:3" x14ac:dyDescent="0.25">
      <c r="A383" s="36" t="s">
        <v>211</v>
      </c>
      <c r="B383" s="96" t="s">
        <v>554</v>
      </c>
      <c r="C383" s="36" t="s">
        <v>555</v>
      </c>
    </row>
    <row r="384" spans="1:3" x14ac:dyDescent="0.25">
      <c r="A384" s="36" t="s">
        <v>211</v>
      </c>
      <c r="B384" s="96" t="s">
        <v>556</v>
      </c>
      <c r="C384" s="36" t="s">
        <v>2611</v>
      </c>
    </row>
    <row r="385" spans="1:3" x14ac:dyDescent="0.25">
      <c r="A385" s="36" t="s">
        <v>211</v>
      </c>
      <c r="B385" s="36" t="s">
        <v>558</v>
      </c>
      <c r="C385" s="36" t="s">
        <v>2611</v>
      </c>
    </row>
    <row r="386" spans="1:3" x14ac:dyDescent="0.25">
      <c r="A386" s="36" t="s">
        <v>211</v>
      </c>
      <c r="B386" s="96" t="s">
        <v>2612</v>
      </c>
      <c r="C386" s="36" t="s">
        <v>560</v>
      </c>
    </row>
    <row r="387" spans="1:3" x14ac:dyDescent="0.25">
      <c r="A387" s="36" t="s">
        <v>211</v>
      </c>
      <c r="B387" s="36" t="s">
        <v>3215</v>
      </c>
      <c r="C387" s="36" t="s">
        <v>560</v>
      </c>
    </row>
    <row r="388" spans="1:3" x14ac:dyDescent="0.25">
      <c r="A388" s="36" t="s">
        <v>211</v>
      </c>
      <c r="B388" s="96" t="s">
        <v>562</v>
      </c>
      <c r="C388" s="36" t="s">
        <v>563</v>
      </c>
    </row>
    <row r="389" spans="1:3" x14ac:dyDescent="0.25">
      <c r="A389" s="36" t="s">
        <v>211</v>
      </c>
      <c r="B389" s="96" t="s">
        <v>564</v>
      </c>
      <c r="C389" s="36" t="s">
        <v>565</v>
      </c>
    </row>
    <row r="390" spans="1:3" x14ac:dyDescent="0.25">
      <c r="A390" s="36" t="s">
        <v>211</v>
      </c>
      <c r="B390" s="36" t="s">
        <v>566</v>
      </c>
      <c r="C390" s="36" t="s">
        <v>565</v>
      </c>
    </row>
    <row r="391" spans="1:3" x14ac:dyDescent="0.25">
      <c r="A391" s="36" t="s">
        <v>211</v>
      </c>
      <c r="B391" s="96" t="s">
        <v>567</v>
      </c>
      <c r="C391" s="36" t="s">
        <v>568</v>
      </c>
    </row>
    <row r="392" spans="1:3" x14ac:dyDescent="0.25">
      <c r="A392" s="36" t="s">
        <v>211</v>
      </c>
      <c r="B392" s="36" t="s">
        <v>569</v>
      </c>
      <c r="C392" s="36" t="s">
        <v>568</v>
      </c>
    </row>
    <row r="393" spans="1:3" x14ac:dyDescent="0.25">
      <c r="A393" s="36" t="s">
        <v>211</v>
      </c>
      <c r="B393" s="96" t="s">
        <v>570</v>
      </c>
      <c r="C393" s="36" t="s">
        <v>574</v>
      </c>
    </row>
    <row r="394" spans="1:3" x14ac:dyDescent="0.25">
      <c r="A394" s="36" t="s">
        <v>211</v>
      </c>
      <c r="B394" s="36" t="s">
        <v>572</v>
      </c>
      <c r="C394" s="36" t="s">
        <v>574</v>
      </c>
    </row>
    <row r="395" spans="1:3" x14ac:dyDescent="0.25">
      <c r="A395" s="36" t="s">
        <v>211</v>
      </c>
      <c r="B395" s="96" t="s">
        <v>2613</v>
      </c>
      <c r="C395" s="36" t="s">
        <v>580</v>
      </c>
    </row>
    <row r="396" spans="1:3" x14ac:dyDescent="0.25">
      <c r="A396" s="36" t="s">
        <v>211</v>
      </c>
      <c r="B396" s="36" t="s">
        <v>3217</v>
      </c>
      <c r="C396" s="36" t="s">
        <v>580</v>
      </c>
    </row>
    <row r="397" spans="1:3" x14ac:dyDescent="0.25">
      <c r="A397" s="36" t="s">
        <v>211</v>
      </c>
      <c r="B397" s="96">
        <v>23</v>
      </c>
      <c r="C397" s="36" t="s">
        <v>582</v>
      </c>
    </row>
    <row r="398" spans="1:3" x14ac:dyDescent="0.25">
      <c r="A398" s="36" t="s">
        <v>211</v>
      </c>
      <c r="B398" s="96" t="s">
        <v>583</v>
      </c>
      <c r="C398" s="36" t="s">
        <v>584</v>
      </c>
    </row>
    <row r="399" spans="1:3" x14ac:dyDescent="0.25">
      <c r="A399" s="36" t="s">
        <v>211</v>
      </c>
      <c r="B399" s="96" t="s">
        <v>585</v>
      </c>
      <c r="C399" s="36" t="s">
        <v>586</v>
      </c>
    </row>
    <row r="400" spans="1:3" x14ac:dyDescent="0.25">
      <c r="A400" s="36" t="s">
        <v>211</v>
      </c>
      <c r="B400" s="36" t="s">
        <v>587</v>
      </c>
      <c r="C400" s="36" t="s">
        <v>586</v>
      </c>
    </row>
    <row r="401" spans="1:3" x14ac:dyDescent="0.25">
      <c r="A401" s="36" t="s">
        <v>211</v>
      </c>
      <c r="B401" s="96" t="s">
        <v>588</v>
      </c>
      <c r="C401" s="36" t="s">
        <v>589</v>
      </c>
    </row>
    <row r="402" spans="1:3" x14ac:dyDescent="0.25">
      <c r="A402" s="36" t="s">
        <v>211</v>
      </c>
      <c r="B402" s="36" t="s">
        <v>590</v>
      </c>
      <c r="C402" s="36" t="s">
        <v>589</v>
      </c>
    </row>
    <row r="403" spans="1:3" x14ac:dyDescent="0.25">
      <c r="A403" s="36" t="s">
        <v>211</v>
      </c>
      <c r="B403" s="96" t="s">
        <v>591</v>
      </c>
      <c r="C403" s="36" t="s">
        <v>592</v>
      </c>
    </row>
    <row r="404" spans="1:3" x14ac:dyDescent="0.25">
      <c r="A404" s="36" t="s">
        <v>211</v>
      </c>
      <c r="B404" s="36" t="s">
        <v>593</v>
      </c>
      <c r="C404" s="36" t="s">
        <v>592</v>
      </c>
    </row>
    <row r="405" spans="1:3" x14ac:dyDescent="0.25">
      <c r="A405" s="36" t="s">
        <v>211</v>
      </c>
      <c r="B405" s="96" t="s">
        <v>594</v>
      </c>
      <c r="C405" s="36" t="s">
        <v>595</v>
      </c>
    </row>
    <row r="406" spans="1:3" x14ac:dyDescent="0.25">
      <c r="A406" s="36" t="s">
        <v>211</v>
      </c>
      <c r="B406" s="36" t="s">
        <v>596</v>
      </c>
      <c r="C406" s="36" t="s">
        <v>595</v>
      </c>
    </row>
    <row r="407" spans="1:3" x14ac:dyDescent="0.25">
      <c r="A407" s="36" t="s">
        <v>211</v>
      </c>
      <c r="B407" s="96" t="s">
        <v>2614</v>
      </c>
      <c r="C407" s="36" t="s">
        <v>2615</v>
      </c>
    </row>
    <row r="408" spans="1:3" x14ac:dyDescent="0.25">
      <c r="A408" s="36" t="s">
        <v>211</v>
      </c>
      <c r="B408" s="36" t="s">
        <v>3218</v>
      </c>
      <c r="C408" s="36" t="s">
        <v>2615</v>
      </c>
    </row>
    <row r="409" spans="1:3" x14ac:dyDescent="0.25">
      <c r="A409" s="36" t="s">
        <v>211</v>
      </c>
      <c r="B409" s="96" t="s">
        <v>600</v>
      </c>
      <c r="C409" s="36" t="s">
        <v>601</v>
      </c>
    </row>
    <row r="410" spans="1:3" x14ac:dyDescent="0.25">
      <c r="A410" s="36" t="s">
        <v>211</v>
      </c>
      <c r="B410" s="96" t="s">
        <v>602</v>
      </c>
      <c r="C410" s="36" t="s">
        <v>601</v>
      </c>
    </row>
    <row r="411" spans="1:3" x14ac:dyDescent="0.25">
      <c r="A411" s="36" t="s">
        <v>211</v>
      </c>
      <c r="B411" s="36" t="s">
        <v>603</v>
      </c>
      <c r="C411" s="36" t="s">
        <v>601</v>
      </c>
    </row>
    <row r="412" spans="1:3" x14ac:dyDescent="0.25">
      <c r="A412" s="36" t="s">
        <v>211</v>
      </c>
      <c r="B412" s="96" t="s">
        <v>604</v>
      </c>
      <c r="C412" s="36" t="s">
        <v>605</v>
      </c>
    </row>
    <row r="413" spans="1:3" x14ac:dyDescent="0.25">
      <c r="A413" s="36" t="s">
        <v>211</v>
      </c>
      <c r="B413" s="96" t="s">
        <v>606</v>
      </c>
      <c r="C413" s="36" t="s">
        <v>607</v>
      </c>
    </row>
    <row r="414" spans="1:3" x14ac:dyDescent="0.25">
      <c r="A414" s="36" t="s">
        <v>211</v>
      </c>
      <c r="B414" s="36" t="s">
        <v>608</v>
      </c>
      <c r="C414" s="36" t="s">
        <v>607</v>
      </c>
    </row>
    <row r="415" spans="1:3" x14ac:dyDescent="0.25">
      <c r="A415" s="36" t="s">
        <v>211</v>
      </c>
      <c r="B415" s="96" t="s">
        <v>609</v>
      </c>
      <c r="C415" s="36" t="s">
        <v>610</v>
      </c>
    </row>
    <row r="416" spans="1:3" x14ac:dyDescent="0.25">
      <c r="A416" s="36" t="s">
        <v>211</v>
      </c>
      <c r="B416" s="36" t="s">
        <v>611</v>
      </c>
      <c r="C416" s="36" t="s">
        <v>610</v>
      </c>
    </row>
    <row r="417" spans="1:3" x14ac:dyDescent="0.25">
      <c r="A417" s="36" t="s">
        <v>211</v>
      </c>
      <c r="B417" s="96" t="s">
        <v>612</v>
      </c>
      <c r="C417" s="36" t="s">
        <v>613</v>
      </c>
    </row>
    <row r="418" spans="1:3" x14ac:dyDescent="0.25">
      <c r="A418" s="36" t="s">
        <v>211</v>
      </c>
      <c r="B418" s="96" t="s">
        <v>614</v>
      </c>
      <c r="C418" s="36" t="s">
        <v>615</v>
      </c>
    </row>
    <row r="419" spans="1:3" x14ac:dyDescent="0.25">
      <c r="A419" s="36" t="s">
        <v>211</v>
      </c>
      <c r="B419" s="36" t="s">
        <v>616</v>
      </c>
      <c r="C419" s="36" t="s">
        <v>615</v>
      </c>
    </row>
    <row r="420" spans="1:3" x14ac:dyDescent="0.25">
      <c r="A420" s="36" t="s">
        <v>211</v>
      </c>
      <c r="B420" s="96" t="s">
        <v>617</v>
      </c>
      <c r="C420" s="36" t="s">
        <v>618</v>
      </c>
    </row>
    <row r="421" spans="1:3" x14ac:dyDescent="0.25">
      <c r="A421" s="36" t="s">
        <v>211</v>
      </c>
      <c r="B421" s="36" t="s">
        <v>619</v>
      </c>
      <c r="C421" s="36" t="s">
        <v>618</v>
      </c>
    </row>
    <row r="422" spans="1:3" x14ac:dyDescent="0.25">
      <c r="A422" s="36" t="s">
        <v>211</v>
      </c>
      <c r="B422" s="96" t="s">
        <v>620</v>
      </c>
      <c r="C422" s="36" t="s">
        <v>621</v>
      </c>
    </row>
    <row r="423" spans="1:3" x14ac:dyDescent="0.25">
      <c r="A423" s="36" t="s">
        <v>211</v>
      </c>
      <c r="B423" s="36" t="s">
        <v>622</v>
      </c>
      <c r="C423" s="36" t="s">
        <v>621</v>
      </c>
    </row>
    <row r="424" spans="1:3" x14ac:dyDescent="0.25">
      <c r="A424" s="36" t="s">
        <v>211</v>
      </c>
      <c r="B424" s="96" t="s">
        <v>623</v>
      </c>
      <c r="C424" s="36" t="s">
        <v>624</v>
      </c>
    </row>
    <row r="425" spans="1:3" x14ac:dyDescent="0.25">
      <c r="A425" s="36" t="s">
        <v>211</v>
      </c>
      <c r="B425" s="36" t="s">
        <v>625</v>
      </c>
      <c r="C425" s="36" t="s">
        <v>624</v>
      </c>
    </row>
    <row r="426" spans="1:3" x14ac:dyDescent="0.25">
      <c r="A426" s="36" t="s">
        <v>211</v>
      </c>
      <c r="B426" s="96" t="s">
        <v>2616</v>
      </c>
      <c r="C426" s="36" t="s">
        <v>627</v>
      </c>
    </row>
    <row r="427" spans="1:3" x14ac:dyDescent="0.25">
      <c r="A427" s="36" t="s">
        <v>211</v>
      </c>
      <c r="B427" s="36" t="s">
        <v>3219</v>
      </c>
      <c r="C427" s="36" t="s">
        <v>627</v>
      </c>
    </row>
    <row r="428" spans="1:3" x14ac:dyDescent="0.25">
      <c r="A428" s="36" t="s">
        <v>211</v>
      </c>
      <c r="B428" s="96" t="s">
        <v>629</v>
      </c>
      <c r="C428" s="36" t="s">
        <v>630</v>
      </c>
    </row>
    <row r="429" spans="1:3" x14ac:dyDescent="0.25">
      <c r="A429" s="36" t="s">
        <v>211</v>
      </c>
      <c r="B429" s="96" t="s">
        <v>631</v>
      </c>
      <c r="C429" s="36" t="s">
        <v>632</v>
      </c>
    </row>
    <row r="430" spans="1:3" x14ac:dyDescent="0.25">
      <c r="A430" s="36" t="s">
        <v>211</v>
      </c>
      <c r="B430" s="36" t="s">
        <v>633</v>
      </c>
      <c r="C430" s="36" t="s">
        <v>632</v>
      </c>
    </row>
    <row r="431" spans="1:3" x14ac:dyDescent="0.25">
      <c r="A431" s="36" t="s">
        <v>211</v>
      </c>
      <c r="B431" s="96" t="s">
        <v>634</v>
      </c>
      <c r="C431" s="36" t="s">
        <v>635</v>
      </c>
    </row>
    <row r="432" spans="1:3" x14ac:dyDescent="0.25">
      <c r="A432" s="36" t="s">
        <v>211</v>
      </c>
      <c r="B432" s="36" t="s">
        <v>636</v>
      </c>
      <c r="C432" s="36" t="s">
        <v>635</v>
      </c>
    </row>
    <row r="433" spans="1:3" x14ac:dyDescent="0.25">
      <c r="A433" s="36" t="s">
        <v>211</v>
      </c>
      <c r="B433" s="96" t="s">
        <v>637</v>
      </c>
      <c r="C433" s="36" t="s">
        <v>638</v>
      </c>
    </row>
    <row r="434" spans="1:3" x14ac:dyDescent="0.25">
      <c r="A434" s="36" t="s">
        <v>211</v>
      </c>
      <c r="B434" s="96" t="s">
        <v>639</v>
      </c>
      <c r="C434" s="36" t="s">
        <v>640</v>
      </c>
    </row>
    <row r="435" spans="1:3" x14ac:dyDescent="0.25">
      <c r="A435" s="36" t="s">
        <v>211</v>
      </c>
      <c r="B435" s="36" t="s">
        <v>641</v>
      </c>
      <c r="C435" s="36" t="s">
        <v>640</v>
      </c>
    </row>
    <row r="436" spans="1:3" x14ac:dyDescent="0.25">
      <c r="A436" s="36" t="s">
        <v>211</v>
      </c>
      <c r="B436" s="96" t="s">
        <v>642</v>
      </c>
      <c r="C436" s="36" t="s">
        <v>643</v>
      </c>
    </row>
    <row r="437" spans="1:3" x14ac:dyDescent="0.25">
      <c r="A437" s="36" t="s">
        <v>211</v>
      </c>
      <c r="B437" s="36" t="s">
        <v>644</v>
      </c>
      <c r="C437" s="36" t="s">
        <v>643</v>
      </c>
    </row>
    <row r="438" spans="1:3" x14ac:dyDescent="0.25">
      <c r="A438" s="36" t="s">
        <v>211</v>
      </c>
      <c r="B438" s="96" t="s">
        <v>645</v>
      </c>
      <c r="C438" s="36" t="s">
        <v>2617</v>
      </c>
    </row>
    <row r="439" spans="1:3" x14ac:dyDescent="0.25">
      <c r="A439" s="36" t="s">
        <v>211</v>
      </c>
      <c r="B439" s="36" t="s">
        <v>646</v>
      </c>
      <c r="C439" s="36" t="s">
        <v>2617</v>
      </c>
    </row>
    <row r="440" spans="1:3" x14ac:dyDescent="0.25">
      <c r="A440" s="36" t="s">
        <v>211</v>
      </c>
      <c r="B440" s="96" t="s">
        <v>647</v>
      </c>
      <c r="C440" s="36" t="s">
        <v>648</v>
      </c>
    </row>
    <row r="441" spans="1:3" x14ac:dyDescent="0.25">
      <c r="A441" s="36" t="s">
        <v>211</v>
      </c>
      <c r="B441" s="36" t="s">
        <v>649</v>
      </c>
      <c r="C441" s="36" t="s">
        <v>648</v>
      </c>
    </row>
    <row r="442" spans="1:3" x14ac:dyDescent="0.25">
      <c r="A442" s="36" t="s">
        <v>211</v>
      </c>
      <c r="B442" s="96" t="s">
        <v>650</v>
      </c>
      <c r="C442" s="36" t="s">
        <v>651</v>
      </c>
    </row>
    <row r="443" spans="1:3" x14ac:dyDescent="0.25">
      <c r="A443" s="36" t="s">
        <v>211</v>
      </c>
      <c r="B443" s="36" t="s">
        <v>652</v>
      </c>
      <c r="C443" s="36" t="s">
        <v>651</v>
      </c>
    </row>
    <row r="444" spans="1:3" x14ac:dyDescent="0.25">
      <c r="A444" s="36" t="s">
        <v>211</v>
      </c>
      <c r="B444" s="96" t="s">
        <v>2618</v>
      </c>
      <c r="C444" s="36" t="s">
        <v>2619</v>
      </c>
    </row>
    <row r="445" spans="1:3" x14ac:dyDescent="0.25">
      <c r="A445" s="36" t="s">
        <v>211</v>
      </c>
      <c r="B445" s="36" t="s">
        <v>3426</v>
      </c>
      <c r="C445" s="36" t="s">
        <v>2619</v>
      </c>
    </row>
    <row r="446" spans="1:3" x14ac:dyDescent="0.25">
      <c r="A446" s="36" t="s">
        <v>211</v>
      </c>
      <c r="B446" s="96" t="s">
        <v>656</v>
      </c>
      <c r="C446" s="36" t="s">
        <v>657</v>
      </c>
    </row>
    <row r="447" spans="1:3" x14ac:dyDescent="0.25">
      <c r="A447" s="36" t="s">
        <v>211</v>
      </c>
      <c r="B447" s="96" t="s">
        <v>658</v>
      </c>
      <c r="C447" s="36" t="s">
        <v>657</v>
      </c>
    </row>
    <row r="448" spans="1:3" x14ac:dyDescent="0.25">
      <c r="A448" s="36" t="s">
        <v>211</v>
      </c>
      <c r="B448" s="36" t="s">
        <v>659</v>
      </c>
      <c r="C448" s="36" t="s">
        <v>657</v>
      </c>
    </row>
    <row r="449" spans="1:3" x14ac:dyDescent="0.25">
      <c r="A449" s="36" t="s">
        <v>211</v>
      </c>
      <c r="B449" s="96" t="s">
        <v>660</v>
      </c>
      <c r="C449" s="36" t="s">
        <v>2620</v>
      </c>
    </row>
    <row r="450" spans="1:3" x14ac:dyDescent="0.25">
      <c r="A450" s="36" t="s">
        <v>211</v>
      </c>
      <c r="B450" s="96" t="s">
        <v>661</v>
      </c>
      <c r="C450" s="36" t="s">
        <v>662</v>
      </c>
    </row>
    <row r="451" spans="1:3" x14ac:dyDescent="0.25">
      <c r="A451" s="36" t="s">
        <v>211</v>
      </c>
      <c r="B451" s="36" t="s">
        <v>663</v>
      </c>
      <c r="C451" s="36" t="s">
        <v>662</v>
      </c>
    </row>
    <row r="452" spans="1:3" x14ac:dyDescent="0.25">
      <c r="A452" s="36" t="s">
        <v>211</v>
      </c>
      <c r="B452" s="96" t="s">
        <v>664</v>
      </c>
      <c r="C452" s="36" t="s">
        <v>668</v>
      </c>
    </row>
    <row r="453" spans="1:3" x14ac:dyDescent="0.25">
      <c r="A453" s="36" t="s">
        <v>211</v>
      </c>
      <c r="B453" s="36" t="s">
        <v>665</v>
      </c>
      <c r="C453" s="36" t="s">
        <v>666</v>
      </c>
    </row>
    <row r="454" spans="1:3" x14ac:dyDescent="0.25">
      <c r="A454" s="36" t="s">
        <v>211</v>
      </c>
      <c r="B454" s="36" t="s">
        <v>667</v>
      </c>
      <c r="C454" s="36" t="s">
        <v>668</v>
      </c>
    </row>
    <row r="455" spans="1:3" x14ac:dyDescent="0.25">
      <c r="A455" s="36" t="s">
        <v>211</v>
      </c>
      <c r="B455" s="96">
        <v>24</v>
      </c>
      <c r="C455" s="36" t="s">
        <v>2621</v>
      </c>
    </row>
    <row r="456" spans="1:3" x14ac:dyDescent="0.25">
      <c r="A456" s="36" t="s">
        <v>211</v>
      </c>
      <c r="B456" s="96" t="s">
        <v>669</v>
      </c>
      <c r="C456" s="36" t="s">
        <v>670</v>
      </c>
    </row>
    <row r="457" spans="1:3" x14ac:dyDescent="0.25">
      <c r="A457" s="36" t="s">
        <v>211</v>
      </c>
      <c r="B457" s="96" t="s">
        <v>671</v>
      </c>
      <c r="C457" s="36" t="s">
        <v>670</v>
      </c>
    </row>
    <row r="458" spans="1:3" x14ac:dyDescent="0.25">
      <c r="A458" s="36" t="s">
        <v>211</v>
      </c>
      <c r="B458" s="36" t="s">
        <v>672</v>
      </c>
      <c r="C458" s="36" t="s">
        <v>670</v>
      </c>
    </row>
    <row r="459" spans="1:3" x14ac:dyDescent="0.25">
      <c r="A459" s="36" t="s">
        <v>211</v>
      </c>
      <c r="B459" s="96" t="s">
        <v>673</v>
      </c>
      <c r="C459" s="36" t="s">
        <v>2622</v>
      </c>
    </row>
    <row r="460" spans="1:3" x14ac:dyDescent="0.25">
      <c r="A460" s="36" t="s">
        <v>211</v>
      </c>
      <c r="B460" s="96" t="s">
        <v>675</v>
      </c>
      <c r="C460" s="36" t="s">
        <v>2622</v>
      </c>
    </row>
    <row r="461" spans="1:3" x14ac:dyDescent="0.25">
      <c r="A461" s="36" t="s">
        <v>211</v>
      </c>
      <c r="B461" s="36" t="s">
        <v>676</v>
      </c>
      <c r="C461" s="36" t="s">
        <v>2622</v>
      </c>
    </row>
    <row r="462" spans="1:3" x14ac:dyDescent="0.25">
      <c r="A462" s="36" t="s">
        <v>211</v>
      </c>
      <c r="B462" s="96" t="s">
        <v>677</v>
      </c>
      <c r="C462" s="36" t="s">
        <v>678</v>
      </c>
    </row>
    <row r="463" spans="1:3" x14ac:dyDescent="0.25">
      <c r="A463" s="36" t="s">
        <v>211</v>
      </c>
      <c r="B463" s="96" t="s">
        <v>679</v>
      </c>
      <c r="C463" s="36" t="s">
        <v>680</v>
      </c>
    </row>
    <row r="464" spans="1:3" x14ac:dyDescent="0.25">
      <c r="A464" s="36" t="s">
        <v>211</v>
      </c>
      <c r="B464" s="36" t="s">
        <v>681</v>
      </c>
      <c r="C464" s="36" t="s">
        <v>680</v>
      </c>
    </row>
    <row r="465" spans="1:3" x14ac:dyDescent="0.25">
      <c r="A465" s="36" t="s">
        <v>211</v>
      </c>
      <c r="B465" s="96" t="s">
        <v>682</v>
      </c>
      <c r="C465" s="36" t="s">
        <v>683</v>
      </c>
    </row>
    <row r="466" spans="1:3" x14ac:dyDescent="0.25">
      <c r="A466" s="36" t="s">
        <v>211</v>
      </c>
      <c r="B466" s="36" t="s">
        <v>684</v>
      </c>
      <c r="C466" s="36" t="s">
        <v>683</v>
      </c>
    </row>
    <row r="467" spans="1:3" x14ac:dyDescent="0.25">
      <c r="A467" s="36" t="s">
        <v>211</v>
      </c>
      <c r="B467" s="96" t="s">
        <v>685</v>
      </c>
      <c r="C467" s="36" t="s">
        <v>686</v>
      </c>
    </row>
    <row r="468" spans="1:3" x14ac:dyDescent="0.25">
      <c r="A468" s="36" t="s">
        <v>211</v>
      </c>
      <c r="B468" s="36" t="s">
        <v>687</v>
      </c>
      <c r="C468" s="36" t="s">
        <v>686</v>
      </c>
    </row>
    <row r="469" spans="1:3" x14ac:dyDescent="0.25">
      <c r="A469" s="36" t="s">
        <v>211</v>
      </c>
      <c r="B469" s="96" t="s">
        <v>688</v>
      </c>
      <c r="C469" s="36" t="s">
        <v>689</v>
      </c>
    </row>
    <row r="470" spans="1:3" x14ac:dyDescent="0.25">
      <c r="A470" s="36" t="s">
        <v>211</v>
      </c>
      <c r="B470" s="36" t="s">
        <v>690</v>
      </c>
      <c r="C470" s="36" t="s">
        <v>689</v>
      </c>
    </row>
    <row r="471" spans="1:3" x14ac:dyDescent="0.25">
      <c r="A471" s="36" t="s">
        <v>211</v>
      </c>
      <c r="B471" s="96" t="s">
        <v>691</v>
      </c>
      <c r="C471" s="36" t="s">
        <v>692</v>
      </c>
    </row>
    <row r="472" spans="1:3" x14ac:dyDescent="0.25">
      <c r="A472" s="36" t="s">
        <v>211</v>
      </c>
      <c r="B472" s="96" t="s">
        <v>693</v>
      </c>
      <c r="C472" s="36" t="s">
        <v>694</v>
      </c>
    </row>
    <row r="473" spans="1:3" x14ac:dyDescent="0.25">
      <c r="A473" s="36" t="s">
        <v>211</v>
      </c>
      <c r="B473" s="36" t="s">
        <v>695</v>
      </c>
      <c r="C473" s="36" t="s">
        <v>694</v>
      </c>
    </row>
    <row r="474" spans="1:3" x14ac:dyDescent="0.25">
      <c r="A474" s="36" t="s">
        <v>211</v>
      </c>
      <c r="B474" s="96" t="s">
        <v>696</v>
      </c>
      <c r="C474" s="36" t="s">
        <v>697</v>
      </c>
    </row>
    <row r="475" spans="1:3" x14ac:dyDescent="0.25">
      <c r="A475" s="36" t="s">
        <v>211</v>
      </c>
      <c r="B475" s="36" t="s">
        <v>698</v>
      </c>
      <c r="C475" s="36" t="s">
        <v>697</v>
      </c>
    </row>
    <row r="476" spans="1:3" x14ac:dyDescent="0.25">
      <c r="A476" s="36" t="s">
        <v>211</v>
      </c>
      <c r="B476" s="96" t="s">
        <v>699</v>
      </c>
      <c r="C476" s="36" t="s">
        <v>700</v>
      </c>
    </row>
    <row r="477" spans="1:3" x14ac:dyDescent="0.25">
      <c r="A477" s="36" t="s">
        <v>211</v>
      </c>
      <c r="B477" s="36" t="s">
        <v>701</v>
      </c>
      <c r="C477" s="36" t="s">
        <v>700</v>
      </c>
    </row>
    <row r="478" spans="1:3" x14ac:dyDescent="0.25">
      <c r="A478" s="36" t="s">
        <v>211</v>
      </c>
      <c r="B478" s="96" t="s">
        <v>702</v>
      </c>
      <c r="C478" s="36" t="s">
        <v>703</v>
      </c>
    </row>
    <row r="479" spans="1:3" x14ac:dyDescent="0.25">
      <c r="A479" s="36" t="s">
        <v>211</v>
      </c>
      <c r="B479" s="36" t="s">
        <v>704</v>
      </c>
      <c r="C479" s="36" t="s">
        <v>703</v>
      </c>
    </row>
    <row r="480" spans="1:3" x14ac:dyDescent="0.25">
      <c r="A480" s="36" t="s">
        <v>211</v>
      </c>
      <c r="B480" s="96" t="s">
        <v>705</v>
      </c>
      <c r="C480" s="36" t="s">
        <v>706</v>
      </c>
    </row>
    <row r="481" spans="1:3" x14ac:dyDescent="0.25">
      <c r="A481" s="36" t="s">
        <v>211</v>
      </c>
      <c r="B481" s="36" t="s">
        <v>707</v>
      </c>
      <c r="C481" s="36" t="s">
        <v>706</v>
      </c>
    </row>
    <row r="482" spans="1:3" x14ac:dyDescent="0.25">
      <c r="A482" s="36" t="s">
        <v>211</v>
      </c>
      <c r="B482" s="96" t="s">
        <v>708</v>
      </c>
      <c r="C482" s="36" t="s">
        <v>709</v>
      </c>
    </row>
    <row r="483" spans="1:3" x14ac:dyDescent="0.25">
      <c r="A483" s="36" t="s">
        <v>211</v>
      </c>
      <c r="B483" s="36" t="s">
        <v>710</v>
      </c>
      <c r="C483" s="36" t="s">
        <v>709</v>
      </c>
    </row>
    <row r="484" spans="1:3" x14ac:dyDescent="0.25">
      <c r="A484" s="36" t="s">
        <v>211</v>
      </c>
      <c r="B484" s="96" t="s">
        <v>711</v>
      </c>
      <c r="C484" s="36" t="s">
        <v>712</v>
      </c>
    </row>
    <row r="485" spans="1:3" x14ac:dyDescent="0.25">
      <c r="A485" s="36" t="s">
        <v>211</v>
      </c>
      <c r="B485" s="96" t="s">
        <v>713</v>
      </c>
      <c r="C485" s="36" t="s">
        <v>714</v>
      </c>
    </row>
    <row r="486" spans="1:3" x14ac:dyDescent="0.25">
      <c r="A486" s="36" t="s">
        <v>211</v>
      </c>
      <c r="B486" s="36" t="s">
        <v>715</v>
      </c>
      <c r="C486" s="36" t="s">
        <v>714</v>
      </c>
    </row>
    <row r="487" spans="1:3" x14ac:dyDescent="0.25">
      <c r="A487" s="36" t="s">
        <v>211</v>
      </c>
      <c r="B487" s="96" t="s">
        <v>716</v>
      </c>
      <c r="C487" s="36" t="s">
        <v>717</v>
      </c>
    </row>
    <row r="488" spans="1:3" x14ac:dyDescent="0.25">
      <c r="A488" s="36" t="s">
        <v>211</v>
      </c>
      <c r="B488" s="36" t="s">
        <v>718</v>
      </c>
      <c r="C488" s="36" t="s">
        <v>717</v>
      </c>
    </row>
    <row r="489" spans="1:3" x14ac:dyDescent="0.25">
      <c r="A489" s="36" t="s">
        <v>211</v>
      </c>
      <c r="B489" s="96" t="s">
        <v>719</v>
      </c>
      <c r="C489" s="36" t="s">
        <v>720</v>
      </c>
    </row>
    <row r="490" spans="1:3" x14ac:dyDescent="0.25">
      <c r="A490" s="36" t="s">
        <v>211</v>
      </c>
      <c r="B490" s="36" t="s">
        <v>721</v>
      </c>
      <c r="C490" s="36" t="s">
        <v>720</v>
      </c>
    </row>
    <row r="491" spans="1:3" x14ac:dyDescent="0.25">
      <c r="A491" s="36" t="s">
        <v>211</v>
      </c>
      <c r="B491" s="96" t="s">
        <v>722</v>
      </c>
      <c r="C491" s="36" t="s">
        <v>723</v>
      </c>
    </row>
    <row r="492" spans="1:3" x14ac:dyDescent="0.25">
      <c r="A492" s="36" t="s">
        <v>211</v>
      </c>
      <c r="B492" s="36" t="s">
        <v>724</v>
      </c>
      <c r="C492" s="36" t="s">
        <v>723</v>
      </c>
    </row>
    <row r="493" spans="1:3" x14ac:dyDescent="0.25">
      <c r="A493" s="36" t="s">
        <v>211</v>
      </c>
      <c r="B493" s="96">
        <v>25</v>
      </c>
      <c r="C493" s="36" t="s">
        <v>2623</v>
      </c>
    </row>
    <row r="494" spans="1:3" x14ac:dyDescent="0.25">
      <c r="A494" s="36" t="s">
        <v>211</v>
      </c>
      <c r="B494" s="96" t="s">
        <v>725</v>
      </c>
      <c r="C494" s="36" t="s">
        <v>726</v>
      </c>
    </row>
    <row r="495" spans="1:3" x14ac:dyDescent="0.25">
      <c r="A495" s="36" t="s">
        <v>211</v>
      </c>
      <c r="B495" s="96" t="s">
        <v>727</v>
      </c>
      <c r="C495" s="36" t="s">
        <v>728</v>
      </c>
    </row>
    <row r="496" spans="1:3" x14ac:dyDescent="0.25">
      <c r="A496" s="36" t="s">
        <v>211</v>
      </c>
      <c r="B496" s="36" t="s">
        <v>729</v>
      </c>
      <c r="C496" s="36" t="s">
        <v>728</v>
      </c>
    </row>
    <row r="497" spans="1:3" x14ac:dyDescent="0.25">
      <c r="A497" s="36" t="s">
        <v>211</v>
      </c>
      <c r="B497" s="96" t="s">
        <v>730</v>
      </c>
      <c r="C497" s="36" t="s">
        <v>731</v>
      </c>
    </row>
    <row r="498" spans="1:3" x14ac:dyDescent="0.25">
      <c r="A498" s="36" t="s">
        <v>211</v>
      </c>
      <c r="B498" s="36" t="s">
        <v>732</v>
      </c>
      <c r="C498" s="36" t="s">
        <v>731</v>
      </c>
    </row>
    <row r="499" spans="1:3" x14ac:dyDescent="0.25">
      <c r="A499" s="36" t="s">
        <v>211</v>
      </c>
      <c r="B499" s="96" t="s">
        <v>733</v>
      </c>
      <c r="C499" s="36" t="s">
        <v>734</v>
      </c>
    </row>
    <row r="500" spans="1:3" x14ac:dyDescent="0.25">
      <c r="A500" s="36" t="s">
        <v>211</v>
      </c>
      <c r="B500" s="96" t="s">
        <v>735</v>
      </c>
      <c r="C500" s="36" t="s">
        <v>2624</v>
      </c>
    </row>
    <row r="501" spans="1:3" x14ac:dyDescent="0.25">
      <c r="A501" s="36" t="s">
        <v>211</v>
      </c>
      <c r="B501" s="36" t="s">
        <v>737</v>
      </c>
      <c r="C501" s="36" t="s">
        <v>2624</v>
      </c>
    </row>
    <row r="502" spans="1:3" x14ac:dyDescent="0.25">
      <c r="A502" s="36" t="s">
        <v>211</v>
      </c>
      <c r="B502" s="96" t="s">
        <v>2625</v>
      </c>
      <c r="C502" s="36" t="s">
        <v>739</v>
      </c>
    </row>
    <row r="503" spans="1:3" x14ac:dyDescent="0.25">
      <c r="A503" s="36" t="s">
        <v>211</v>
      </c>
      <c r="B503" s="36" t="s">
        <v>3221</v>
      </c>
      <c r="C503" s="36" t="s">
        <v>739</v>
      </c>
    </row>
    <row r="504" spans="1:3" x14ac:dyDescent="0.25">
      <c r="A504" s="36" t="s">
        <v>211</v>
      </c>
      <c r="B504" s="96" t="s">
        <v>741</v>
      </c>
      <c r="C504" s="36" t="s">
        <v>2626</v>
      </c>
    </row>
    <row r="505" spans="1:3" x14ac:dyDescent="0.25">
      <c r="A505" s="36" t="s">
        <v>211</v>
      </c>
      <c r="B505" s="96" t="s">
        <v>743</v>
      </c>
      <c r="C505" s="36" t="s">
        <v>2626</v>
      </c>
    </row>
    <row r="506" spans="1:3" x14ac:dyDescent="0.25">
      <c r="A506" s="36" t="s">
        <v>211</v>
      </c>
      <c r="B506" s="36" t="s">
        <v>744</v>
      </c>
      <c r="C506" s="36" t="s">
        <v>2626</v>
      </c>
    </row>
    <row r="507" spans="1:3" x14ac:dyDescent="0.25">
      <c r="A507" s="36" t="s">
        <v>211</v>
      </c>
      <c r="B507" s="96" t="s">
        <v>745</v>
      </c>
      <c r="C507" s="36" t="s">
        <v>742</v>
      </c>
    </row>
    <row r="508" spans="1:3" x14ac:dyDescent="0.25">
      <c r="A508" s="36" t="s">
        <v>211</v>
      </c>
      <c r="B508" s="96" t="s">
        <v>747</v>
      </c>
      <c r="C508" s="36" t="s">
        <v>742</v>
      </c>
    </row>
    <row r="509" spans="1:3" x14ac:dyDescent="0.25">
      <c r="A509" s="36" t="s">
        <v>211</v>
      </c>
      <c r="B509" s="36" t="s">
        <v>748</v>
      </c>
      <c r="C509" s="36" t="s">
        <v>742</v>
      </c>
    </row>
    <row r="510" spans="1:3" x14ac:dyDescent="0.25">
      <c r="A510" s="36" t="s">
        <v>211</v>
      </c>
      <c r="B510" s="96" t="s">
        <v>749</v>
      </c>
      <c r="C510" s="36" t="s">
        <v>2627</v>
      </c>
    </row>
    <row r="511" spans="1:3" x14ac:dyDescent="0.25">
      <c r="A511" s="36" t="s">
        <v>211</v>
      </c>
      <c r="B511" s="96" t="s">
        <v>2628</v>
      </c>
      <c r="C511" s="36" t="s">
        <v>2627</v>
      </c>
    </row>
    <row r="512" spans="1:3" x14ac:dyDescent="0.25">
      <c r="A512" s="36" t="s">
        <v>211</v>
      </c>
      <c r="B512" s="36" t="s">
        <v>3507</v>
      </c>
      <c r="C512" s="36" t="s">
        <v>2627</v>
      </c>
    </row>
    <row r="513" spans="1:3" x14ac:dyDescent="0.25">
      <c r="A513" s="36" t="s">
        <v>211</v>
      </c>
      <c r="B513" s="96" t="s">
        <v>760</v>
      </c>
      <c r="C513" s="36" t="s">
        <v>2629</v>
      </c>
    </row>
    <row r="514" spans="1:3" x14ac:dyDescent="0.25">
      <c r="A514" s="36" t="s">
        <v>211</v>
      </c>
      <c r="B514" s="96" t="s">
        <v>762</v>
      </c>
      <c r="C514" s="36" t="s">
        <v>752</v>
      </c>
    </row>
    <row r="515" spans="1:3" x14ac:dyDescent="0.25">
      <c r="A515" s="36" t="s">
        <v>211</v>
      </c>
      <c r="B515" s="36" t="s">
        <v>764</v>
      </c>
      <c r="C515" s="36" t="s">
        <v>752</v>
      </c>
    </row>
    <row r="516" spans="1:3" x14ac:dyDescent="0.25">
      <c r="A516" s="36" t="s">
        <v>211</v>
      </c>
      <c r="B516" s="96" t="s">
        <v>765</v>
      </c>
      <c r="C516" s="36" t="s">
        <v>2630</v>
      </c>
    </row>
    <row r="517" spans="1:3" x14ac:dyDescent="0.25">
      <c r="A517" s="36" t="s">
        <v>211</v>
      </c>
      <c r="B517" s="36" t="s">
        <v>767</v>
      </c>
      <c r="C517" s="36" t="s">
        <v>2630</v>
      </c>
    </row>
    <row r="518" spans="1:3" x14ac:dyDescent="0.25">
      <c r="A518" s="36" t="s">
        <v>211</v>
      </c>
      <c r="B518" s="96" t="s">
        <v>2631</v>
      </c>
      <c r="C518" s="36" t="s">
        <v>761</v>
      </c>
    </row>
    <row r="519" spans="1:3" x14ac:dyDescent="0.25">
      <c r="A519" s="36" t="s">
        <v>211</v>
      </c>
      <c r="B519" s="96" t="s">
        <v>2632</v>
      </c>
      <c r="C519" s="36" t="s">
        <v>763</v>
      </c>
    </row>
    <row r="520" spans="1:3" x14ac:dyDescent="0.25">
      <c r="A520" s="36" t="s">
        <v>211</v>
      </c>
      <c r="B520" s="36" t="s">
        <v>3508</v>
      </c>
      <c r="C520" s="36" t="s">
        <v>763</v>
      </c>
    </row>
    <row r="521" spans="1:3" x14ac:dyDescent="0.25">
      <c r="A521" s="36" t="s">
        <v>211</v>
      </c>
      <c r="B521" s="96" t="s">
        <v>2633</v>
      </c>
      <c r="C521" s="36" t="s">
        <v>766</v>
      </c>
    </row>
    <row r="522" spans="1:3" x14ac:dyDescent="0.25">
      <c r="A522" s="36" t="s">
        <v>211</v>
      </c>
      <c r="B522" s="36" t="s">
        <v>3509</v>
      </c>
      <c r="C522" s="36" t="s">
        <v>766</v>
      </c>
    </row>
    <row r="523" spans="1:3" x14ac:dyDescent="0.25">
      <c r="A523" s="36" t="s">
        <v>211</v>
      </c>
      <c r="B523" s="96" t="s">
        <v>2634</v>
      </c>
      <c r="C523" s="36" t="s">
        <v>769</v>
      </c>
    </row>
    <row r="524" spans="1:3" x14ac:dyDescent="0.25">
      <c r="A524" s="36" t="s">
        <v>211</v>
      </c>
      <c r="B524" s="36" t="s">
        <v>3223</v>
      </c>
      <c r="C524" s="36" t="s">
        <v>769</v>
      </c>
    </row>
    <row r="525" spans="1:3" x14ac:dyDescent="0.25">
      <c r="A525" s="36" t="s">
        <v>211</v>
      </c>
      <c r="B525" s="96" t="s">
        <v>771</v>
      </c>
      <c r="C525" s="36" t="s">
        <v>772</v>
      </c>
    </row>
    <row r="526" spans="1:3" x14ac:dyDescent="0.25">
      <c r="A526" s="36" t="s">
        <v>211</v>
      </c>
      <c r="B526" s="96" t="s">
        <v>773</v>
      </c>
      <c r="C526" s="36" t="s">
        <v>774</v>
      </c>
    </row>
    <row r="527" spans="1:3" x14ac:dyDescent="0.25">
      <c r="A527" s="36" t="s">
        <v>211</v>
      </c>
      <c r="B527" s="36" t="s">
        <v>775</v>
      </c>
      <c r="C527" s="36" t="s">
        <v>774</v>
      </c>
    </row>
    <row r="528" spans="1:3" x14ac:dyDescent="0.25">
      <c r="A528" s="36" t="s">
        <v>211</v>
      </c>
      <c r="B528" s="96" t="s">
        <v>776</v>
      </c>
      <c r="C528" s="36" t="s">
        <v>777</v>
      </c>
    </row>
    <row r="529" spans="1:3" x14ac:dyDescent="0.25">
      <c r="A529" s="36" t="s">
        <v>211</v>
      </c>
      <c r="B529" s="36" t="s">
        <v>778</v>
      </c>
      <c r="C529" s="36" t="s">
        <v>777</v>
      </c>
    </row>
    <row r="530" spans="1:3" x14ac:dyDescent="0.25">
      <c r="A530" s="36" t="s">
        <v>211</v>
      </c>
      <c r="B530" s="96" t="s">
        <v>779</v>
      </c>
      <c r="C530" s="36" t="s">
        <v>780</v>
      </c>
    </row>
    <row r="531" spans="1:3" x14ac:dyDescent="0.25">
      <c r="A531" s="36" t="s">
        <v>211</v>
      </c>
      <c r="B531" s="36" t="s">
        <v>781</v>
      </c>
      <c r="C531" s="36" t="s">
        <v>780</v>
      </c>
    </row>
    <row r="532" spans="1:3" x14ac:dyDescent="0.25">
      <c r="A532" s="36" t="s">
        <v>211</v>
      </c>
      <c r="B532" s="96" t="s">
        <v>782</v>
      </c>
      <c r="C532" s="36" t="s">
        <v>783</v>
      </c>
    </row>
    <row r="533" spans="1:3" x14ac:dyDescent="0.25">
      <c r="A533" s="36" t="s">
        <v>211</v>
      </c>
      <c r="B533" s="36" t="s">
        <v>784</v>
      </c>
      <c r="C533" s="36" t="s">
        <v>783</v>
      </c>
    </row>
    <row r="534" spans="1:3" x14ac:dyDescent="0.25">
      <c r="A534" s="36" t="s">
        <v>211</v>
      </c>
      <c r="B534" s="96" t="s">
        <v>785</v>
      </c>
      <c r="C534" s="36" t="s">
        <v>2635</v>
      </c>
    </row>
    <row r="535" spans="1:3" x14ac:dyDescent="0.25">
      <c r="A535" s="36" t="s">
        <v>211</v>
      </c>
      <c r="B535" s="36" t="s">
        <v>786</v>
      </c>
      <c r="C535" s="36" t="s">
        <v>2635</v>
      </c>
    </row>
    <row r="536" spans="1:3" x14ac:dyDescent="0.25">
      <c r="A536" s="36" t="s">
        <v>211</v>
      </c>
      <c r="B536" s="96">
        <v>26</v>
      </c>
      <c r="C536" s="36" t="s">
        <v>787</v>
      </c>
    </row>
    <row r="537" spans="1:3" x14ac:dyDescent="0.25">
      <c r="A537" s="36" t="s">
        <v>211</v>
      </c>
      <c r="B537" s="96" t="s">
        <v>788</v>
      </c>
      <c r="C537" s="36" t="s">
        <v>789</v>
      </c>
    </row>
    <row r="538" spans="1:3" x14ac:dyDescent="0.25">
      <c r="A538" s="36" t="s">
        <v>211</v>
      </c>
      <c r="B538" s="96" t="s">
        <v>790</v>
      </c>
      <c r="C538" s="36" t="s">
        <v>789</v>
      </c>
    </row>
    <row r="539" spans="1:3" x14ac:dyDescent="0.25">
      <c r="A539" s="36" t="s">
        <v>211</v>
      </c>
      <c r="B539" s="36" t="s">
        <v>792</v>
      </c>
      <c r="C539" s="36" t="s">
        <v>789</v>
      </c>
    </row>
    <row r="540" spans="1:3" x14ac:dyDescent="0.25">
      <c r="A540" s="36" t="s">
        <v>211</v>
      </c>
      <c r="B540" s="96" t="s">
        <v>793</v>
      </c>
      <c r="C540" s="36" t="s">
        <v>2636</v>
      </c>
    </row>
    <row r="541" spans="1:3" x14ac:dyDescent="0.25">
      <c r="A541" s="36" t="s">
        <v>211</v>
      </c>
      <c r="B541" s="36" t="s">
        <v>795</v>
      </c>
      <c r="C541" s="36" t="s">
        <v>2636</v>
      </c>
    </row>
    <row r="542" spans="1:3" x14ac:dyDescent="0.25">
      <c r="A542" s="36" t="s">
        <v>211</v>
      </c>
      <c r="B542" s="96" t="s">
        <v>796</v>
      </c>
      <c r="C542" s="36" t="s">
        <v>797</v>
      </c>
    </row>
    <row r="543" spans="1:3" x14ac:dyDescent="0.25">
      <c r="A543" s="36" t="s">
        <v>211</v>
      </c>
      <c r="B543" s="96" t="s">
        <v>798</v>
      </c>
      <c r="C543" s="36" t="s">
        <v>797</v>
      </c>
    </row>
    <row r="544" spans="1:3" x14ac:dyDescent="0.25">
      <c r="A544" s="36" t="s">
        <v>211</v>
      </c>
      <c r="B544" s="36" t="s">
        <v>799</v>
      </c>
      <c r="C544" s="36" t="s">
        <v>797</v>
      </c>
    </row>
    <row r="545" spans="1:3" x14ac:dyDescent="0.25">
      <c r="A545" s="36" t="s">
        <v>211</v>
      </c>
      <c r="B545" s="96" t="s">
        <v>800</v>
      </c>
      <c r="C545" s="36" t="s">
        <v>801</v>
      </c>
    </row>
    <row r="546" spans="1:3" x14ac:dyDescent="0.25">
      <c r="A546" s="36" t="s">
        <v>211</v>
      </c>
      <c r="B546" s="96" t="s">
        <v>802</v>
      </c>
      <c r="C546" s="36" t="s">
        <v>801</v>
      </c>
    </row>
    <row r="547" spans="1:3" x14ac:dyDescent="0.25">
      <c r="A547" s="36" t="s">
        <v>211</v>
      </c>
      <c r="B547" s="36" t="s">
        <v>803</v>
      </c>
      <c r="C547" s="36" t="s">
        <v>801</v>
      </c>
    </row>
    <row r="548" spans="1:3" x14ac:dyDescent="0.25">
      <c r="A548" s="36" t="s">
        <v>211</v>
      </c>
      <c r="B548" s="96" t="s">
        <v>804</v>
      </c>
      <c r="C548" s="36" t="s">
        <v>805</v>
      </c>
    </row>
    <row r="549" spans="1:3" x14ac:dyDescent="0.25">
      <c r="A549" s="36" t="s">
        <v>211</v>
      </c>
      <c r="B549" s="96" t="s">
        <v>806</v>
      </c>
      <c r="C549" s="36" t="s">
        <v>805</v>
      </c>
    </row>
    <row r="550" spans="1:3" x14ac:dyDescent="0.25">
      <c r="A550" s="36" t="s">
        <v>211</v>
      </c>
      <c r="B550" s="36" t="s">
        <v>807</v>
      </c>
      <c r="C550" s="36" t="s">
        <v>805</v>
      </c>
    </row>
    <row r="551" spans="1:3" x14ac:dyDescent="0.25">
      <c r="A551" s="36" t="s">
        <v>211</v>
      </c>
      <c r="B551" s="96" t="s">
        <v>808</v>
      </c>
      <c r="C551" s="36" t="s">
        <v>2637</v>
      </c>
    </row>
    <row r="552" spans="1:3" x14ac:dyDescent="0.25">
      <c r="A552" s="36" t="s">
        <v>211</v>
      </c>
      <c r="B552" s="96" t="s">
        <v>809</v>
      </c>
      <c r="C552" s="36" t="s">
        <v>2638</v>
      </c>
    </row>
    <row r="553" spans="1:3" x14ac:dyDescent="0.25">
      <c r="A553" s="36" t="s">
        <v>211</v>
      </c>
      <c r="B553" s="36" t="s">
        <v>810</v>
      </c>
      <c r="C553" s="36" t="s">
        <v>2638</v>
      </c>
    </row>
    <row r="554" spans="1:3" x14ac:dyDescent="0.25">
      <c r="A554" s="36" t="s">
        <v>211</v>
      </c>
      <c r="B554" s="96" t="s">
        <v>811</v>
      </c>
      <c r="C554" s="36" t="s">
        <v>812</v>
      </c>
    </row>
    <row r="555" spans="1:3" x14ac:dyDescent="0.25">
      <c r="A555" s="36" t="s">
        <v>211</v>
      </c>
      <c r="B555" s="36" t="s">
        <v>813</v>
      </c>
      <c r="C555" s="36" t="s">
        <v>812</v>
      </c>
    </row>
    <row r="556" spans="1:3" x14ac:dyDescent="0.25">
      <c r="A556" s="36" t="s">
        <v>211</v>
      </c>
      <c r="B556" s="96" t="s">
        <v>814</v>
      </c>
      <c r="C556" s="36" t="s">
        <v>820</v>
      </c>
    </row>
    <row r="557" spans="1:3" x14ac:dyDescent="0.25">
      <c r="A557" s="36" t="s">
        <v>211</v>
      </c>
      <c r="B557" s="96" t="s">
        <v>816</v>
      </c>
      <c r="C557" s="36" t="s">
        <v>820</v>
      </c>
    </row>
    <row r="558" spans="1:3" x14ac:dyDescent="0.25">
      <c r="A558" s="36" t="s">
        <v>211</v>
      </c>
      <c r="B558" s="36" t="s">
        <v>817</v>
      </c>
      <c r="C558" s="36" t="s">
        <v>818</v>
      </c>
    </row>
    <row r="559" spans="1:3" x14ac:dyDescent="0.25">
      <c r="A559" s="36" t="s">
        <v>211</v>
      </c>
      <c r="B559" s="36" t="s">
        <v>819</v>
      </c>
      <c r="C559" s="36" t="s">
        <v>820</v>
      </c>
    </row>
    <row r="560" spans="1:3" x14ac:dyDescent="0.25">
      <c r="A560" s="36" t="s">
        <v>211</v>
      </c>
      <c r="B560" s="96" t="s">
        <v>821</v>
      </c>
      <c r="C560" s="36" t="s">
        <v>2639</v>
      </c>
    </row>
    <row r="561" spans="1:3" x14ac:dyDescent="0.25">
      <c r="A561" s="36" t="s">
        <v>211</v>
      </c>
      <c r="B561" s="96" t="s">
        <v>823</v>
      </c>
      <c r="C561" s="36" t="s">
        <v>2639</v>
      </c>
    </row>
    <row r="562" spans="1:3" x14ac:dyDescent="0.25">
      <c r="A562" s="36" t="s">
        <v>211</v>
      </c>
      <c r="B562" s="36" t="s">
        <v>824</v>
      </c>
      <c r="C562" s="36" t="s">
        <v>2639</v>
      </c>
    </row>
    <row r="563" spans="1:3" x14ac:dyDescent="0.25">
      <c r="A563" s="36" t="s">
        <v>211</v>
      </c>
      <c r="B563" s="96" t="s">
        <v>2640</v>
      </c>
      <c r="C563" s="36" t="s">
        <v>2641</v>
      </c>
    </row>
    <row r="564" spans="1:3" x14ac:dyDescent="0.25">
      <c r="A564" s="36" t="s">
        <v>211</v>
      </c>
      <c r="B564" s="96" t="s">
        <v>2642</v>
      </c>
      <c r="C564" s="36" t="s">
        <v>2641</v>
      </c>
    </row>
    <row r="565" spans="1:3" x14ac:dyDescent="0.25">
      <c r="A565" s="36" t="s">
        <v>211</v>
      </c>
      <c r="B565" s="36" t="s">
        <v>3427</v>
      </c>
      <c r="C565" s="36" t="s">
        <v>2641</v>
      </c>
    </row>
    <row r="566" spans="1:3" x14ac:dyDescent="0.25">
      <c r="A566" s="36" t="s">
        <v>211</v>
      </c>
      <c r="B566" s="96">
        <v>27</v>
      </c>
      <c r="C566" s="36" t="s">
        <v>825</v>
      </c>
    </row>
    <row r="567" spans="1:3" x14ac:dyDescent="0.25">
      <c r="A567" s="36" t="s">
        <v>211</v>
      </c>
      <c r="B567" s="96" t="s">
        <v>826</v>
      </c>
      <c r="C567" s="36" t="s">
        <v>2643</v>
      </c>
    </row>
    <row r="568" spans="1:3" x14ac:dyDescent="0.25">
      <c r="A568" s="36" t="s">
        <v>211</v>
      </c>
      <c r="B568" s="96" t="s">
        <v>828</v>
      </c>
      <c r="C568" s="36" t="s">
        <v>2644</v>
      </c>
    </row>
    <row r="569" spans="1:3" x14ac:dyDescent="0.25">
      <c r="A569" s="36" t="s">
        <v>211</v>
      </c>
      <c r="B569" s="36" t="s">
        <v>830</v>
      </c>
      <c r="C569" s="36" t="s">
        <v>2644</v>
      </c>
    </row>
    <row r="570" spans="1:3" x14ac:dyDescent="0.25">
      <c r="A570" s="36" t="s">
        <v>211</v>
      </c>
      <c r="B570" s="96" t="s">
        <v>831</v>
      </c>
      <c r="C570" s="36" t="s">
        <v>832</v>
      </c>
    </row>
    <row r="571" spans="1:3" x14ac:dyDescent="0.25">
      <c r="A571" s="36" t="s">
        <v>211</v>
      </c>
      <c r="B571" s="36" t="s">
        <v>833</v>
      </c>
      <c r="C571" s="36" t="s">
        <v>832</v>
      </c>
    </row>
    <row r="572" spans="1:3" x14ac:dyDescent="0.25">
      <c r="A572" s="36" t="s">
        <v>211</v>
      </c>
      <c r="B572" s="96" t="s">
        <v>834</v>
      </c>
      <c r="C572" s="36" t="s">
        <v>835</v>
      </c>
    </row>
    <row r="573" spans="1:3" x14ac:dyDescent="0.25">
      <c r="A573" s="36" t="s">
        <v>211</v>
      </c>
      <c r="B573" s="96" t="s">
        <v>836</v>
      </c>
      <c r="C573" s="36" t="s">
        <v>835</v>
      </c>
    </row>
    <row r="574" spans="1:3" x14ac:dyDescent="0.25">
      <c r="A574" s="36" t="s">
        <v>211</v>
      </c>
      <c r="B574" s="36" t="s">
        <v>837</v>
      </c>
      <c r="C574" s="36" t="s">
        <v>835</v>
      </c>
    </row>
    <row r="575" spans="1:3" x14ac:dyDescent="0.25">
      <c r="A575" s="36" t="s">
        <v>211</v>
      </c>
      <c r="B575" s="96" t="s">
        <v>838</v>
      </c>
      <c r="C575" s="36" t="s">
        <v>839</v>
      </c>
    </row>
    <row r="576" spans="1:3" x14ac:dyDescent="0.25">
      <c r="A576" s="36" t="s">
        <v>211</v>
      </c>
      <c r="B576" s="96" t="s">
        <v>840</v>
      </c>
      <c r="C576" s="36" t="s">
        <v>841</v>
      </c>
    </row>
    <row r="577" spans="1:3" x14ac:dyDescent="0.25">
      <c r="A577" s="36" t="s">
        <v>211</v>
      </c>
      <c r="B577" s="36" t="s">
        <v>842</v>
      </c>
      <c r="C577" s="36" t="s">
        <v>841</v>
      </c>
    </row>
    <row r="578" spans="1:3" x14ac:dyDescent="0.25">
      <c r="A578" s="36" t="s">
        <v>211</v>
      </c>
      <c r="B578" s="96" t="s">
        <v>843</v>
      </c>
      <c r="C578" s="36" t="s">
        <v>844</v>
      </c>
    </row>
    <row r="579" spans="1:3" x14ac:dyDescent="0.25">
      <c r="A579" s="36" t="s">
        <v>211</v>
      </c>
      <c r="B579" s="36" t="s">
        <v>845</v>
      </c>
      <c r="C579" s="36" t="s">
        <v>844</v>
      </c>
    </row>
    <row r="580" spans="1:3" x14ac:dyDescent="0.25">
      <c r="A580" s="36" t="s">
        <v>211</v>
      </c>
      <c r="B580" s="96" t="s">
        <v>846</v>
      </c>
      <c r="C580" s="36" t="s">
        <v>847</v>
      </c>
    </row>
    <row r="581" spans="1:3" x14ac:dyDescent="0.25">
      <c r="A581" s="36" t="s">
        <v>211</v>
      </c>
      <c r="B581" s="36" t="s">
        <v>848</v>
      </c>
      <c r="C581" s="36" t="s">
        <v>847</v>
      </c>
    </row>
    <row r="582" spans="1:3" x14ac:dyDescent="0.25">
      <c r="A582" s="36" t="s">
        <v>211</v>
      </c>
      <c r="B582" s="96" t="s">
        <v>849</v>
      </c>
      <c r="C582" s="36" t="s">
        <v>2645</v>
      </c>
    </row>
    <row r="583" spans="1:3" x14ac:dyDescent="0.25">
      <c r="A583" s="36" t="s">
        <v>211</v>
      </c>
      <c r="B583" s="96" t="s">
        <v>851</v>
      </c>
      <c r="C583" s="36" t="s">
        <v>2645</v>
      </c>
    </row>
    <row r="584" spans="1:3" x14ac:dyDescent="0.25">
      <c r="A584" s="36" t="s">
        <v>211</v>
      </c>
      <c r="B584" s="36" t="s">
        <v>852</v>
      </c>
      <c r="C584" s="36" t="s">
        <v>2645</v>
      </c>
    </row>
    <row r="585" spans="1:3" x14ac:dyDescent="0.25">
      <c r="A585" s="36" t="s">
        <v>211</v>
      </c>
      <c r="B585" s="96" t="s">
        <v>853</v>
      </c>
      <c r="C585" s="36" t="s">
        <v>854</v>
      </c>
    </row>
    <row r="586" spans="1:3" x14ac:dyDescent="0.25">
      <c r="A586" s="36" t="s">
        <v>211</v>
      </c>
      <c r="B586" s="96" t="s">
        <v>855</v>
      </c>
      <c r="C586" s="36" t="s">
        <v>856</v>
      </c>
    </row>
    <row r="587" spans="1:3" x14ac:dyDescent="0.25">
      <c r="A587" s="36" t="s">
        <v>211</v>
      </c>
      <c r="B587" s="36" t="s">
        <v>857</v>
      </c>
      <c r="C587" s="36" t="s">
        <v>856</v>
      </c>
    </row>
    <row r="588" spans="1:3" x14ac:dyDescent="0.25">
      <c r="A588" s="36" t="s">
        <v>211</v>
      </c>
      <c r="B588" s="96" t="s">
        <v>858</v>
      </c>
      <c r="C588" s="36" t="s">
        <v>859</v>
      </c>
    </row>
    <row r="589" spans="1:3" x14ac:dyDescent="0.25">
      <c r="A589" s="36" t="s">
        <v>211</v>
      </c>
      <c r="B589" s="36" t="s">
        <v>860</v>
      </c>
      <c r="C589" s="36" t="s">
        <v>859</v>
      </c>
    </row>
    <row r="590" spans="1:3" x14ac:dyDescent="0.25">
      <c r="A590" s="36" t="s">
        <v>211</v>
      </c>
      <c r="B590" s="96" t="s">
        <v>861</v>
      </c>
      <c r="C590" s="36" t="s">
        <v>862</v>
      </c>
    </row>
    <row r="591" spans="1:3" x14ac:dyDescent="0.25">
      <c r="A591" s="36" t="s">
        <v>211</v>
      </c>
      <c r="B591" s="96" t="s">
        <v>863</v>
      </c>
      <c r="C591" s="36" t="s">
        <v>862</v>
      </c>
    </row>
    <row r="592" spans="1:3" x14ac:dyDescent="0.25">
      <c r="A592" s="36" t="s">
        <v>211</v>
      </c>
      <c r="B592" s="36" t="s">
        <v>864</v>
      </c>
      <c r="C592" s="36" t="s">
        <v>862</v>
      </c>
    </row>
    <row r="593" spans="1:3" x14ac:dyDescent="0.25">
      <c r="A593" s="36" t="s">
        <v>211</v>
      </c>
      <c r="B593" s="96">
        <v>28</v>
      </c>
      <c r="C593" s="36" t="s">
        <v>2646</v>
      </c>
    </row>
    <row r="594" spans="1:3" x14ac:dyDescent="0.25">
      <c r="A594" s="36" t="s">
        <v>211</v>
      </c>
      <c r="B594" s="96" t="s">
        <v>865</v>
      </c>
      <c r="C594" s="36" t="s">
        <v>866</v>
      </c>
    </row>
    <row r="595" spans="1:3" x14ac:dyDescent="0.25">
      <c r="A595" s="36" t="s">
        <v>211</v>
      </c>
      <c r="B595" s="96" t="s">
        <v>867</v>
      </c>
      <c r="C595" s="36" t="s">
        <v>2647</v>
      </c>
    </row>
    <row r="596" spans="1:3" x14ac:dyDescent="0.25">
      <c r="A596" s="36" t="s">
        <v>211</v>
      </c>
      <c r="B596" s="36" t="s">
        <v>3382</v>
      </c>
      <c r="C596" s="36" t="s">
        <v>2648</v>
      </c>
    </row>
    <row r="597" spans="1:3" x14ac:dyDescent="0.25">
      <c r="A597" s="36" t="s">
        <v>211</v>
      </c>
      <c r="B597" s="36" t="s">
        <v>3383</v>
      </c>
      <c r="C597" s="36" t="s">
        <v>2649</v>
      </c>
    </row>
    <row r="598" spans="1:3" x14ac:dyDescent="0.25">
      <c r="A598" s="36" t="s">
        <v>211</v>
      </c>
      <c r="B598" s="96" t="s">
        <v>870</v>
      </c>
      <c r="C598" s="36" t="s">
        <v>871</v>
      </c>
    </row>
    <row r="599" spans="1:3" x14ac:dyDescent="0.25">
      <c r="A599" s="36" t="s">
        <v>211</v>
      </c>
      <c r="B599" s="36" t="s">
        <v>872</v>
      </c>
      <c r="C599" s="36" t="s">
        <v>871</v>
      </c>
    </row>
    <row r="600" spans="1:3" x14ac:dyDescent="0.25">
      <c r="A600" s="36" t="s">
        <v>211</v>
      </c>
      <c r="B600" s="96" t="s">
        <v>873</v>
      </c>
      <c r="C600" s="36" t="s">
        <v>874</v>
      </c>
    </row>
    <row r="601" spans="1:3" x14ac:dyDescent="0.25">
      <c r="A601" s="36" t="s">
        <v>211</v>
      </c>
      <c r="B601" s="36" t="s">
        <v>875</v>
      </c>
      <c r="C601" s="36" t="s">
        <v>874</v>
      </c>
    </row>
    <row r="602" spans="1:3" x14ac:dyDescent="0.25">
      <c r="A602" s="36" t="s">
        <v>211</v>
      </c>
      <c r="B602" s="96" t="s">
        <v>876</v>
      </c>
      <c r="C602" s="36" t="s">
        <v>877</v>
      </c>
    </row>
    <row r="603" spans="1:3" x14ac:dyDescent="0.25">
      <c r="A603" s="36" t="s">
        <v>211</v>
      </c>
      <c r="B603" s="36" t="s">
        <v>878</v>
      </c>
      <c r="C603" s="36" t="s">
        <v>877</v>
      </c>
    </row>
    <row r="604" spans="1:3" x14ac:dyDescent="0.25">
      <c r="A604" s="36" t="s">
        <v>211</v>
      </c>
      <c r="B604" s="96" t="s">
        <v>879</v>
      </c>
      <c r="C604" s="36" t="s">
        <v>880</v>
      </c>
    </row>
    <row r="605" spans="1:3" x14ac:dyDescent="0.25">
      <c r="A605" s="36" t="s">
        <v>211</v>
      </c>
      <c r="B605" s="36" t="s">
        <v>881</v>
      </c>
      <c r="C605" s="36" t="s">
        <v>880</v>
      </c>
    </row>
    <row r="606" spans="1:3" x14ac:dyDescent="0.25">
      <c r="A606" s="36" t="s">
        <v>211</v>
      </c>
      <c r="B606" s="96" t="s">
        <v>882</v>
      </c>
      <c r="C606" s="36" t="s">
        <v>883</v>
      </c>
    </row>
    <row r="607" spans="1:3" x14ac:dyDescent="0.25">
      <c r="A607" s="36" t="s">
        <v>211</v>
      </c>
      <c r="B607" s="96" t="s">
        <v>884</v>
      </c>
      <c r="C607" s="36" t="s">
        <v>2650</v>
      </c>
    </row>
    <row r="608" spans="1:3" x14ac:dyDescent="0.25">
      <c r="A608" s="36" t="s">
        <v>211</v>
      </c>
      <c r="B608" s="36" t="s">
        <v>886</v>
      </c>
      <c r="C608" s="36" t="s">
        <v>2650</v>
      </c>
    </row>
    <row r="609" spans="1:3" x14ac:dyDescent="0.25">
      <c r="A609" s="36" t="s">
        <v>211</v>
      </c>
      <c r="B609" s="96" t="s">
        <v>887</v>
      </c>
      <c r="C609" s="36" t="s">
        <v>888</v>
      </c>
    </row>
    <row r="610" spans="1:3" x14ac:dyDescent="0.25">
      <c r="A610" s="36" t="s">
        <v>211</v>
      </c>
      <c r="B610" s="36" t="s">
        <v>889</v>
      </c>
      <c r="C610" s="36" t="s">
        <v>888</v>
      </c>
    </row>
    <row r="611" spans="1:3" x14ac:dyDescent="0.25">
      <c r="A611" s="36" t="s">
        <v>211</v>
      </c>
      <c r="B611" s="96" t="s">
        <v>890</v>
      </c>
      <c r="C611" s="36" t="s">
        <v>2651</v>
      </c>
    </row>
    <row r="612" spans="1:3" x14ac:dyDescent="0.25">
      <c r="A612" s="36" t="s">
        <v>211</v>
      </c>
      <c r="B612" s="36" t="s">
        <v>892</v>
      </c>
      <c r="C612" s="36" t="s">
        <v>2651</v>
      </c>
    </row>
    <row r="613" spans="1:3" x14ac:dyDescent="0.25">
      <c r="A613" s="36" t="s">
        <v>211</v>
      </c>
      <c r="B613" s="96" t="s">
        <v>893</v>
      </c>
      <c r="C613" s="36" t="s">
        <v>894</v>
      </c>
    </row>
    <row r="614" spans="1:3" x14ac:dyDescent="0.25">
      <c r="A614" s="36" t="s">
        <v>211</v>
      </c>
      <c r="B614" s="36" t="s">
        <v>895</v>
      </c>
      <c r="C614" s="36" t="s">
        <v>894</v>
      </c>
    </row>
    <row r="615" spans="1:3" x14ac:dyDescent="0.25">
      <c r="A615" s="36" t="s">
        <v>211</v>
      </c>
      <c r="B615" s="96" t="s">
        <v>896</v>
      </c>
      <c r="C615" s="36" t="s">
        <v>2652</v>
      </c>
    </row>
    <row r="616" spans="1:3" x14ac:dyDescent="0.25">
      <c r="A616" s="36" t="s">
        <v>211</v>
      </c>
      <c r="B616" s="36" t="s">
        <v>898</v>
      </c>
      <c r="C616" s="36" t="s">
        <v>2652</v>
      </c>
    </row>
    <row r="617" spans="1:3" x14ac:dyDescent="0.25">
      <c r="A617" s="36" t="s">
        <v>211</v>
      </c>
      <c r="B617" s="96" t="s">
        <v>899</v>
      </c>
      <c r="C617" s="36" t="s">
        <v>2653</v>
      </c>
    </row>
    <row r="618" spans="1:3" x14ac:dyDescent="0.25">
      <c r="A618" s="36" t="s">
        <v>211</v>
      </c>
      <c r="B618" s="36" t="s">
        <v>900</v>
      </c>
      <c r="C618" s="36" t="s">
        <v>2653</v>
      </c>
    </row>
    <row r="619" spans="1:3" x14ac:dyDescent="0.25">
      <c r="A619" s="36" t="s">
        <v>211</v>
      </c>
      <c r="B619" s="96" t="s">
        <v>901</v>
      </c>
      <c r="C619" s="36" t="s">
        <v>902</v>
      </c>
    </row>
    <row r="620" spans="1:3" x14ac:dyDescent="0.25">
      <c r="A620" s="36" t="s">
        <v>211</v>
      </c>
      <c r="B620" s="96" t="s">
        <v>903</v>
      </c>
      <c r="C620" s="36" t="s">
        <v>902</v>
      </c>
    </row>
    <row r="621" spans="1:3" x14ac:dyDescent="0.25">
      <c r="A621" s="36" t="s">
        <v>211</v>
      </c>
      <c r="B621" s="36" t="s">
        <v>904</v>
      </c>
      <c r="C621" s="36" t="s">
        <v>902</v>
      </c>
    </row>
    <row r="622" spans="1:3" x14ac:dyDescent="0.25">
      <c r="A622" s="36" t="s">
        <v>211</v>
      </c>
      <c r="B622" s="96" t="s">
        <v>905</v>
      </c>
      <c r="C622" s="36" t="s">
        <v>2654</v>
      </c>
    </row>
    <row r="623" spans="1:3" x14ac:dyDescent="0.25">
      <c r="A623" s="36" t="s">
        <v>211</v>
      </c>
      <c r="B623" s="96" t="s">
        <v>907</v>
      </c>
      <c r="C623" s="36" t="s">
        <v>2655</v>
      </c>
    </row>
    <row r="624" spans="1:3" x14ac:dyDescent="0.25">
      <c r="A624" s="36" t="s">
        <v>211</v>
      </c>
      <c r="B624" s="36" t="s">
        <v>909</v>
      </c>
      <c r="C624" s="36" t="s">
        <v>2655</v>
      </c>
    </row>
    <row r="625" spans="1:3" x14ac:dyDescent="0.25">
      <c r="A625" s="36" t="s">
        <v>211</v>
      </c>
      <c r="B625" s="96" t="s">
        <v>2656</v>
      </c>
      <c r="C625" s="36" t="s">
        <v>2657</v>
      </c>
    </row>
    <row r="626" spans="1:3" x14ac:dyDescent="0.25">
      <c r="A626" s="36" t="s">
        <v>211</v>
      </c>
      <c r="B626" s="36" t="s">
        <v>3225</v>
      </c>
      <c r="C626" s="36" t="s">
        <v>2657</v>
      </c>
    </row>
    <row r="627" spans="1:3" x14ac:dyDescent="0.25">
      <c r="A627" s="36" t="s">
        <v>211</v>
      </c>
      <c r="B627" s="96" t="s">
        <v>913</v>
      </c>
      <c r="C627" s="36" t="s">
        <v>914</v>
      </c>
    </row>
    <row r="628" spans="1:3" x14ac:dyDescent="0.25">
      <c r="A628" s="36" t="s">
        <v>211</v>
      </c>
      <c r="B628" s="96" t="s">
        <v>915</v>
      </c>
      <c r="C628" s="36" t="s">
        <v>916</v>
      </c>
    </row>
    <row r="629" spans="1:3" x14ac:dyDescent="0.25">
      <c r="A629" s="36" t="s">
        <v>211</v>
      </c>
      <c r="B629" s="36" t="s">
        <v>917</v>
      </c>
      <c r="C629" s="36" t="s">
        <v>916</v>
      </c>
    </row>
    <row r="630" spans="1:3" x14ac:dyDescent="0.25">
      <c r="A630" s="36" t="s">
        <v>211</v>
      </c>
      <c r="B630" s="96" t="s">
        <v>918</v>
      </c>
      <c r="C630" s="36" t="s">
        <v>2658</v>
      </c>
    </row>
    <row r="631" spans="1:3" x14ac:dyDescent="0.25">
      <c r="A631" s="36" t="s">
        <v>211</v>
      </c>
      <c r="B631" s="36" t="s">
        <v>920</v>
      </c>
      <c r="C631" s="36" t="s">
        <v>2658</v>
      </c>
    </row>
    <row r="632" spans="1:3" x14ac:dyDescent="0.25">
      <c r="A632" s="36" t="s">
        <v>211</v>
      </c>
      <c r="B632" s="96" t="s">
        <v>921</v>
      </c>
      <c r="C632" s="36" t="s">
        <v>922</v>
      </c>
    </row>
    <row r="633" spans="1:3" x14ac:dyDescent="0.25">
      <c r="A633" s="36" t="s">
        <v>211</v>
      </c>
      <c r="B633" s="36" t="s">
        <v>923</v>
      </c>
      <c r="C633" s="36" t="s">
        <v>922</v>
      </c>
    </row>
    <row r="634" spans="1:3" x14ac:dyDescent="0.25">
      <c r="A634" s="36" t="s">
        <v>211</v>
      </c>
      <c r="B634" s="96" t="s">
        <v>924</v>
      </c>
      <c r="C634" s="36" t="s">
        <v>2659</v>
      </c>
    </row>
    <row r="635" spans="1:3" x14ac:dyDescent="0.25">
      <c r="A635" s="36" t="s">
        <v>211</v>
      </c>
      <c r="B635" s="36" t="s">
        <v>925</v>
      </c>
      <c r="C635" s="36" t="s">
        <v>2659</v>
      </c>
    </row>
    <row r="636" spans="1:3" x14ac:dyDescent="0.25">
      <c r="A636" s="36" t="s">
        <v>211</v>
      </c>
      <c r="B636" s="96" t="s">
        <v>926</v>
      </c>
      <c r="C636" s="36" t="s">
        <v>2660</v>
      </c>
    </row>
    <row r="637" spans="1:3" x14ac:dyDescent="0.25">
      <c r="A637" s="36" t="s">
        <v>211</v>
      </c>
      <c r="B637" s="36" t="s">
        <v>927</v>
      </c>
      <c r="C637" s="36" t="s">
        <v>2660</v>
      </c>
    </row>
    <row r="638" spans="1:3" x14ac:dyDescent="0.25">
      <c r="A638" s="36" t="s">
        <v>211</v>
      </c>
      <c r="B638" s="96" t="s">
        <v>928</v>
      </c>
      <c r="C638" s="36" t="s">
        <v>2661</v>
      </c>
    </row>
    <row r="639" spans="1:3" x14ac:dyDescent="0.25">
      <c r="A639" s="36" t="s">
        <v>211</v>
      </c>
      <c r="B639" s="36" t="s">
        <v>929</v>
      </c>
      <c r="C639" s="36" t="s">
        <v>2661</v>
      </c>
    </row>
    <row r="640" spans="1:3" x14ac:dyDescent="0.25">
      <c r="A640" s="36" t="s">
        <v>211</v>
      </c>
      <c r="B640" s="96" t="s">
        <v>933</v>
      </c>
      <c r="C640" s="36" t="s">
        <v>2662</v>
      </c>
    </row>
    <row r="641" spans="1:3" x14ac:dyDescent="0.25">
      <c r="A641" s="36" t="s">
        <v>211</v>
      </c>
      <c r="B641" s="36" t="s">
        <v>934</v>
      </c>
      <c r="C641" s="36" t="s">
        <v>2662</v>
      </c>
    </row>
    <row r="642" spans="1:3" x14ac:dyDescent="0.25">
      <c r="A642" s="36" t="s">
        <v>211</v>
      </c>
      <c r="B642" s="96">
        <v>29</v>
      </c>
      <c r="C642" s="36" t="s">
        <v>935</v>
      </c>
    </row>
    <row r="643" spans="1:3" x14ac:dyDescent="0.25">
      <c r="A643" s="36" t="s">
        <v>211</v>
      </c>
      <c r="B643" s="96" t="s">
        <v>936</v>
      </c>
      <c r="C643" s="36" t="s">
        <v>937</v>
      </c>
    </row>
    <row r="644" spans="1:3" x14ac:dyDescent="0.25">
      <c r="A644" s="36" t="s">
        <v>211</v>
      </c>
      <c r="B644" s="96" t="s">
        <v>938</v>
      </c>
      <c r="C644" s="36" t="s">
        <v>937</v>
      </c>
    </row>
    <row r="645" spans="1:3" x14ac:dyDescent="0.25">
      <c r="A645" s="36" t="s">
        <v>211</v>
      </c>
      <c r="B645" s="36" t="s">
        <v>939</v>
      </c>
      <c r="C645" s="36" t="s">
        <v>937</v>
      </c>
    </row>
    <row r="646" spans="1:3" x14ac:dyDescent="0.25">
      <c r="A646" s="36" t="s">
        <v>211</v>
      </c>
      <c r="B646" s="96" t="s">
        <v>940</v>
      </c>
      <c r="C646" s="36" t="s">
        <v>941</v>
      </c>
    </row>
    <row r="647" spans="1:3" x14ac:dyDescent="0.25">
      <c r="A647" s="36" t="s">
        <v>211</v>
      </c>
      <c r="B647" s="96" t="s">
        <v>942</v>
      </c>
      <c r="C647" s="36" t="s">
        <v>941</v>
      </c>
    </row>
    <row r="648" spans="1:3" x14ac:dyDescent="0.25">
      <c r="A648" s="36" t="s">
        <v>211</v>
      </c>
      <c r="B648" s="36" t="s">
        <v>943</v>
      </c>
      <c r="C648" s="36" t="s">
        <v>941</v>
      </c>
    </row>
    <row r="649" spans="1:3" x14ac:dyDescent="0.25">
      <c r="A649" s="36" t="s">
        <v>211</v>
      </c>
      <c r="B649" s="96" t="s">
        <v>944</v>
      </c>
      <c r="C649" s="36" t="s">
        <v>2663</v>
      </c>
    </row>
    <row r="650" spans="1:3" x14ac:dyDescent="0.25">
      <c r="A650" s="36" t="s">
        <v>211</v>
      </c>
      <c r="B650" s="96" t="s">
        <v>946</v>
      </c>
      <c r="C650" s="36" t="s">
        <v>947</v>
      </c>
    </row>
    <row r="651" spans="1:3" x14ac:dyDescent="0.25">
      <c r="A651" s="36" t="s">
        <v>211</v>
      </c>
      <c r="B651" s="36" t="s">
        <v>948</v>
      </c>
      <c r="C651" s="36" t="s">
        <v>947</v>
      </c>
    </row>
    <row r="652" spans="1:3" x14ac:dyDescent="0.25">
      <c r="A652" s="36" t="s">
        <v>211</v>
      </c>
      <c r="B652" s="96" t="s">
        <v>949</v>
      </c>
      <c r="C652" s="36" t="s">
        <v>950</v>
      </c>
    </row>
    <row r="653" spans="1:3" x14ac:dyDescent="0.25">
      <c r="A653" s="36" t="s">
        <v>211</v>
      </c>
      <c r="B653" s="36" t="s">
        <v>951</v>
      </c>
      <c r="C653" s="36" t="s">
        <v>950</v>
      </c>
    </row>
    <row r="654" spans="1:3" x14ac:dyDescent="0.25">
      <c r="A654" s="36" t="s">
        <v>211</v>
      </c>
      <c r="B654" s="96">
        <v>30</v>
      </c>
      <c r="C654" s="36" t="s">
        <v>952</v>
      </c>
    </row>
    <row r="655" spans="1:3" x14ac:dyDescent="0.25">
      <c r="A655" s="36" t="s">
        <v>211</v>
      </c>
      <c r="B655" s="96" t="s">
        <v>953</v>
      </c>
      <c r="C655" s="36" t="s">
        <v>954</v>
      </c>
    </row>
    <row r="656" spans="1:3" x14ac:dyDescent="0.25">
      <c r="A656" s="36" t="s">
        <v>211</v>
      </c>
      <c r="B656" s="96" t="s">
        <v>955</v>
      </c>
      <c r="C656" s="36" t="s">
        <v>2664</v>
      </c>
    </row>
    <row r="657" spans="1:3" x14ac:dyDescent="0.25">
      <c r="A657" s="36" t="s">
        <v>211</v>
      </c>
      <c r="B657" s="36" t="s">
        <v>957</v>
      </c>
      <c r="C657" s="36" t="s">
        <v>2664</v>
      </c>
    </row>
    <row r="658" spans="1:3" x14ac:dyDescent="0.25">
      <c r="A658" s="36" t="s">
        <v>211</v>
      </c>
      <c r="B658" s="96" t="s">
        <v>958</v>
      </c>
      <c r="C658" s="36" t="s">
        <v>959</v>
      </c>
    </row>
    <row r="659" spans="1:3" x14ac:dyDescent="0.25">
      <c r="A659" s="36" t="s">
        <v>211</v>
      </c>
      <c r="B659" s="36" t="s">
        <v>960</v>
      </c>
      <c r="C659" s="36" t="s">
        <v>959</v>
      </c>
    </row>
    <row r="660" spans="1:3" x14ac:dyDescent="0.25">
      <c r="A660" s="36" t="s">
        <v>211</v>
      </c>
      <c r="B660" s="96" t="s">
        <v>964</v>
      </c>
      <c r="C660" s="36" t="s">
        <v>965</v>
      </c>
    </row>
    <row r="661" spans="1:3" x14ac:dyDescent="0.25">
      <c r="A661" s="36" t="s">
        <v>211</v>
      </c>
      <c r="B661" s="96" t="s">
        <v>966</v>
      </c>
      <c r="C661" s="36" t="s">
        <v>965</v>
      </c>
    </row>
    <row r="662" spans="1:3" x14ac:dyDescent="0.25">
      <c r="A662" s="36" t="s">
        <v>211</v>
      </c>
      <c r="B662" s="36" t="s">
        <v>967</v>
      </c>
      <c r="C662" s="36" t="s">
        <v>965</v>
      </c>
    </row>
    <row r="663" spans="1:3" x14ac:dyDescent="0.25">
      <c r="A663" s="36" t="s">
        <v>211</v>
      </c>
      <c r="B663" s="96" t="s">
        <v>968</v>
      </c>
      <c r="C663" s="36" t="s">
        <v>2665</v>
      </c>
    </row>
    <row r="664" spans="1:3" x14ac:dyDescent="0.25">
      <c r="A664" s="36" t="s">
        <v>211</v>
      </c>
      <c r="B664" s="96" t="s">
        <v>2666</v>
      </c>
      <c r="C664" s="36" t="s">
        <v>2665</v>
      </c>
    </row>
    <row r="665" spans="1:3" x14ac:dyDescent="0.25">
      <c r="A665" s="36" t="s">
        <v>211</v>
      </c>
      <c r="B665" s="36" t="s">
        <v>3227</v>
      </c>
      <c r="C665" s="36" t="s">
        <v>2665</v>
      </c>
    </row>
    <row r="666" spans="1:3" x14ac:dyDescent="0.25">
      <c r="A666" s="36" t="s">
        <v>211</v>
      </c>
      <c r="B666" s="96" t="s">
        <v>976</v>
      </c>
      <c r="C666" s="36" t="s">
        <v>977</v>
      </c>
    </row>
    <row r="667" spans="1:3" x14ac:dyDescent="0.25">
      <c r="A667" s="36" t="s">
        <v>211</v>
      </c>
      <c r="B667" s="96" t="s">
        <v>978</v>
      </c>
      <c r="C667" s="36" t="s">
        <v>977</v>
      </c>
    </row>
    <row r="668" spans="1:3" x14ac:dyDescent="0.25">
      <c r="A668" s="36" t="s">
        <v>211</v>
      </c>
      <c r="B668" s="36" t="s">
        <v>979</v>
      </c>
      <c r="C668" s="36" t="s">
        <v>977</v>
      </c>
    </row>
    <row r="669" spans="1:3" x14ac:dyDescent="0.25">
      <c r="A669" s="36" t="s">
        <v>211</v>
      </c>
      <c r="B669" s="96" t="s">
        <v>980</v>
      </c>
      <c r="C669" s="36" t="s">
        <v>2667</v>
      </c>
    </row>
    <row r="670" spans="1:3" x14ac:dyDescent="0.25">
      <c r="A670" s="36" t="s">
        <v>211</v>
      </c>
      <c r="B670" s="96" t="s">
        <v>981</v>
      </c>
      <c r="C670" s="36" t="s">
        <v>982</v>
      </c>
    </row>
    <row r="671" spans="1:3" x14ac:dyDescent="0.25">
      <c r="A671" s="36" t="s">
        <v>211</v>
      </c>
      <c r="B671" s="36" t="s">
        <v>983</v>
      </c>
      <c r="C671" s="36" t="s">
        <v>982</v>
      </c>
    </row>
    <row r="672" spans="1:3" x14ac:dyDescent="0.25">
      <c r="A672" s="36" t="s">
        <v>211</v>
      </c>
      <c r="B672" s="96" t="s">
        <v>984</v>
      </c>
      <c r="C672" s="36" t="s">
        <v>2668</v>
      </c>
    </row>
    <row r="673" spans="1:3" x14ac:dyDescent="0.25">
      <c r="A673" s="36" t="s">
        <v>211</v>
      </c>
      <c r="B673" s="36" t="s">
        <v>986</v>
      </c>
      <c r="C673" s="36" t="s">
        <v>2668</v>
      </c>
    </row>
    <row r="674" spans="1:3" x14ac:dyDescent="0.25">
      <c r="A674" s="36" t="s">
        <v>211</v>
      </c>
      <c r="B674" s="96" t="s">
        <v>987</v>
      </c>
      <c r="C674" s="36" t="s">
        <v>2669</v>
      </c>
    </row>
    <row r="675" spans="1:3" x14ac:dyDescent="0.25">
      <c r="A675" s="36" t="s">
        <v>211</v>
      </c>
      <c r="B675" s="36" t="s">
        <v>988</v>
      </c>
      <c r="C675" s="36" t="s">
        <v>2669</v>
      </c>
    </row>
    <row r="676" spans="1:3" x14ac:dyDescent="0.25">
      <c r="A676" s="36" t="s">
        <v>211</v>
      </c>
      <c r="B676" s="96">
        <v>31</v>
      </c>
      <c r="C676" s="36" t="s">
        <v>989</v>
      </c>
    </row>
    <row r="677" spans="1:3" x14ac:dyDescent="0.25">
      <c r="A677" s="36" t="s">
        <v>211</v>
      </c>
      <c r="B677" s="96" t="s">
        <v>990</v>
      </c>
      <c r="C677" s="36" t="s">
        <v>989</v>
      </c>
    </row>
    <row r="678" spans="1:3" x14ac:dyDescent="0.25">
      <c r="A678" s="36" t="s">
        <v>211</v>
      </c>
      <c r="B678" s="96" t="s">
        <v>2670</v>
      </c>
      <c r="C678" s="36" t="s">
        <v>2671</v>
      </c>
    </row>
    <row r="679" spans="1:3" x14ac:dyDescent="0.25">
      <c r="A679" s="36" t="s">
        <v>211</v>
      </c>
      <c r="B679" s="36" t="s">
        <v>3428</v>
      </c>
      <c r="C679" s="36" t="s">
        <v>2671</v>
      </c>
    </row>
    <row r="680" spans="1:3" x14ac:dyDescent="0.25">
      <c r="A680" s="36" t="s">
        <v>211</v>
      </c>
      <c r="B680" s="96" t="s">
        <v>2672</v>
      </c>
      <c r="C680" s="36" t="s">
        <v>2673</v>
      </c>
    </row>
    <row r="681" spans="1:3" x14ac:dyDescent="0.25">
      <c r="A681" s="36" t="s">
        <v>211</v>
      </c>
      <c r="B681" s="36" t="s">
        <v>3429</v>
      </c>
      <c r="C681" s="36" t="s">
        <v>2673</v>
      </c>
    </row>
    <row r="682" spans="1:3" x14ac:dyDescent="0.25">
      <c r="A682" s="36" t="s">
        <v>211</v>
      </c>
      <c r="B682" s="96" t="s">
        <v>2674</v>
      </c>
      <c r="C682" s="36" t="s">
        <v>2675</v>
      </c>
    </row>
    <row r="683" spans="1:3" x14ac:dyDescent="0.25">
      <c r="A683" s="36" t="s">
        <v>211</v>
      </c>
      <c r="B683" s="36" t="s">
        <v>3430</v>
      </c>
      <c r="C683" s="36" t="s">
        <v>2675</v>
      </c>
    </row>
    <row r="684" spans="1:3" x14ac:dyDescent="0.25">
      <c r="A684" s="36" t="s">
        <v>211</v>
      </c>
      <c r="B684" s="96" t="s">
        <v>2676</v>
      </c>
      <c r="C684" s="36" t="s">
        <v>2677</v>
      </c>
    </row>
    <row r="685" spans="1:3" x14ac:dyDescent="0.25">
      <c r="A685" s="36" t="s">
        <v>211</v>
      </c>
      <c r="B685" s="36" t="s">
        <v>3431</v>
      </c>
      <c r="C685" s="36" t="s">
        <v>2677</v>
      </c>
    </row>
    <row r="686" spans="1:3" x14ac:dyDescent="0.25">
      <c r="A686" s="36" t="s">
        <v>211</v>
      </c>
      <c r="B686" s="96">
        <v>32</v>
      </c>
      <c r="C686" s="36" t="s">
        <v>993</v>
      </c>
    </row>
    <row r="687" spans="1:3" x14ac:dyDescent="0.25">
      <c r="A687" s="36" t="s">
        <v>211</v>
      </c>
      <c r="B687" s="96" t="s">
        <v>994</v>
      </c>
      <c r="C687" s="36" t="s">
        <v>2678</v>
      </c>
    </row>
    <row r="688" spans="1:3" x14ac:dyDescent="0.25">
      <c r="A688" s="36" t="s">
        <v>211</v>
      </c>
      <c r="B688" s="96" t="s">
        <v>996</v>
      </c>
      <c r="C688" s="36" t="s">
        <v>997</v>
      </c>
    </row>
    <row r="689" spans="1:3" x14ac:dyDescent="0.25">
      <c r="A689" s="36" t="s">
        <v>211</v>
      </c>
      <c r="B689" s="36" t="s">
        <v>998</v>
      </c>
      <c r="C689" s="36" t="s">
        <v>997</v>
      </c>
    </row>
    <row r="690" spans="1:3" x14ac:dyDescent="0.25">
      <c r="A690" s="36" t="s">
        <v>211</v>
      </c>
      <c r="B690" s="96" t="s">
        <v>999</v>
      </c>
      <c r="C690" s="36" t="s">
        <v>2679</v>
      </c>
    </row>
    <row r="691" spans="1:3" x14ac:dyDescent="0.25">
      <c r="A691" s="36" t="s">
        <v>211</v>
      </c>
      <c r="B691" s="36" t="s">
        <v>1001</v>
      </c>
      <c r="C691" s="36" t="s">
        <v>2679</v>
      </c>
    </row>
    <row r="692" spans="1:3" x14ac:dyDescent="0.25">
      <c r="A692" s="36" t="s">
        <v>211</v>
      </c>
      <c r="B692" s="96" t="s">
        <v>1002</v>
      </c>
      <c r="C692" s="36" t="s">
        <v>1003</v>
      </c>
    </row>
    <row r="693" spans="1:3" x14ac:dyDescent="0.25">
      <c r="A693" s="36" t="s">
        <v>211</v>
      </c>
      <c r="B693" s="36" t="s">
        <v>1004</v>
      </c>
      <c r="C693" s="36" t="s">
        <v>1003</v>
      </c>
    </row>
    <row r="694" spans="1:3" x14ac:dyDescent="0.25">
      <c r="A694" s="36" t="s">
        <v>211</v>
      </c>
      <c r="B694" s="96" t="s">
        <v>1005</v>
      </c>
      <c r="C694" s="36" t="s">
        <v>1006</v>
      </c>
    </row>
    <row r="695" spans="1:3" x14ac:dyDescent="0.25">
      <c r="A695" s="36" t="s">
        <v>211</v>
      </c>
      <c r="B695" s="96" t="s">
        <v>1007</v>
      </c>
      <c r="C695" s="36" t="s">
        <v>1006</v>
      </c>
    </row>
    <row r="696" spans="1:3" x14ac:dyDescent="0.25">
      <c r="A696" s="36" t="s">
        <v>211</v>
      </c>
      <c r="B696" s="36" t="s">
        <v>1008</v>
      </c>
      <c r="C696" s="36" t="s">
        <v>1006</v>
      </c>
    </row>
    <row r="697" spans="1:3" x14ac:dyDescent="0.25">
      <c r="A697" s="36" t="s">
        <v>211</v>
      </c>
      <c r="B697" s="96" t="s">
        <v>1009</v>
      </c>
      <c r="C697" s="36" t="s">
        <v>1010</v>
      </c>
    </row>
    <row r="698" spans="1:3" x14ac:dyDescent="0.25">
      <c r="A698" s="36" t="s">
        <v>211</v>
      </c>
      <c r="B698" s="96" t="s">
        <v>1011</v>
      </c>
      <c r="C698" s="36" t="s">
        <v>1010</v>
      </c>
    </row>
    <row r="699" spans="1:3" x14ac:dyDescent="0.25">
      <c r="A699" s="36" t="s">
        <v>211</v>
      </c>
      <c r="B699" s="36" t="s">
        <v>1012</v>
      </c>
      <c r="C699" s="36" t="s">
        <v>1010</v>
      </c>
    </row>
    <row r="700" spans="1:3" x14ac:dyDescent="0.25">
      <c r="A700" s="36" t="s">
        <v>211</v>
      </c>
      <c r="B700" s="96" t="s">
        <v>1013</v>
      </c>
      <c r="C700" s="36" t="s">
        <v>1014</v>
      </c>
    </row>
    <row r="701" spans="1:3" x14ac:dyDescent="0.25">
      <c r="A701" s="36" t="s">
        <v>211</v>
      </c>
      <c r="B701" s="96" t="s">
        <v>1015</v>
      </c>
      <c r="C701" s="36" t="s">
        <v>1014</v>
      </c>
    </row>
    <row r="702" spans="1:3" x14ac:dyDescent="0.25">
      <c r="A702" s="36" t="s">
        <v>211</v>
      </c>
      <c r="B702" s="36" t="s">
        <v>1016</v>
      </c>
      <c r="C702" s="36" t="s">
        <v>1014</v>
      </c>
    </row>
    <row r="703" spans="1:3" x14ac:dyDescent="0.25">
      <c r="A703" s="36" t="s">
        <v>211</v>
      </c>
      <c r="B703" s="96" t="s">
        <v>1017</v>
      </c>
      <c r="C703" s="36" t="s">
        <v>1018</v>
      </c>
    </row>
    <row r="704" spans="1:3" x14ac:dyDescent="0.25">
      <c r="A704" s="36" t="s">
        <v>211</v>
      </c>
      <c r="B704" s="96" t="s">
        <v>1019</v>
      </c>
      <c r="C704" s="36" t="s">
        <v>1018</v>
      </c>
    </row>
    <row r="705" spans="1:3" x14ac:dyDescent="0.25">
      <c r="A705" s="36" t="s">
        <v>211</v>
      </c>
      <c r="B705" s="36" t="s">
        <v>1020</v>
      </c>
      <c r="C705" s="36" t="s">
        <v>1018</v>
      </c>
    </row>
    <row r="706" spans="1:3" x14ac:dyDescent="0.25">
      <c r="A706" s="36" t="s">
        <v>211</v>
      </c>
      <c r="B706" s="96" t="s">
        <v>1021</v>
      </c>
      <c r="C706" s="36" t="s">
        <v>2680</v>
      </c>
    </row>
    <row r="707" spans="1:3" x14ac:dyDescent="0.25">
      <c r="A707" s="36" t="s">
        <v>211</v>
      </c>
      <c r="B707" s="96" t="s">
        <v>1022</v>
      </c>
      <c r="C707" s="36" t="s">
        <v>1023</v>
      </c>
    </row>
    <row r="708" spans="1:3" x14ac:dyDescent="0.25">
      <c r="A708" s="36" t="s">
        <v>211</v>
      </c>
      <c r="B708" s="36" t="s">
        <v>1024</v>
      </c>
      <c r="C708" s="36" t="s">
        <v>1023</v>
      </c>
    </row>
    <row r="709" spans="1:3" x14ac:dyDescent="0.25">
      <c r="A709" s="36" t="s">
        <v>211</v>
      </c>
      <c r="B709" s="96" t="s">
        <v>1025</v>
      </c>
      <c r="C709" s="36" t="s">
        <v>2681</v>
      </c>
    </row>
    <row r="710" spans="1:3" x14ac:dyDescent="0.25">
      <c r="A710" s="36" t="s">
        <v>211</v>
      </c>
      <c r="B710" s="36" t="s">
        <v>1026</v>
      </c>
      <c r="C710" s="36" t="s">
        <v>2681</v>
      </c>
    </row>
    <row r="711" spans="1:3" x14ac:dyDescent="0.25">
      <c r="A711" s="36" t="s">
        <v>211</v>
      </c>
      <c r="B711" s="96">
        <v>33</v>
      </c>
      <c r="C711" s="36" t="s">
        <v>2682</v>
      </c>
    </row>
    <row r="712" spans="1:3" x14ac:dyDescent="0.25">
      <c r="A712" s="36" t="s">
        <v>211</v>
      </c>
      <c r="B712" s="96" t="s">
        <v>1028</v>
      </c>
      <c r="C712" s="36" t="s">
        <v>2683</v>
      </c>
    </row>
    <row r="713" spans="1:3" x14ac:dyDescent="0.25">
      <c r="A713" s="36" t="s">
        <v>211</v>
      </c>
      <c r="B713" s="96" t="s">
        <v>1030</v>
      </c>
      <c r="C713" s="36" t="s">
        <v>2684</v>
      </c>
    </row>
    <row r="714" spans="1:3" x14ac:dyDescent="0.25">
      <c r="A714" s="36" t="s">
        <v>211</v>
      </c>
      <c r="B714" s="36" t="s">
        <v>1032</v>
      </c>
      <c r="C714" s="36" t="s">
        <v>2684</v>
      </c>
    </row>
    <row r="715" spans="1:3" x14ac:dyDescent="0.25">
      <c r="A715" s="36" t="s">
        <v>211</v>
      </c>
      <c r="B715" s="96" t="s">
        <v>1033</v>
      </c>
      <c r="C715" s="36" t="s">
        <v>2685</v>
      </c>
    </row>
    <row r="716" spans="1:3" x14ac:dyDescent="0.25">
      <c r="A716" s="36" t="s">
        <v>211</v>
      </c>
      <c r="B716" s="36" t="s">
        <v>1035</v>
      </c>
      <c r="C716" s="36" t="s">
        <v>2685</v>
      </c>
    </row>
    <row r="717" spans="1:3" x14ac:dyDescent="0.25">
      <c r="A717" s="36" t="s">
        <v>211</v>
      </c>
      <c r="B717" s="96" t="s">
        <v>1036</v>
      </c>
      <c r="C717" s="36" t="s">
        <v>2686</v>
      </c>
    </row>
    <row r="718" spans="1:3" x14ac:dyDescent="0.25">
      <c r="A718" s="36" t="s">
        <v>211</v>
      </c>
      <c r="B718" s="36" t="s">
        <v>1038</v>
      </c>
      <c r="C718" s="36" t="s">
        <v>2686</v>
      </c>
    </row>
    <row r="719" spans="1:3" x14ac:dyDescent="0.25">
      <c r="A719" s="36" t="s">
        <v>211</v>
      </c>
      <c r="B719" s="96" t="s">
        <v>1039</v>
      </c>
      <c r="C719" s="36" t="s">
        <v>2687</v>
      </c>
    </row>
    <row r="720" spans="1:3" x14ac:dyDescent="0.25">
      <c r="A720" s="36" t="s">
        <v>211</v>
      </c>
      <c r="B720" s="36" t="s">
        <v>1041</v>
      </c>
      <c r="C720" s="36" t="s">
        <v>2687</v>
      </c>
    </row>
    <row r="721" spans="1:3" x14ac:dyDescent="0.25">
      <c r="A721" s="36" t="s">
        <v>211</v>
      </c>
      <c r="B721" s="96" t="s">
        <v>1042</v>
      </c>
      <c r="C721" s="36" t="s">
        <v>2688</v>
      </c>
    </row>
    <row r="722" spans="1:3" x14ac:dyDescent="0.25">
      <c r="A722" s="36" t="s">
        <v>211</v>
      </c>
      <c r="B722" s="36" t="s">
        <v>1044</v>
      </c>
      <c r="C722" s="36" t="s">
        <v>2688</v>
      </c>
    </row>
    <row r="723" spans="1:3" x14ac:dyDescent="0.25">
      <c r="A723" s="36" t="s">
        <v>211</v>
      </c>
      <c r="B723" s="96" t="s">
        <v>1045</v>
      </c>
      <c r="C723" s="36" t="s">
        <v>2689</v>
      </c>
    </row>
    <row r="724" spans="1:3" x14ac:dyDescent="0.25">
      <c r="A724" s="36" t="s">
        <v>211</v>
      </c>
      <c r="B724" s="36" t="s">
        <v>1047</v>
      </c>
      <c r="C724" s="36" t="s">
        <v>2689</v>
      </c>
    </row>
    <row r="725" spans="1:3" x14ac:dyDescent="0.25">
      <c r="A725" s="36" t="s">
        <v>211</v>
      </c>
      <c r="B725" s="96" t="s">
        <v>1048</v>
      </c>
      <c r="C725" s="36" t="s">
        <v>2690</v>
      </c>
    </row>
    <row r="726" spans="1:3" x14ac:dyDescent="0.25">
      <c r="A726" s="36" t="s">
        <v>211</v>
      </c>
      <c r="B726" s="36" t="s">
        <v>1050</v>
      </c>
      <c r="C726" s="36" t="s">
        <v>2690</v>
      </c>
    </row>
    <row r="727" spans="1:3" x14ac:dyDescent="0.25">
      <c r="A727" s="36" t="s">
        <v>211</v>
      </c>
      <c r="B727" s="96" t="s">
        <v>1054</v>
      </c>
      <c r="C727" s="36" t="s">
        <v>2691</v>
      </c>
    </row>
    <row r="728" spans="1:3" x14ac:dyDescent="0.25">
      <c r="A728" s="36" t="s">
        <v>211</v>
      </c>
      <c r="B728" s="36" t="s">
        <v>1056</v>
      </c>
      <c r="C728" s="36" t="s">
        <v>2691</v>
      </c>
    </row>
    <row r="729" spans="1:3" x14ac:dyDescent="0.25">
      <c r="A729" s="36" t="s">
        <v>211</v>
      </c>
      <c r="B729" s="96" t="s">
        <v>1057</v>
      </c>
      <c r="C729" s="36" t="s">
        <v>1058</v>
      </c>
    </row>
    <row r="730" spans="1:3" x14ac:dyDescent="0.25">
      <c r="A730" s="36" t="s">
        <v>211</v>
      </c>
      <c r="B730" s="96" t="s">
        <v>1059</v>
      </c>
      <c r="C730" s="36" t="s">
        <v>1058</v>
      </c>
    </row>
    <row r="731" spans="1:3" x14ac:dyDescent="0.25">
      <c r="A731" s="36" t="s">
        <v>211</v>
      </c>
      <c r="B731" s="36" t="s">
        <v>1060</v>
      </c>
      <c r="C731" s="36" t="s">
        <v>1058</v>
      </c>
    </row>
    <row r="732" spans="1:3" x14ac:dyDescent="0.25">
      <c r="A732" s="36" t="s">
        <v>1061</v>
      </c>
      <c r="B732" s="96" t="s">
        <v>1061</v>
      </c>
      <c r="C732" s="36" t="s">
        <v>3161</v>
      </c>
    </row>
    <row r="733" spans="1:3" x14ac:dyDescent="0.25">
      <c r="A733" s="36" t="s">
        <v>1061</v>
      </c>
      <c r="B733" s="96">
        <v>35</v>
      </c>
      <c r="C733" s="36" t="s">
        <v>1062</v>
      </c>
    </row>
    <row r="734" spans="1:3" x14ac:dyDescent="0.25">
      <c r="A734" s="36" t="s">
        <v>1061</v>
      </c>
      <c r="B734" s="96" t="s">
        <v>1063</v>
      </c>
      <c r="C734" s="36" t="s">
        <v>1064</v>
      </c>
    </row>
    <row r="735" spans="1:3" x14ac:dyDescent="0.25">
      <c r="A735" s="36" t="s">
        <v>1061</v>
      </c>
      <c r="B735" s="96" t="s">
        <v>1065</v>
      </c>
      <c r="C735" s="36" t="s">
        <v>2692</v>
      </c>
    </row>
    <row r="736" spans="1:3" x14ac:dyDescent="0.25">
      <c r="A736" s="36" t="s">
        <v>1061</v>
      </c>
      <c r="B736" s="36" t="s">
        <v>1067</v>
      </c>
      <c r="C736" s="36" t="s">
        <v>2692</v>
      </c>
    </row>
    <row r="737" spans="1:3" x14ac:dyDescent="0.25">
      <c r="A737" s="36" t="s">
        <v>1061</v>
      </c>
      <c r="B737" s="96" t="s">
        <v>1068</v>
      </c>
      <c r="C737" s="36" t="s">
        <v>1072</v>
      </c>
    </row>
    <row r="738" spans="1:3" x14ac:dyDescent="0.25">
      <c r="A738" s="36" t="s">
        <v>1061</v>
      </c>
      <c r="B738" s="36" t="s">
        <v>1070</v>
      </c>
      <c r="C738" s="36" t="s">
        <v>1072</v>
      </c>
    </row>
    <row r="739" spans="1:3" x14ac:dyDescent="0.25">
      <c r="A739" s="36" t="s">
        <v>1061</v>
      </c>
      <c r="B739" s="96" t="s">
        <v>1071</v>
      </c>
      <c r="C739" s="36" t="s">
        <v>1075</v>
      </c>
    </row>
    <row r="740" spans="1:3" x14ac:dyDescent="0.25">
      <c r="A740" s="36" t="s">
        <v>1061</v>
      </c>
      <c r="B740" s="36" t="s">
        <v>1073</v>
      </c>
      <c r="C740" s="36" t="s">
        <v>1075</v>
      </c>
    </row>
    <row r="741" spans="1:3" x14ac:dyDescent="0.25">
      <c r="A741" s="36" t="s">
        <v>1061</v>
      </c>
      <c r="B741" s="96" t="s">
        <v>1074</v>
      </c>
      <c r="C741" s="36" t="s">
        <v>1078</v>
      </c>
    </row>
    <row r="742" spans="1:3" x14ac:dyDescent="0.25">
      <c r="A742" s="36" t="s">
        <v>1061</v>
      </c>
      <c r="B742" s="36" t="s">
        <v>1076</v>
      </c>
      <c r="C742" s="36" t="s">
        <v>1078</v>
      </c>
    </row>
    <row r="743" spans="1:3" x14ac:dyDescent="0.25">
      <c r="A743" s="36" t="s">
        <v>1061</v>
      </c>
      <c r="B743" s="96" t="s">
        <v>1086</v>
      </c>
      <c r="C743" s="36" t="s">
        <v>2693</v>
      </c>
    </row>
    <row r="744" spans="1:3" x14ac:dyDescent="0.25">
      <c r="A744" s="36" t="s">
        <v>1061</v>
      </c>
      <c r="B744" s="96" t="s">
        <v>1088</v>
      </c>
      <c r="C744" s="36" t="s">
        <v>2694</v>
      </c>
    </row>
    <row r="745" spans="1:3" x14ac:dyDescent="0.25">
      <c r="A745" s="36" t="s">
        <v>1061</v>
      </c>
      <c r="B745" s="36" t="s">
        <v>1090</v>
      </c>
      <c r="C745" s="36" t="s">
        <v>2694</v>
      </c>
    </row>
    <row r="746" spans="1:3" x14ac:dyDescent="0.25">
      <c r="A746" s="36" t="s">
        <v>1061</v>
      </c>
      <c r="B746" s="96" t="s">
        <v>1091</v>
      </c>
      <c r="C746" s="36" t="s">
        <v>1092</v>
      </c>
    </row>
    <row r="747" spans="1:3" x14ac:dyDescent="0.25">
      <c r="A747" s="36" t="s">
        <v>1061</v>
      </c>
      <c r="B747" s="36" t="s">
        <v>1093</v>
      </c>
      <c r="C747" s="36" t="s">
        <v>1092</v>
      </c>
    </row>
    <row r="748" spans="1:3" x14ac:dyDescent="0.25">
      <c r="A748" s="36" t="s">
        <v>1061</v>
      </c>
      <c r="B748" s="96" t="s">
        <v>1094</v>
      </c>
      <c r="C748" s="36" t="s">
        <v>1095</v>
      </c>
    </row>
    <row r="749" spans="1:3" x14ac:dyDescent="0.25">
      <c r="A749" s="36" t="s">
        <v>1061</v>
      </c>
      <c r="B749" s="36" t="s">
        <v>1096</v>
      </c>
      <c r="C749" s="36" t="s">
        <v>1095</v>
      </c>
    </row>
    <row r="750" spans="1:3" x14ac:dyDescent="0.25">
      <c r="A750" s="36" t="s">
        <v>1061</v>
      </c>
      <c r="B750" s="96" t="s">
        <v>1100</v>
      </c>
      <c r="C750" s="36" t="s">
        <v>2695</v>
      </c>
    </row>
    <row r="751" spans="1:3" x14ac:dyDescent="0.25">
      <c r="A751" s="36" t="s">
        <v>1061</v>
      </c>
      <c r="B751" s="96" t="s">
        <v>1102</v>
      </c>
      <c r="C751" s="36" t="s">
        <v>2695</v>
      </c>
    </row>
    <row r="752" spans="1:3" x14ac:dyDescent="0.25">
      <c r="A752" s="36" t="s">
        <v>1061</v>
      </c>
      <c r="B752" s="36" t="s">
        <v>1103</v>
      </c>
      <c r="C752" s="36" t="s">
        <v>2695</v>
      </c>
    </row>
    <row r="753" spans="1:3" x14ac:dyDescent="0.25">
      <c r="A753" s="36" t="s">
        <v>1107</v>
      </c>
      <c r="B753" s="96" t="s">
        <v>1107</v>
      </c>
      <c r="C753" s="36" t="s">
        <v>3162</v>
      </c>
    </row>
    <row r="754" spans="1:3" x14ac:dyDescent="0.25">
      <c r="A754" s="36" t="s">
        <v>1107</v>
      </c>
      <c r="B754" s="96">
        <v>36</v>
      </c>
      <c r="C754" s="36" t="s">
        <v>1108</v>
      </c>
    </row>
    <row r="755" spans="1:3" x14ac:dyDescent="0.25">
      <c r="A755" s="36" t="s">
        <v>1107</v>
      </c>
      <c r="B755" s="96" t="s">
        <v>1109</v>
      </c>
      <c r="C755" s="36" t="s">
        <v>1108</v>
      </c>
    </row>
    <row r="756" spans="1:3" x14ac:dyDescent="0.25">
      <c r="A756" s="36" t="s">
        <v>1107</v>
      </c>
      <c r="B756" s="96" t="s">
        <v>1110</v>
      </c>
      <c r="C756" s="36" t="s">
        <v>1108</v>
      </c>
    </row>
    <row r="757" spans="1:3" x14ac:dyDescent="0.25">
      <c r="A757" s="36" t="s">
        <v>1107</v>
      </c>
      <c r="B757" s="36" t="s">
        <v>1111</v>
      </c>
      <c r="C757" s="36" t="s">
        <v>1108</v>
      </c>
    </row>
    <row r="758" spans="1:3" x14ac:dyDescent="0.25">
      <c r="A758" s="36" t="s">
        <v>1107</v>
      </c>
      <c r="B758" s="96">
        <v>37</v>
      </c>
      <c r="C758" s="36" t="s">
        <v>1112</v>
      </c>
    </row>
    <row r="759" spans="1:3" x14ac:dyDescent="0.25">
      <c r="A759" s="36" t="s">
        <v>1107</v>
      </c>
      <c r="B759" s="96" t="s">
        <v>1113</v>
      </c>
      <c r="C759" s="36" t="s">
        <v>1112</v>
      </c>
    </row>
    <row r="760" spans="1:3" x14ac:dyDescent="0.25">
      <c r="A760" s="36" t="s">
        <v>1107</v>
      </c>
      <c r="B760" s="96" t="s">
        <v>1114</v>
      </c>
      <c r="C760" s="36" t="s">
        <v>1112</v>
      </c>
    </row>
    <row r="761" spans="1:3" x14ac:dyDescent="0.25">
      <c r="A761" s="36" t="s">
        <v>1107</v>
      </c>
      <c r="B761" s="36" t="s">
        <v>1115</v>
      </c>
      <c r="C761" s="36" t="s">
        <v>1112</v>
      </c>
    </row>
    <row r="762" spans="1:3" x14ac:dyDescent="0.25">
      <c r="A762" s="36" t="s">
        <v>1107</v>
      </c>
      <c r="B762" s="96">
        <v>38</v>
      </c>
      <c r="C762" s="36" t="s">
        <v>2696</v>
      </c>
    </row>
    <row r="763" spans="1:3" x14ac:dyDescent="0.25">
      <c r="A763" s="36" t="s">
        <v>1107</v>
      </c>
      <c r="B763" s="96" t="s">
        <v>1117</v>
      </c>
      <c r="C763" s="36" t="s">
        <v>1118</v>
      </c>
    </row>
    <row r="764" spans="1:3" x14ac:dyDescent="0.25">
      <c r="A764" s="36" t="s">
        <v>1107</v>
      </c>
      <c r="B764" s="96" t="s">
        <v>1119</v>
      </c>
      <c r="C764" s="36" t="s">
        <v>1120</v>
      </c>
    </row>
    <row r="765" spans="1:3" x14ac:dyDescent="0.25">
      <c r="A765" s="36" t="s">
        <v>1107</v>
      </c>
      <c r="B765" s="36" t="s">
        <v>1121</v>
      </c>
      <c r="C765" s="36" t="s">
        <v>1120</v>
      </c>
    </row>
    <row r="766" spans="1:3" x14ac:dyDescent="0.25">
      <c r="A766" s="36" t="s">
        <v>1107</v>
      </c>
      <c r="B766" s="96" t="s">
        <v>1122</v>
      </c>
      <c r="C766" s="36" t="s">
        <v>1123</v>
      </c>
    </row>
    <row r="767" spans="1:3" x14ac:dyDescent="0.25">
      <c r="A767" s="36" t="s">
        <v>1107</v>
      </c>
      <c r="B767" s="36" t="s">
        <v>1124</v>
      </c>
      <c r="C767" s="36" t="s">
        <v>1123</v>
      </c>
    </row>
    <row r="768" spans="1:3" x14ac:dyDescent="0.25">
      <c r="A768" s="36" t="s">
        <v>1107</v>
      </c>
      <c r="B768" s="96" t="s">
        <v>1125</v>
      </c>
      <c r="C768" s="36" t="s">
        <v>2697</v>
      </c>
    </row>
    <row r="769" spans="1:3" x14ac:dyDescent="0.25">
      <c r="A769" s="36" t="s">
        <v>1107</v>
      </c>
      <c r="B769" s="96" t="s">
        <v>1127</v>
      </c>
      <c r="C769" s="36" t="s">
        <v>2698</v>
      </c>
    </row>
    <row r="770" spans="1:3" x14ac:dyDescent="0.25">
      <c r="A770" s="36" t="s">
        <v>1107</v>
      </c>
      <c r="B770" s="36" t="s">
        <v>3384</v>
      </c>
      <c r="C770" s="36" t="s">
        <v>2698</v>
      </c>
    </row>
    <row r="771" spans="1:3" x14ac:dyDescent="0.25">
      <c r="A771" s="36" t="s">
        <v>1107</v>
      </c>
      <c r="B771" s="36" t="s">
        <v>3432</v>
      </c>
      <c r="C771" s="36" t="s">
        <v>2699</v>
      </c>
    </row>
    <row r="772" spans="1:3" x14ac:dyDescent="0.25">
      <c r="A772" s="36" t="s">
        <v>1107</v>
      </c>
      <c r="B772" s="96" t="s">
        <v>1130</v>
      </c>
      <c r="C772" s="36" t="s">
        <v>2700</v>
      </c>
    </row>
    <row r="773" spans="1:3" x14ac:dyDescent="0.25">
      <c r="A773" s="36" t="s">
        <v>1107</v>
      </c>
      <c r="B773" s="36" t="s">
        <v>1132</v>
      </c>
      <c r="C773" s="36" t="s">
        <v>2700</v>
      </c>
    </row>
    <row r="774" spans="1:3" x14ac:dyDescent="0.25">
      <c r="A774" s="36" t="s">
        <v>1107</v>
      </c>
      <c r="B774" s="96" t="s">
        <v>1136</v>
      </c>
      <c r="C774" s="36" t="s">
        <v>2701</v>
      </c>
    </row>
    <row r="775" spans="1:3" x14ac:dyDescent="0.25">
      <c r="A775" s="36" t="s">
        <v>1107</v>
      </c>
      <c r="B775" s="96" t="s">
        <v>1138</v>
      </c>
      <c r="C775" s="36" t="s">
        <v>2702</v>
      </c>
    </row>
    <row r="776" spans="1:3" x14ac:dyDescent="0.25">
      <c r="A776" s="36" t="s">
        <v>1107</v>
      </c>
      <c r="B776" s="36" t="s">
        <v>1140</v>
      </c>
      <c r="C776" s="36" t="s">
        <v>2702</v>
      </c>
    </row>
    <row r="777" spans="1:3" x14ac:dyDescent="0.25">
      <c r="A777" s="36" t="s">
        <v>1107</v>
      </c>
      <c r="B777" s="96" t="s">
        <v>1141</v>
      </c>
      <c r="C777" s="36" t="s">
        <v>2703</v>
      </c>
    </row>
    <row r="778" spans="1:3" x14ac:dyDescent="0.25">
      <c r="A778" s="36" t="s">
        <v>1107</v>
      </c>
      <c r="B778" s="36" t="s">
        <v>1143</v>
      </c>
      <c r="C778" s="36" t="s">
        <v>2703</v>
      </c>
    </row>
    <row r="779" spans="1:3" x14ac:dyDescent="0.25">
      <c r="A779" s="36" t="s">
        <v>1107</v>
      </c>
      <c r="B779" s="96">
        <v>39</v>
      </c>
      <c r="C779" s="36" t="s">
        <v>2704</v>
      </c>
    </row>
    <row r="780" spans="1:3" x14ac:dyDescent="0.25">
      <c r="A780" s="36" t="s">
        <v>1107</v>
      </c>
      <c r="B780" s="96" t="s">
        <v>1148</v>
      </c>
      <c r="C780" s="36" t="s">
        <v>2704</v>
      </c>
    </row>
    <row r="781" spans="1:3" x14ac:dyDescent="0.25">
      <c r="A781" s="36" t="s">
        <v>1107</v>
      </c>
      <c r="B781" s="96" t="s">
        <v>1149</v>
      </c>
      <c r="C781" s="36" t="s">
        <v>2704</v>
      </c>
    </row>
    <row r="782" spans="1:3" x14ac:dyDescent="0.25">
      <c r="A782" s="36" t="s">
        <v>1107</v>
      </c>
      <c r="B782" s="36" t="s">
        <v>1150</v>
      </c>
      <c r="C782" s="36" t="s">
        <v>2704</v>
      </c>
    </row>
    <row r="783" spans="1:3" x14ac:dyDescent="0.25">
      <c r="A783" s="36" t="s">
        <v>1151</v>
      </c>
      <c r="B783" s="96" t="s">
        <v>1151</v>
      </c>
      <c r="C783" s="36" t="s">
        <v>3160</v>
      </c>
    </row>
    <row r="784" spans="1:3" x14ac:dyDescent="0.25">
      <c r="A784" s="36" t="s">
        <v>1151</v>
      </c>
      <c r="B784" s="96">
        <v>41</v>
      </c>
      <c r="C784" s="36" t="s">
        <v>1152</v>
      </c>
    </row>
    <row r="785" spans="1:3" x14ac:dyDescent="0.25">
      <c r="A785" s="36" t="s">
        <v>1151</v>
      </c>
      <c r="B785" s="96" t="s">
        <v>2705</v>
      </c>
      <c r="C785" s="36" t="s">
        <v>1921</v>
      </c>
    </row>
    <row r="786" spans="1:3" x14ac:dyDescent="0.25">
      <c r="A786" s="36" t="s">
        <v>1151</v>
      </c>
      <c r="B786" s="96" t="s">
        <v>2706</v>
      </c>
      <c r="C786" s="36" t="s">
        <v>1921</v>
      </c>
    </row>
    <row r="787" spans="1:3" x14ac:dyDescent="0.25">
      <c r="A787" s="36" t="s">
        <v>1151</v>
      </c>
      <c r="B787" s="36" t="s">
        <v>3287</v>
      </c>
      <c r="C787" s="36" t="s">
        <v>1921</v>
      </c>
    </row>
    <row r="788" spans="1:3" x14ac:dyDescent="0.25">
      <c r="A788" s="36" t="s">
        <v>1151</v>
      </c>
      <c r="B788" s="96" t="s">
        <v>2707</v>
      </c>
      <c r="C788" s="36" t="s">
        <v>1152</v>
      </c>
    </row>
    <row r="789" spans="1:3" x14ac:dyDescent="0.25">
      <c r="A789" s="36" t="s">
        <v>1151</v>
      </c>
      <c r="B789" s="96" t="s">
        <v>2708</v>
      </c>
      <c r="C789" s="36" t="s">
        <v>1152</v>
      </c>
    </row>
    <row r="790" spans="1:3" x14ac:dyDescent="0.25">
      <c r="A790" s="36" t="s">
        <v>1151</v>
      </c>
      <c r="B790" s="36" t="s">
        <v>3230</v>
      </c>
      <c r="C790" s="36" t="s">
        <v>1152</v>
      </c>
    </row>
    <row r="791" spans="1:3" x14ac:dyDescent="0.25">
      <c r="A791" s="36" t="s">
        <v>1151</v>
      </c>
      <c r="B791" s="96">
        <v>42</v>
      </c>
      <c r="C791" s="36" t="s">
        <v>1156</v>
      </c>
    </row>
    <row r="792" spans="1:3" x14ac:dyDescent="0.25">
      <c r="A792" s="36" t="s">
        <v>1151</v>
      </c>
      <c r="B792" s="96" t="s">
        <v>1157</v>
      </c>
      <c r="C792" s="36" t="s">
        <v>1158</v>
      </c>
    </row>
    <row r="793" spans="1:3" x14ac:dyDescent="0.25">
      <c r="A793" s="36" t="s">
        <v>1151</v>
      </c>
      <c r="B793" s="96" t="s">
        <v>1159</v>
      </c>
      <c r="C793" s="36" t="s">
        <v>1160</v>
      </c>
    </row>
    <row r="794" spans="1:3" x14ac:dyDescent="0.25">
      <c r="A794" s="36" t="s">
        <v>1151</v>
      </c>
      <c r="B794" s="36" t="s">
        <v>1161</v>
      </c>
      <c r="C794" s="36" t="s">
        <v>1160</v>
      </c>
    </row>
    <row r="795" spans="1:3" x14ac:dyDescent="0.25">
      <c r="A795" s="36" t="s">
        <v>1151</v>
      </c>
      <c r="B795" s="96" t="s">
        <v>1162</v>
      </c>
      <c r="C795" s="36" t="s">
        <v>1163</v>
      </c>
    </row>
    <row r="796" spans="1:3" x14ac:dyDescent="0.25">
      <c r="A796" s="36" t="s">
        <v>1151</v>
      </c>
      <c r="B796" s="36" t="s">
        <v>1164</v>
      </c>
      <c r="C796" s="36" t="s">
        <v>1163</v>
      </c>
    </row>
    <row r="797" spans="1:3" x14ac:dyDescent="0.25">
      <c r="A797" s="36" t="s">
        <v>1151</v>
      </c>
      <c r="B797" s="96" t="s">
        <v>1165</v>
      </c>
      <c r="C797" s="36" t="s">
        <v>1166</v>
      </c>
    </row>
    <row r="798" spans="1:3" x14ac:dyDescent="0.25">
      <c r="A798" s="36" t="s">
        <v>1151</v>
      </c>
      <c r="B798" s="36" t="s">
        <v>1167</v>
      </c>
      <c r="C798" s="36" t="s">
        <v>1166</v>
      </c>
    </row>
    <row r="799" spans="1:3" x14ac:dyDescent="0.25">
      <c r="A799" s="36" t="s">
        <v>1151</v>
      </c>
      <c r="B799" s="96" t="s">
        <v>1168</v>
      </c>
      <c r="C799" s="36" t="s">
        <v>1169</v>
      </c>
    </row>
    <row r="800" spans="1:3" x14ac:dyDescent="0.25">
      <c r="A800" s="36" t="s">
        <v>1151</v>
      </c>
      <c r="B800" s="96" t="s">
        <v>1170</v>
      </c>
      <c r="C800" s="36" t="s">
        <v>1172</v>
      </c>
    </row>
    <row r="801" spans="1:3" x14ac:dyDescent="0.25">
      <c r="A801" s="36" t="s">
        <v>1151</v>
      </c>
      <c r="B801" s="36" t="s">
        <v>1171</v>
      </c>
      <c r="C801" s="36" t="s">
        <v>1172</v>
      </c>
    </row>
    <row r="802" spans="1:3" x14ac:dyDescent="0.25">
      <c r="A802" s="36" t="s">
        <v>1151</v>
      </c>
      <c r="B802" s="96" t="s">
        <v>1173</v>
      </c>
      <c r="C802" s="36" t="s">
        <v>2709</v>
      </c>
    </row>
    <row r="803" spans="1:3" x14ac:dyDescent="0.25">
      <c r="A803" s="36" t="s">
        <v>1151</v>
      </c>
      <c r="B803" s="36" t="s">
        <v>1175</v>
      </c>
      <c r="C803" s="36" t="s">
        <v>2709</v>
      </c>
    </row>
    <row r="804" spans="1:3" x14ac:dyDescent="0.25">
      <c r="A804" s="36" t="s">
        <v>1151</v>
      </c>
      <c r="B804" s="96" t="s">
        <v>1176</v>
      </c>
      <c r="C804" s="36" t="s">
        <v>1177</v>
      </c>
    </row>
    <row r="805" spans="1:3" x14ac:dyDescent="0.25">
      <c r="A805" s="36" t="s">
        <v>1151</v>
      </c>
      <c r="B805" s="96" t="s">
        <v>1178</v>
      </c>
      <c r="C805" s="36" t="s">
        <v>2710</v>
      </c>
    </row>
    <row r="806" spans="1:3" x14ac:dyDescent="0.25">
      <c r="A806" s="36" t="s">
        <v>1151</v>
      </c>
      <c r="B806" s="36" t="s">
        <v>1180</v>
      </c>
      <c r="C806" s="36" t="s">
        <v>2710</v>
      </c>
    </row>
    <row r="807" spans="1:3" x14ac:dyDescent="0.25">
      <c r="A807" s="36" t="s">
        <v>1151</v>
      </c>
      <c r="B807" s="96" t="s">
        <v>1181</v>
      </c>
      <c r="C807" s="36" t="s">
        <v>2711</v>
      </c>
    </row>
    <row r="808" spans="1:3" x14ac:dyDescent="0.25">
      <c r="A808" s="36" t="s">
        <v>1151</v>
      </c>
      <c r="B808" s="36" t="s">
        <v>1182</v>
      </c>
      <c r="C808" s="36" t="s">
        <v>2711</v>
      </c>
    </row>
    <row r="809" spans="1:3" x14ac:dyDescent="0.25">
      <c r="A809" s="36" t="s">
        <v>1151</v>
      </c>
      <c r="B809" s="96">
        <v>43</v>
      </c>
      <c r="C809" s="36" t="s">
        <v>1183</v>
      </c>
    </row>
    <row r="810" spans="1:3" x14ac:dyDescent="0.25">
      <c r="A810" s="36" t="s">
        <v>1151</v>
      </c>
      <c r="B810" s="96" t="s">
        <v>1184</v>
      </c>
      <c r="C810" s="36" t="s">
        <v>1185</v>
      </c>
    </row>
    <row r="811" spans="1:3" x14ac:dyDescent="0.25">
      <c r="A811" s="36" t="s">
        <v>1151</v>
      </c>
      <c r="B811" s="96" t="s">
        <v>1186</v>
      </c>
      <c r="C811" s="36" t="s">
        <v>1187</v>
      </c>
    </row>
    <row r="812" spans="1:3" x14ac:dyDescent="0.25">
      <c r="A812" s="36" t="s">
        <v>1151</v>
      </c>
      <c r="B812" s="36" t="s">
        <v>1188</v>
      </c>
      <c r="C812" s="36" t="s">
        <v>1187</v>
      </c>
    </row>
    <row r="813" spans="1:3" x14ac:dyDescent="0.25">
      <c r="A813" s="36" t="s">
        <v>1151</v>
      </c>
      <c r="B813" s="96" t="s">
        <v>1189</v>
      </c>
      <c r="C813" s="36" t="s">
        <v>1190</v>
      </c>
    </row>
    <row r="814" spans="1:3" x14ac:dyDescent="0.25">
      <c r="A814" s="36" t="s">
        <v>1151</v>
      </c>
      <c r="B814" s="36" t="s">
        <v>1191</v>
      </c>
      <c r="C814" s="36" t="s">
        <v>1190</v>
      </c>
    </row>
    <row r="815" spans="1:3" x14ac:dyDescent="0.25">
      <c r="A815" s="36" t="s">
        <v>1151</v>
      </c>
      <c r="B815" s="96" t="s">
        <v>1192</v>
      </c>
      <c r="C815" s="36" t="s">
        <v>1193</v>
      </c>
    </row>
    <row r="816" spans="1:3" x14ac:dyDescent="0.25">
      <c r="A816" s="36" t="s">
        <v>1151</v>
      </c>
      <c r="B816" s="36" t="s">
        <v>1194</v>
      </c>
      <c r="C816" s="36" t="s">
        <v>1193</v>
      </c>
    </row>
    <row r="817" spans="1:3" x14ac:dyDescent="0.25">
      <c r="A817" s="36" t="s">
        <v>1151</v>
      </c>
      <c r="B817" s="96" t="s">
        <v>1195</v>
      </c>
      <c r="C817" s="36" t="s">
        <v>2712</v>
      </c>
    </row>
    <row r="818" spans="1:3" x14ac:dyDescent="0.25">
      <c r="A818" s="36" t="s">
        <v>1151</v>
      </c>
      <c r="B818" s="96" t="s">
        <v>1196</v>
      </c>
      <c r="C818" s="36" t="s">
        <v>1197</v>
      </c>
    </row>
    <row r="819" spans="1:3" x14ac:dyDescent="0.25">
      <c r="A819" s="36" t="s">
        <v>1151</v>
      </c>
      <c r="B819" s="36" t="s">
        <v>1198</v>
      </c>
      <c r="C819" s="36" t="s">
        <v>1197</v>
      </c>
    </row>
    <row r="820" spans="1:3" x14ac:dyDescent="0.25">
      <c r="A820" s="36" t="s">
        <v>1151</v>
      </c>
      <c r="B820" s="96" t="s">
        <v>1199</v>
      </c>
      <c r="C820" s="36" t="s">
        <v>2713</v>
      </c>
    </row>
    <row r="821" spans="1:3" x14ac:dyDescent="0.25">
      <c r="A821" s="36" t="s">
        <v>1151</v>
      </c>
      <c r="B821" s="36" t="s">
        <v>1200</v>
      </c>
      <c r="C821" s="36" t="s">
        <v>2713</v>
      </c>
    </row>
    <row r="822" spans="1:3" x14ac:dyDescent="0.25">
      <c r="A822" s="36" t="s">
        <v>1151</v>
      </c>
      <c r="B822" s="96" t="s">
        <v>2714</v>
      </c>
      <c r="C822" s="36" t="s">
        <v>1205</v>
      </c>
    </row>
    <row r="823" spans="1:3" x14ac:dyDescent="0.25">
      <c r="A823" s="36" t="s">
        <v>1151</v>
      </c>
      <c r="B823" s="36" t="s">
        <v>3231</v>
      </c>
      <c r="C823" s="36" t="s">
        <v>1205</v>
      </c>
    </row>
    <row r="824" spans="1:3" x14ac:dyDescent="0.25">
      <c r="A824" s="36" t="s">
        <v>1151</v>
      </c>
      <c r="B824" s="96" t="s">
        <v>1207</v>
      </c>
      <c r="C824" s="36" t="s">
        <v>1208</v>
      </c>
    </row>
    <row r="825" spans="1:3" x14ac:dyDescent="0.25">
      <c r="A825" s="36" t="s">
        <v>1151</v>
      </c>
      <c r="B825" s="96" t="s">
        <v>1209</v>
      </c>
      <c r="C825" s="36" t="s">
        <v>1210</v>
      </c>
    </row>
    <row r="826" spans="1:3" x14ac:dyDescent="0.25">
      <c r="A826" s="36" t="s">
        <v>1151</v>
      </c>
      <c r="B826" s="36" t="s">
        <v>1211</v>
      </c>
      <c r="C826" s="36" t="s">
        <v>1210</v>
      </c>
    </row>
    <row r="827" spans="1:3" x14ac:dyDescent="0.25">
      <c r="A827" s="36" t="s">
        <v>1151</v>
      </c>
      <c r="B827" s="96" t="s">
        <v>1212</v>
      </c>
      <c r="C827" s="36" t="s">
        <v>1213</v>
      </c>
    </row>
    <row r="828" spans="1:3" x14ac:dyDescent="0.25">
      <c r="A828" s="36" t="s">
        <v>1151</v>
      </c>
      <c r="B828" s="36" t="s">
        <v>1214</v>
      </c>
      <c r="C828" s="36" t="s">
        <v>1213</v>
      </c>
    </row>
    <row r="829" spans="1:3" x14ac:dyDescent="0.25">
      <c r="A829" s="36" t="s">
        <v>1151</v>
      </c>
      <c r="B829" s="96" t="s">
        <v>1215</v>
      </c>
      <c r="C829" s="36" t="s">
        <v>1216</v>
      </c>
    </row>
    <row r="830" spans="1:3" x14ac:dyDescent="0.25">
      <c r="A830" s="36" t="s">
        <v>1151</v>
      </c>
      <c r="B830" s="36" t="s">
        <v>1217</v>
      </c>
      <c r="C830" s="36" t="s">
        <v>1216</v>
      </c>
    </row>
    <row r="831" spans="1:3" x14ac:dyDescent="0.25">
      <c r="A831" s="36" t="s">
        <v>1151</v>
      </c>
      <c r="B831" s="96" t="s">
        <v>1218</v>
      </c>
      <c r="C831" s="36" t="s">
        <v>1219</v>
      </c>
    </row>
    <row r="832" spans="1:3" x14ac:dyDescent="0.25">
      <c r="A832" s="36" t="s">
        <v>1151</v>
      </c>
      <c r="B832" s="36" t="s">
        <v>1220</v>
      </c>
      <c r="C832" s="36" t="s">
        <v>2715</v>
      </c>
    </row>
    <row r="833" spans="1:3" x14ac:dyDescent="0.25">
      <c r="A833" s="36" t="s">
        <v>1151</v>
      </c>
      <c r="B833" s="36" t="s">
        <v>1221</v>
      </c>
      <c r="C833" s="36" t="s">
        <v>1222</v>
      </c>
    </row>
    <row r="834" spans="1:3" x14ac:dyDescent="0.25">
      <c r="A834" s="36" t="s">
        <v>1151</v>
      </c>
      <c r="B834" s="96" t="s">
        <v>2716</v>
      </c>
      <c r="C834" s="36" t="s">
        <v>1224</v>
      </c>
    </row>
    <row r="835" spans="1:3" x14ac:dyDescent="0.25">
      <c r="A835" s="36" t="s">
        <v>1151</v>
      </c>
      <c r="B835" s="36" t="s">
        <v>3385</v>
      </c>
      <c r="C835" s="36" t="s">
        <v>1224</v>
      </c>
    </row>
    <row r="836" spans="1:3" x14ac:dyDescent="0.25">
      <c r="A836" s="36" t="s">
        <v>1151</v>
      </c>
      <c r="B836" s="96" t="s">
        <v>1238</v>
      </c>
      <c r="C836" s="36" t="s">
        <v>2717</v>
      </c>
    </row>
    <row r="837" spans="1:3" x14ac:dyDescent="0.25">
      <c r="A837" s="36" t="s">
        <v>1151</v>
      </c>
      <c r="B837" s="96" t="s">
        <v>1239</v>
      </c>
      <c r="C837" s="36" t="s">
        <v>1228</v>
      </c>
    </row>
    <row r="838" spans="1:3" x14ac:dyDescent="0.25">
      <c r="A838" s="36" t="s">
        <v>1151</v>
      </c>
      <c r="B838" s="36" t="s">
        <v>1241</v>
      </c>
      <c r="C838" s="36" t="s">
        <v>1228</v>
      </c>
    </row>
    <row r="839" spans="1:3" x14ac:dyDescent="0.25">
      <c r="A839" s="36" t="s">
        <v>1151</v>
      </c>
      <c r="B839" s="96" t="s">
        <v>1242</v>
      </c>
      <c r="C839" s="36" t="s">
        <v>2718</v>
      </c>
    </row>
    <row r="840" spans="1:3" x14ac:dyDescent="0.25">
      <c r="A840" s="36" t="s">
        <v>1151</v>
      </c>
      <c r="B840" s="36" t="s">
        <v>3433</v>
      </c>
      <c r="C840" s="36" t="s">
        <v>2719</v>
      </c>
    </row>
    <row r="841" spans="1:3" x14ac:dyDescent="0.25">
      <c r="A841" s="36" t="s">
        <v>1151</v>
      </c>
      <c r="B841" s="36" t="s">
        <v>3233</v>
      </c>
      <c r="C841" s="36" t="s">
        <v>2717</v>
      </c>
    </row>
    <row r="842" spans="1:3" x14ac:dyDescent="0.25">
      <c r="A842" s="36" t="s">
        <v>1244</v>
      </c>
      <c r="B842" s="96" t="s">
        <v>1244</v>
      </c>
      <c r="C842" s="36" t="s">
        <v>3165</v>
      </c>
    </row>
    <row r="843" spans="1:3" x14ac:dyDescent="0.25">
      <c r="A843" s="36" t="s">
        <v>1244</v>
      </c>
      <c r="B843" s="96">
        <v>45</v>
      </c>
      <c r="C843" s="36" t="s">
        <v>2720</v>
      </c>
    </row>
    <row r="844" spans="1:3" x14ac:dyDescent="0.25">
      <c r="A844" s="36" t="s">
        <v>1244</v>
      </c>
      <c r="B844" s="96" t="s">
        <v>2721</v>
      </c>
      <c r="C844" s="36" t="s">
        <v>2722</v>
      </c>
    </row>
    <row r="845" spans="1:3" x14ac:dyDescent="0.25">
      <c r="A845" s="36" t="s">
        <v>1244</v>
      </c>
      <c r="B845" s="96" t="s">
        <v>2723</v>
      </c>
      <c r="C845" s="36" t="s">
        <v>2724</v>
      </c>
    </row>
    <row r="846" spans="1:3" x14ac:dyDescent="0.25">
      <c r="A846" s="36" t="s">
        <v>1244</v>
      </c>
      <c r="B846" s="36" t="s">
        <v>3386</v>
      </c>
      <c r="C846" s="36" t="s">
        <v>2725</v>
      </c>
    </row>
    <row r="847" spans="1:3" x14ac:dyDescent="0.25">
      <c r="A847" s="36" t="s">
        <v>1244</v>
      </c>
      <c r="B847" s="36" t="s">
        <v>3434</v>
      </c>
      <c r="C847" s="36" t="s">
        <v>2726</v>
      </c>
    </row>
    <row r="848" spans="1:3" x14ac:dyDescent="0.25">
      <c r="A848" s="36" t="s">
        <v>1244</v>
      </c>
      <c r="B848" s="96" t="s">
        <v>2727</v>
      </c>
      <c r="C848" s="36" t="s">
        <v>2728</v>
      </c>
    </row>
    <row r="849" spans="1:3" x14ac:dyDescent="0.25">
      <c r="A849" s="36" t="s">
        <v>1244</v>
      </c>
      <c r="B849" s="36" t="s">
        <v>3387</v>
      </c>
      <c r="C849" s="36" t="s">
        <v>2729</v>
      </c>
    </row>
    <row r="850" spans="1:3" x14ac:dyDescent="0.25">
      <c r="A850" s="36" t="s">
        <v>1244</v>
      </c>
      <c r="B850" s="36" t="s">
        <v>3388</v>
      </c>
      <c r="C850" s="36" t="s">
        <v>2730</v>
      </c>
    </row>
    <row r="851" spans="1:3" x14ac:dyDescent="0.25">
      <c r="A851" s="36" t="s">
        <v>1244</v>
      </c>
      <c r="B851" s="96" t="s">
        <v>2731</v>
      </c>
      <c r="C851" s="36" t="s">
        <v>2732</v>
      </c>
    </row>
    <row r="852" spans="1:3" x14ac:dyDescent="0.25">
      <c r="A852" s="36" t="s">
        <v>1244</v>
      </c>
      <c r="B852" s="96" t="s">
        <v>2733</v>
      </c>
      <c r="C852" s="36" t="s">
        <v>2732</v>
      </c>
    </row>
    <row r="853" spans="1:3" x14ac:dyDescent="0.25">
      <c r="A853" s="36" t="s">
        <v>1244</v>
      </c>
      <c r="B853" s="36" t="s">
        <v>3325</v>
      </c>
      <c r="C853" s="36" t="s">
        <v>2734</v>
      </c>
    </row>
    <row r="854" spans="1:3" x14ac:dyDescent="0.25">
      <c r="A854" s="36" t="s">
        <v>1244</v>
      </c>
      <c r="B854" s="36" t="s">
        <v>3435</v>
      </c>
      <c r="C854" s="36" t="s">
        <v>2735</v>
      </c>
    </row>
    <row r="855" spans="1:3" x14ac:dyDescent="0.25">
      <c r="A855" s="36" t="s">
        <v>1244</v>
      </c>
      <c r="B855" s="36" t="s">
        <v>3436</v>
      </c>
      <c r="C855" s="36" t="s">
        <v>2736</v>
      </c>
    </row>
    <row r="856" spans="1:3" x14ac:dyDescent="0.25">
      <c r="A856" s="36" t="s">
        <v>1244</v>
      </c>
      <c r="B856" s="36" t="s">
        <v>3327</v>
      </c>
      <c r="C856" s="36" t="s">
        <v>2476</v>
      </c>
    </row>
    <row r="857" spans="1:3" x14ac:dyDescent="0.25">
      <c r="A857" s="36" t="s">
        <v>1244</v>
      </c>
      <c r="B857" s="96" t="s">
        <v>2737</v>
      </c>
      <c r="C857" s="36" t="s">
        <v>2738</v>
      </c>
    </row>
    <row r="858" spans="1:3" x14ac:dyDescent="0.25">
      <c r="A858" s="36" t="s">
        <v>1244</v>
      </c>
      <c r="B858" s="96" t="s">
        <v>2739</v>
      </c>
      <c r="C858" s="36" t="s">
        <v>1399</v>
      </c>
    </row>
    <row r="859" spans="1:3" x14ac:dyDescent="0.25">
      <c r="A859" s="36" t="s">
        <v>1244</v>
      </c>
      <c r="B859" s="36" t="s">
        <v>3389</v>
      </c>
      <c r="C859" s="36" t="s">
        <v>1399</v>
      </c>
    </row>
    <row r="860" spans="1:3" x14ac:dyDescent="0.25">
      <c r="A860" s="36" t="s">
        <v>1244</v>
      </c>
      <c r="B860" s="96" t="s">
        <v>2740</v>
      </c>
      <c r="C860" s="36" t="s">
        <v>1573</v>
      </c>
    </row>
    <row r="861" spans="1:3" x14ac:dyDescent="0.25">
      <c r="A861" s="36" t="s">
        <v>1244</v>
      </c>
      <c r="B861" s="36" t="s">
        <v>3437</v>
      </c>
      <c r="C861" s="36" t="s">
        <v>1573</v>
      </c>
    </row>
    <row r="862" spans="1:3" x14ac:dyDescent="0.25">
      <c r="A862" s="36" t="s">
        <v>1244</v>
      </c>
      <c r="B862" s="96" t="s">
        <v>2741</v>
      </c>
      <c r="C862" s="36" t="s">
        <v>2742</v>
      </c>
    </row>
    <row r="863" spans="1:3" x14ac:dyDescent="0.25">
      <c r="A863" s="36" t="s">
        <v>1244</v>
      </c>
      <c r="B863" s="96" t="s">
        <v>2743</v>
      </c>
      <c r="C863" s="36" t="s">
        <v>2742</v>
      </c>
    </row>
    <row r="864" spans="1:3" x14ac:dyDescent="0.25">
      <c r="A864" s="36" t="s">
        <v>1244</v>
      </c>
      <c r="B864" s="36" t="s">
        <v>3241</v>
      </c>
      <c r="C864" s="36" t="s">
        <v>2742</v>
      </c>
    </row>
    <row r="865" spans="1:3" x14ac:dyDescent="0.25">
      <c r="A865" s="36" t="s">
        <v>1244</v>
      </c>
      <c r="B865" s="96">
        <v>46</v>
      </c>
      <c r="C865" s="36" t="s">
        <v>2744</v>
      </c>
    </row>
    <row r="866" spans="1:3" x14ac:dyDescent="0.25">
      <c r="A866" s="36" t="s">
        <v>1244</v>
      </c>
      <c r="B866" s="96" t="s">
        <v>1246</v>
      </c>
      <c r="C866" s="36" t="s">
        <v>2745</v>
      </c>
    </row>
    <row r="867" spans="1:3" x14ac:dyDescent="0.25">
      <c r="A867" s="36" t="s">
        <v>1244</v>
      </c>
      <c r="B867" s="96" t="s">
        <v>1248</v>
      </c>
      <c r="C867" s="36" t="s">
        <v>2746</v>
      </c>
    </row>
    <row r="868" spans="1:3" x14ac:dyDescent="0.25">
      <c r="A868" s="36" t="s">
        <v>1244</v>
      </c>
      <c r="B868" s="36" t="s">
        <v>1250</v>
      </c>
      <c r="C868" s="36" t="s">
        <v>2746</v>
      </c>
    </row>
    <row r="869" spans="1:3" x14ac:dyDescent="0.25">
      <c r="A869" s="36" t="s">
        <v>1244</v>
      </c>
      <c r="B869" s="96" t="s">
        <v>1251</v>
      </c>
      <c r="C869" s="36" t="s">
        <v>1252</v>
      </c>
    </row>
    <row r="870" spans="1:3" x14ac:dyDescent="0.25">
      <c r="A870" s="36" t="s">
        <v>1244</v>
      </c>
      <c r="B870" s="36" t="s">
        <v>1253</v>
      </c>
      <c r="C870" s="36" t="s">
        <v>1252</v>
      </c>
    </row>
    <row r="871" spans="1:3" x14ac:dyDescent="0.25">
      <c r="A871" s="36" t="s">
        <v>1244</v>
      </c>
      <c r="B871" s="96" t="s">
        <v>1254</v>
      </c>
      <c r="C871" s="36" t="s">
        <v>1255</v>
      </c>
    </row>
    <row r="872" spans="1:3" x14ac:dyDescent="0.25">
      <c r="A872" s="36" t="s">
        <v>1244</v>
      </c>
      <c r="B872" s="36" t="s">
        <v>1256</v>
      </c>
      <c r="C872" s="36" t="s">
        <v>1255</v>
      </c>
    </row>
    <row r="873" spans="1:3" x14ac:dyDescent="0.25">
      <c r="A873" s="36" t="s">
        <v>1244</v>
      </c>
      <c r="B873" s="96" t="s">
        <v>1257</v>
      </c>
      <c r="C873" s="36" t="s">
        <v>1258</v>
      </c>
    </row>
    <row r="874" spans="1:3" x14ac:dyDescent="0.25">
      <c r="A874" s="36" t="s">
        <v>1244</v>
      </c>
      <c r="B874" s="36" t="s">
        <v>1259</v>
      </c>
      <c r="C874" s="36" t="s">
        <v>1258</v>
      </c>
    </row>
    <row r="875" spans="1:3" x14ac:dyDescent="0.25">
      <c r="A875" s="36" t="s">
        <v>1244</v>
      </c>
      <c r="B875" s="96" t="s">
        <v>1260</v>
      </c>
      <c r="C875" s="36" t="s">
        <v>1261</v>
      </c>
    </row>
    <row r="876" spans="1:3" x14ac:dyDescent="0.25">
      <c r="A876" s="36" t="s">
        <v>1244</v>
      </c>
      <c r="B876" s="36" t="s">
        <v>1262</v>
      </c>
      <c r="C876" s="36" t="s">
        <v>1261</v>
      </c>
    </row>
    <row r="877" spans="1:3" x14ac:dyDescent="0.25">
      <c r="A877" s="36" t="s">
        <v>1244</v>
      </c>
      <c r="B877" s="96" t="s">
        <v>1263</v>
      </c>
      <c r="C877" s="36" t="s">
        <v>1264</v>
      </c>
    </row>
    <row r="878" spans="1:3" x14ac:dyDescent="0.25">
      <c r="A878" s="36" t="s">
        <v>1244</v>
      </c>
      <c r="B878" s="36" t="s">
        <v>1265</v>
      </c>
      <c r="C878" s="36" t="s">
        <v>1264</v>
      </c>
    </row>
    <row r="879" spans="1:3" x14ac:dyDescent="0.25">
      <c r="A879" s="36" t="s">
        <v>1244</v>
      </c>
      <c r="B879" s="96" t="s">
        <v>1266</v>
      </c>
      <c r="C879" s="36" t="s">
        <v>1267</v>
      </c>
    </row>
    <row r="880" spans="1:3" x14ac:dyDescent="0.25">
      <c r="A880" s="36" t="s">
        <v>1244</v>
      </c>
      <c r="B880" s="36" t="s">
        <v>1268</v>
      </c>
      <c r="C880" s="36" t="s">
        <v>1269</v>
      </c>
    </row>
    <row r="881" spans="1:3" x14ac:dyDescent="0.25">
      <c r="A881" s="36" t="s">
        <v>1244</v>
      </c>
      <c r="B881" s="36" t="s">
        <v>1270</v>
      </c>
      <c r="C881" s="36" t="s">
        <v>1271</v>
      </c>
    </row>
    <row r="882" spans="1:3" x14ac:dyDescent="0.25">
      <c r="A882" s="36" t="s">
        <v>1244</v>
      </c>
      <c r="B882" s="96" t="s">
        <v>1272</v>
      </c>
      <c r="C882" s="36" t="s">
        <v>1276</v>
      </c>
    </row>
    <row r="883" spans="1:3" x14ac:dyDescent="0.25">
      <c r="A883" s="36" t="s">
        <v>1244</v>
      </c>
      <c r="B883" s="36" t="s">
        <v>3438</v>
      </c>
      <c r="C883" s="36" t="s">
        <v>1276</v>
      </c>
    </row>
    <row r="884" spans="1:3" x14ac:dyDescent="0.25">
      <c r="A884" s="36" t="s">
        <v>1244</v>
      </c>
      <c r="B884" s="96" t="s">
        <v>1277</v>
      </c>
      <c r="C884" s="36" t="s">
        <v>2747</v>
      </c>
    </row>
    <row r="885" spans="1:3" x14ac:dyDescent="0.25">
      <c r="A885" s="36" t="s">
        <v>1244</v>
      </c>
      <c r="B885" s="36" t="s">
        <v>1279</v>
      </c>
      <c r="C885" s="36" t="s">
        <v>2747</v>
      </c>
    </row>
    <row r="886" spans="1:3" x14ac:dyDescent="0.25">
      <c r="A886" s="36" t="s">
        <v>1244</v>
      </c>
      <c r="B886" s="96" t="s">
        <v>1280</v>
      </c>
      <c r="C886" s="36" t="s">
        <v>1281</v>
      </c>
    </row>
    <row r="887" spans="1:3" x14ac:dyDescent="0.25">
      <c r="A887" s="36" t="s">
        <v>1244</v>
      </c>
      <c r="B887" s="96" t="s">
        <v>1282</v>
      </c>
      <c r="C887" s="36" t="s">
        <v>1283</v>
      </c>
    </row>
    <row r="888" spans="1:3" x14ac:dyDescent="0.25">
      <c r="A888" s="36" t="s">
        <v>1244</v>
      </c>
      <c r="B888" s="36" t="s">
        <v>1284</v>
      </c>
      <c r="C888" s="36" t="s">
        <v>1283</v>
      </c>
    </row>
    <row r="889" spans="1:3" x14ac:dyDescent="0.25">
      <c r="A889" s="36" t="s">
        <v>1244</v>
      </c>
      <c r="B889" s="96" t="s">
        <v>1285</v>
      </c>
      <c r="C889" s="36" t="s">
        <v>1286</v>
      </c>
    </row>
    <row r="890" spans="1:3" x14ac:dyDescent="0.25">
      <c r="A890" s="36" t="s">
        <v>1244</v>
      </c>
      <c r="B890" s="36" t="s">
        <v>1287</v>
      </c>
      <c r="C890" s="36" t="s">
        <v>1286</v>
      </c>
    </row>
    <row r="891" spans="1:3" x14ac:dyDescent="0.25">
      <c r="A891" s="36" t="s">
        <v>1244</v>
      </c>
      <c r="B891" s="96" t="s">
        <v>1288</v>
      </c>
      <c r="C891" s="36" t="s">
        <v>1289</v>
      </c>
    </row>
    <row r="892" spans="1:3" x14ac:dyDescent="0.25">
      <c r="A892" s="36" t="s">
        <v>1244</v>
      </c>
      <c r="B892" s="36" t="s">
        <v>1290</v>
      </c>
      <c r="C892" s="36" t="s">
        <v>1289</v>
      </c>
    </row>
    <row r="893" spans="1:3" x14ac:dyDescent="0.25">
      <c r="A893" s="36" t="s">
        <v>1244</v>
      </c>
      <c r="B893" s="96" t="s">
        <v>1291</v>
      </c>
      <c r="C893" s="36" t="s">
        <v>1292</v>
      </c>
    </row>
    <row r="894" spans="1:3" x14ac:dyDescent="0.25">
      <c r="A894" s="36" t="s">
        <v>1244</v>
      </c>
      <c r="B894" s="36" t="s">
        <v>1293</v>
      </c>
      <c r="C894" s="36" t="s">
        <v>1292</v>
      </c>
    </row>
    <row r="895" spans="1:3" x14ac:dyDescent="0.25">
      <c r="A895" s="36" t="s">
        <v>1244</v>
      </c>
      <c r="B895" s="96" t="s">
        <v>1294</v>
      </c>
      <c r="C895" s="36" t="s">
        <v>1295</v>
      </c>
    </row>
    <row r="896" spans="1:3" x14ac:dyDescent="0.25">
      <c r="A896" s="36" t="s">
        <v>1244</v>
      </c>
      <c r="B896" s="96" t="s">
        <v>1296</v>
      </c>
      <c r="C896" s="36" t="s">
        <v>1297</v>
      </c>
    </row>
    <row r="897" spans="1:3" x14ac:dyDescent="0.25">
      <c r="A897" s="36" t="s">
        <v>1244</v>
      </c>
      <c r="B897" s="36" t="s">
        <v>1298</v>
      </c>
      <c r="C897" s="36" t="s">
        <v>1297</v>
      </c>
    </row>
    <row r="898" spans="1:3" x14ac:dyDescent="0.25">
      <c r="A898" s="36" t="s">
        <v>1244</v>
      </c>
      <c r="B898" s="96" t="s">
        <v>1299</v>
      </c>
      <c r="C898" s="36" t="s">
        <v>1302</v>
      </c>
    </row>
    <row r="899" spans="1:3" x14ac:dyDescent="0.25">
      <c r="A899" s="36" t="s">
        <v>1244</v>
      </c>
      <c r="B899" s="36" t="s">
        <v>3237</v>
      </c>
      <c r="C899" s="36" t="s">
        <v>1302</v>
      </c>
    </row>
    <row r="900" spans="1:3" x14ac:dyDescent="0.25">
      <c r="A900" s="36" t="s">
        <v>1244</v>
      </c>
      <c r="B900" s="96" t="s">
        <v>1305</v>
      </c>
      <c r="C900" s="36" t="s">
        <v>1306</v>
      </c>
    </row>
    <row r="901" spans="1:3" x14ac:dyDescent="0.25">
      <c r="A901" s="36" t="s">
        <v>1244</v>
      </c>
      <c r="B901" s="36" t="s">
        <v>1307</v>
      </c>
      <c r="C901" s="36" t="s">
        <v>1306</v>
      </c>
    </row>
    <row r="902" spans="1:3" x14ac:dyDescent="0.25">
      <c r="A902" s="36" t="s">
        <v>1244</v>
      </c>
      <c r="B902" s="96" t="s">
        <v>1308</v>
      </c>
      <c r="C902" s="36" t="s">
        <v>1309</v>
      </c>
    </row>
    <row r="903" spans="1:3" x14ac:dyDescent="0.25">
      <c r="A903" s="36" t="s">
        <v>1244</v>
      </c>
      <c r="B903" s="36" t="s">
        <v>1310</v>
      </c>
      <c r="C903" s="36" t="s">
        <v>1311</v>
      </c>
    </row>
    <row r="904" spans="1:3" x14ac:dyDescent="0.25">
      <c r="A904" s="36" t="s">
        <v>1244</v>
      </c>
      <c r="B904" s="36" t="s">
        <v>1312</v>
      </c>
      <c r="C904" s="36" t="s">
        <v>1313</v>
      </c>
    </row>
    <row r="905" spans="1:3" x14ac:dyDescent="0.25">
      <c r="A905" s="36" t="s">
        <v>1244</v>
      </c>
      <c r="B905" s="96" t="s">
        <v>1314</v>
      </c>
      <c r="C905" s="36" t="s">
        <v>1315</v>
      </c>
    </row>
    <row r="906" spans="1:3" x14ac:dyDescent="0.25">
      <c r="A906" s="36" t="s">
        <v>1244</v>
      </c>
      <c r="B906" s="36" t="s">
        <v>1316</v>
      </c>
      <c r="C906" s="36" t="s">
        <v>1315</v>
      </c>
    </row>
    <row r="907" spans="1:3" x14ac:dyDescent="0.25">
      <c r="A907" s="36" t="s">
        <v>1244</v>
      </c>
      <c r="B907" s="96" t="s">
        <v>1317</v>
      </c>
      <c r="C907" s="36" t="s">
        <v>1318</v>
      </c>
    </row>
    <row r="908" spans="1:3" x14ac:dyDescent="0.25">
      <c r="A908" s="36" t="s">
        <v>1244</v>
      </c>
      <c r="B908" s="36" t="s">
        <v>1319</v>
      </c>
      <c r="C908" s="36" t="s">
        <v>1318</v>
      </c>
    </row>
    <row r="909" spans="1:3" x14ac:dyDescent="0.25">
      <c r="A909" s="36" t="s">
        <v>1244</v>
      </c>
      <c r="B909" s="96" t="s">
        <v>1320</v>
      </c>
      <c r="C909" s="36" t="s">
        <v>1321</v>
      </c>
    </row>
    <row r="910" spans="1:3" x14ac:dyDescent="0.25">
      <c r="A910" s="36" t="s">
        <v>1244</v>
      </c>
      <c r="B910" s="36" t="s">
        <v>1322</v>
      </c>
      <c r="C910" s="36" t="s">
        <v>1321</v>
      </c>
    </row>
    <row r="911" spans="1:3" x14ac:dyDescent="0.25">
      <c r="A911" s="36" t="s">
        <v>1244</v>
      </c>
      <c r="B911" s="96" t="s">
        <v>1323</v>
      </c>
      <c r="C911" s="36" t="s">
        <v>2748</v>
      </c>
    </row>
    <row r="912" spans="1:3" x14ac:dyDescent="0.25">
      <c r="A912" s="36" t="s">
        <v>1244</v>
      </c>
      <c r="B912" s="36" t="s">
        <v>3238</v>
      </c>
      <c r="C912" s="36" t="s">
        <v>1304</v>
      </c>
    </row>
    <row r="913" spans="1:3" x14ac:dyDescent="0.25">
      <c r="A913" s="36" t="s">
        <v>1244</v>
      </c>
      <c r="B913" s="36" t="s">
        <v>3239</v>
      </c>
      <c r="C913" s="36" t="s">
        <v>2749</v>
      </c>
    </row>
    <row r="914" spans="1:3" x14ac:dyDescent="0.25">
      <c r="A914" s="36" t="s">
        <v>1244</v>
      </c>
      <c r="B914" s="96" t="s">
        <v>1326</v>
      </c>
      <c r="C914" s="36" t="s">
        <v>1327</v>
      </c>
    </row>
    <row r="915" spans="1:3" x14ac:dyDescent="0.25">
      <c r="A915" s="36" t="s">
        <v>1244</v>
      </c>
      <c r="B915" s="36" t="s">
        <v>1328</v>
      </c>
      <c r="C915" s="36" t="s">
        <v>1327</v>
      </c>
    </row>
    <row r="916" spans="1:3" x14ac:dyDescent="0.25">
      <c r="A916" s="36" t="s">
        <v>1244</v>
      </c>
      <c r="B916" s="96" t="s">
        <v>1329</v>
      </c>
      <c r="C916" s="36" t="s">
        <v>1330</v>
      </c>
    </row>
    <row r="917" spans="1:3" x14ac:dyDescent="0.25">
      <c r="A917" s="36" t="s">
        <v>1244</v>
      </c>
      <c r="B917" s="96" t="s">
        <v>1331</v>
      </c>
      <c r="C917" s="36" t="s">
        <v>1332</v>
      </c>
    </row>
    <row r="918" spans="1:3" x14ac:dyDescent="0.25">
      <c r="A918" s="36" t="s">
        <v>1244</v>
      </c>
      <c r="B918" s="36" t="s">
        <v>1333</v>
      </c>
      <c r="C918" s="36" t="s">
        <v>1332</v>
      </c>
    </row>
    <row r="919" spans="1:3" x14ac:dyDescent="0.25">
      <c r="A919" s="36" t="s">
        <v>1244</v>
      </c>
      <c r="B919" s="96" t="s">
        <v>1334</v>
      </c>
      <c r="C919" s="36" t="s">
        <v>1335</v>
      </c>
    </row>
    <row r="920" spans="1:3" x14ac:dyDescent="0.25">
      <c r="A920" s="36" t="s">
        <v>1244</v>
      </c>
      <c r="B920" s="36" t="s">
        <v>1336</v>
      </c>
      <c r="C920" s="36" t="s">
        <v>1337</v>
      </c>
    </row>
    <row r="921" spans="1:3" x14ac:dyDescent="0.25">
      <c r="A921" s="36" t="s">
        <v>1244</v>
      </c>
      <c r="B921" s="36" t="s">
        <v>1338</v>
      </c>
      <c r="C921" s="36" t="s">
        <v>1339</v>
      </c>
    </row>
    <row r="922" spans="1:3" x14ac:dyDescent="0.25">
      <c r="A922" s="36" t="s">
        <v>1244</v>
      </c>
      <c r="B922" s="96" t="s">
        <v>1340</v>
      </c>
      <c r="C922" s="36" t="s">
        <v>1341</v>
      </c>
    </row>
    <row r="923" spans="1:3" x14ac:dyDescent="0.25">
      <c r="A923" s="36" t="s">
        <v>1244</v>
      </c>
      <c r="B923" s="36" t="s">
        <v>1342</v>
      </c>
      <c r="C923" s="36" t="s">
        <v>2750</v>
      </c>
    </row>
    <row r="924" spans="1:3" x14ac:dyDescent="0.25">
      <c r="A924" s="36" t="s">
        <v>1244</v>
      </c>
      <c r="B924" s="36" t="s">
        <v>1344</v>
      </c>
      <c r="C924" s="36" t="s">
        <v>2751</v>
      </c>
    </row>
    <row r="925" spans="1:3" x14ac:dyDescent="0.25">
      <c r="A925" s="36" t="s">
        <v>1244</v>
      </c>
      <c r="B925" s="36" t="s">
        <v>3390</v>
      </c>
      <c r="C925" s="36" t="s">
        <v>2752</v>
      </c>
    </row>
    <row r="926" spans="1:3" x14ac:dyDescent="0.25">
      <c r="A926" s="36" t="s">
        <v>1244</v>
      </c>
      <c r="B926" s="36" t="s">
        <v>3439</v>
      </c>
      <c r="C926" s="36" t="s">
        <v>2753</v>
      </c>
    </row>
    <row r="927" spans="1:3" x14ac:dyDescent="0.25">
      <c r="A927" s="36" t="s">
        <v>1244</v>
      </c>
      <c r="B927" s="36" t="s">
        <v>3391</v>
      </c>
      <c r="C927" s="36" t="s">
        <v>1341</v>
      </c>
    </row>
    <row r="928" spans="1:3" x14ac:dyDescent="0.25">
      <c r="A928" s="36" t="s">
        <v>1244</v>
      </c>
      <c r="B928" s="96" t="s">
        <v>1345</v>
      </c>
      <c r="C928" s="36" t="s">
        <v>1346</v>
      </c>
    </row>
    <row r="929" spans="1:3" x14ac:dyDescent="0.25">
      <c r="A929" s="36" t="s">
        <v>1244</v>
      </c>
      <c r="B929" s="36" t="s">
        <v>1347</v>
      </c>
      <c r="C929" s="36" t="s">
        <v>1348</v>
      </c>
    </row>
    <row r="930" spans="1:3" x14ac:dyDescent="0.25">
      <c r="A930" s="36" t="s">
        <v>1244</v>
      </c>
      <c r="B930" s="36" t="s">
        <v>1349</v>
      </c>
      <c r="C930" s="36" t="s">
        <v>1350</v>
      </c>
    </row>
    <row r="931" spans="1:3" x14ac:dyDescent="0.25">
      <c r="A931" s="36" t="s">
        <v>1244</v>
      </c>
      <c r="B931" s="96" t="s">
        <v>1351</v>
      </c>
      <c r="C931" s="36" t="s">
        <v>1352</v>
      </c>
    </row>
    <row r="932" spans="1:3" x14ac:dyDescent="0.25">
      <c r="A932" s="36" t="s">
        <v>1244</v>
      </c>
      <c r="B932" s="36" t="s">
        <v>1353</v>
      </c>
      <c r="C932" s="36" t="s">
        <v>1352</v>
      </c>
    </row>
    <row r="933" spans="1:3" x14ac:dyDescent="0.25">
      <c r="A933" s="36" t="s">
        <v>1244</v>
      </c>
      <c r="B933" s="96" t="s">
        <v>1354</v>
      </c>
      <c r="C933" s="36" t="s">
        <v>2754</v>
      </c>
    </row>
    <row r="934" spans="1:3" x14ac:dyDescent="0.25">
      <c r="A934" s="36" t="s">
        <v>1244</v>
      </c>
      <c r="B934" s="36" t="s">
        <v>1356</v>
      </c>
      <c r="C934" s="36" t="s">
        <v>1357</v>
      </c>
    </row>
    <row r="935" spans="1:3" x14ac:dyDescent="0.25">
      <c r="A935" s="36" t="s">
        <v>1244</v>
      </c>
      <c r="B935" s="36" t="s">
        <v>1358</v>
      </c>
      <c r="C935" s="36" t="s">
        <v>1359</v>
      </c>
    </row>
    <row r="936" spans="1:3" x14ac:dyDescent="0.25">
      <c r="A936" s="36" t="s">
        <v>1244</v>
      </c>
      <c r="B936" s="96" t="s">
        <v>1360</v>
      </c>
      <c r="C936" s="36" t="s">
        <v>2755</v>
      </c>
    </row>
    <row r="937" spans="1:3" x14ac:dyDescent="0.25">
      <c r="A937" s="36" t="s">
        <v>1244</v>
      </c>
      <c r="B937" s="36" t="s">
        <v>1362</v>
      </c>
      <c r="C937" s="36" t="s">
        <v>2755</v>
      </c>
    </row>
    <row r="938" spans="1:3" x14ac:dyDescent="0.25">
      <c r="A938" s="36" t="s">
        <v>1244</v>
      </c>
      <c r="B938" s="96" t="s">
        <v>1363</v>
      </c>
      <c r="C938" s="36" t="s">
        <v>2756</v>
      </c>
    </row>
    <row r="939" spans="1:3" x14ac:dyDescent="0.25">
      <c r="A939" s="36" t="s">
        <v>1244</v>
      </c>
      <c r="B939" s="36" t="s">
        <v>1365</v>
      </c>
      <c r="C939" s="36" t="s">
        <v>2756</v>
      </c>
    </row>
    <row r="940" spans="1:3" x14ac:dyDescent="0.25">
      <c r="A940" s="36" t="s">
        <v>1244</v>
      </c>
      <c r="B940" s="96" t="s">
        <v>1366</v>
      </c>
      <c r="C940" s="36" t="s">
        <v>1367</v>
      </c>
    </row>
    <row r="941" spans="1:3" x14ac:dyDescent="0.25">
      <c r="A941" s="36" t="s">
        <v>1244</v>
      </c>
      <c r="B941" s="36" t="s">
        <v>1368</v>
      </c>
      <c r="C941" s="36" t="s">
        <v>1369</v>
      </c>
    </row>
    <row r="942" spans="1:3" x14ac:dyDescent="0.25">
      <c r="A942" s="36" t="s">
        <v>1244</v>
      </c>
      <c r="B942" s="36" t="s">
        <v>1370</v>
      </c>
      <c r="C942" s="36" t="s">
        <v>1371</v>
      </c>
    </row>
    <row r="943" spans="1:3" x14ac:dyDescent="0.25">
      <c r="A943" s="36" t="s">
        <v>1244</v>
      </c>
      <c r="B943" s="36" t="s">
        <v>1372</v>
      </c>
      <c r="C943" s="36" t="s">
        <v>1373</v>
      </c>
    </row>
    <row r="944" spans="1:3" x14ac:dyDescent="0.25">
      <c r="A944" s="36" t="s">
        <v>1244</v>
      </c>
      <c r="B944" s="36" t="s">
        <v>1374</v>
      </c>
      <c r="C944" s="36" t="s">
        <v>1367</v>
      </c>
    </row>
    <row r="945" spans="1:3" x14ac:dyDescent="0.25">
      <c r="A945" s="36" t="s">
        <v>1244</v>
      </c>
      <c r="B945" s="96" t="s">
        <v>1375</v>
      </c>
      <c r="C945" s="36" t="s">
        <v>1376</v>
      </c>
    </row>
    <row r="946" spans="1:3" x14ac:dyDescent="0.25">
      <c r="A946" s="36" t="s">
        <v>1244</v>
      </c>
      <c r="B946" s="96" t="s">
        <v>2757</v>
      </c>
      <c r="C946" s="36" t="s">
        <v>2758</v>
      </c>
    </row>
    <row r="947" spans="1:3" x14ac:dyDescent="0.25">
      <c r="A947" s="36" t="s">
        <v>1244</v>
      </c>
      <c r="B947" s="36" t="s">
        <v>3440</v>
      </c>
      <c r="C947" s="36" t="s">
        <v>2758</v>
      </c>
    </row>
    <row r="948" spans="1:3" x14ac:dyDescent="0.25">
      <c r="A948" s="36" t="s">
        <v>1244</v>
      </c>
      <c r="B948" s="96" t="s">
        <v>2759</v>
      </c>
      <c r="C948" s="36" t="s">
        <v>2760</v>
      </c>
    </row>
    <row r="949" spans="1:3" x14ac:dyDescent="0.25">
      <c r="A949" s="36" t="s">
        <v>1244</v>
      </c>
      <c r="B949" s="36" t="s">
        <v>3441</v>
      </c>
      <c r="C949" s="36" t="s">
        <v>2761</v>
      </c>
    </row>
    <row r="950" spans="1:3" x14ac:dyDescent="0.25">
      <c r="A950" s="36" t="s">
        <v>1244</v>
      </c>
      <c r="B950" s="36" t="s">
        <v>3442</v>
      </c>
      <c r="C950" s="36" t="s">
        <v>2762</v>
      </c>
    </row>
    <row r="951" spans="1:3" x14ac:dyDescent="0.25">
      <c r="A951" s="36" t="s">
        <v>1244</v>
      </c>
      <c r="B951" s="96" t="s">
        <v>1379</v>
      </c>
      <c r="C951" s="36" t="s">
        <v>1380</v>
      </c>
    </row>
    <row r="952" spans="1:3" x14ac:dyDescent="0.25">
      <c r="A952" s="36" t="s">
        <v>1244</v>
      </c>
      <c r="B952" s="96" t="s">
        <v>1381</v>
      </c>
      <c r="C952" s="36" t="s">
        <v>1382</v>
      </c>
    </row>
    <row r="953" spans="1:3" x14ac:dyDescent="0.25">
      <c r="A953" s="36" t="s">
        <v>1244</v>
      </c>
      <c r="B953" s="36" t="s">
        <v>1383</v>
      </c>
      <c r="C953" s="36" t="s">
        <v>1382</v>
      </c>
    </row>
    <row r="954" spans="1:3" x14ac:dyDescent="0.25">
      <c r="A954" s="36" t="s">
        <v>1244</v>
      </c>
      <c r="B954" s="96" t="s">
        <v>1384</v>
      </c>
      <c r="C954" s="36" t="s">
        <v>1385</v>
      </c>
    </row>
    <row r="955" spans="1:3" x14ac:dyDescent="0.25">
      <c r="A955" s="36" t="s">
        <v>1244</v>
      </c>
      <c r="B955" s="36" t="s">
        <v>1386</v>
      </c>
      <c r="C955" s="36" t="s">
        <v>1385</v>
      </c>
    </row>
    <row r="956" spans="1:3" x14ac:dyDescent="0.25">
      <c r="A956" s="36" t="s">
        <v>1244</v>
      </c>
      <c r="B956" s="96" t="s">
        <v>1387</v>
      </c>
      <c r="C956" s="36" t="s">
        <v>1388</v>
      </c>
    </row>
    <row r="957" spans="1:3" x14ac:dyDescent="0.25">
      <c r="A957" s="36" t="s">
        <v>1244</v>
      </c>
      <c r="B957" s="36" t="s">
        <v>1389</v>
      </c>
      <c r="C957" s="36" t="s">
        <v>1388</v>
      </c>
    </row>
    <row r="958" spans="1:3" x14ac:dyDescent="0.25">
      <c r="A958" s="36" t="s">
        <v>1244</v>
      </c>
      <c r="B958" s="96" t="s">
        <v>1390</v>
      </c>
      <c r="C958" s="36" t="s">
        <v>2763</v>
      </c>
    </row>
    <row r="959" spans="1:3" x14ac:dyDescent="0.25">
      <c r="A959" s="36" t="s">
        <v>1244</v>
      </c>
      <c r="B959" s="36" t="s">
        <v>1392</v>
      </c>
      <c r="C959" s="36" t="s">
        <v>2763</v>
      </c>
    </row>
    <row r="960" spans="1:3" x14ac:dyDescent="0.25">
      <c r="A960" s="36" t="s">
        <v>1244</v>
      </c>
      <c r="B960" s="96" t="s">
        <v>2764</v>
      </c>
      <c r="C960" s="36" t="s">
        <v>2765</v>
      </c>
    </row>
    <row r="961" spans="1:3" x14ac:dyDescent="0.25">
      <c r="A961" s="36" t="s">
        <v>1244</v>
      </c>
      <c r="B961" s="36" t="s">
        <v>3443</v>
      </c>
      <c r="C961" s="36" t="s">
        <v>2765</v>
      </c>
    </row>
    <row r="962" spans="1:3" x14ac:dyDescent="0.25">
      <c r="A962" s="36" t="s">
        <v>1244</v>
      </c>
      <c r="B962" s="96" t="s">
        <v>2766</v>
      </c>
      <c r="C962" s="36" t="s">
        <v>2767</v>
      </c>
    </row>
    <row r="963" spans="1:3" x14ac:dyDescent="0.25">
      <c r="A963" s="36" t="s">
        <v>1244</v>
      </c>
      <c r="B963" s="36" t="s">
        <v>3444</v>
      </c>
      <c r="C963" s="36" t="s">
        <v>2767</v>
      </c>
    </row>
    <row r="964" spans="1:3" x14ac:dyDescent="0.25">
      <c r="A964" s="36" t="s">
        <v>1244</v>
      </c>
      <c r="B964" s="96" t="s">
        <v>2768</v>
      </c>
      <c r="C964" s="36" t="s">
        <v>1391</v>
      </c>
    </row>
    <row r="965" spans="1:3" x14ac:dyDescent="0.25">
      <c r="A965" s="36" t="s">
        <v>1244</v>
      </c>
      <c r="B965" s="36" t="s">
        <v>3445</v>
      </c>
      <c r="C965" s="36" t="s">
        <v>1391</v>
      </c>
    </row>
    <row r="966" spans="1:3" x14ac:dyDescent="0.25">
      <c r="A966" s="36" t="s">
        <v>1244</v>
      </c>
      <c r="B966" s="96" t="s">
        <v>1393</v>
      </c>
      <c r="C966" s="36" t="s">
        <v>1405</v>
      </c>
    </row>
    <row r="967" spans="1:3" x14ac:dyDescent="0.25">
      <c r="A967" s="36" t="s">
        <v>1244</v>
      </c>
      <c r="B967" s="96" t="s">
        <v>1395</v>
      </c>
      <c r="C967" s="36" t="s">
        <v>1407</v>
      </c>
    </row>
    <row r="968" spans="1:3" x14ac:dyDescent="0.25">
      <c r="A968" s="36" t="s">
        <v>1244</v>
      </c>
      <c r="B968" s="36" t="s">
        <v>1397</v>
      </c>
      <c r="C968" s="36" t="s">
        <v>1407</v>
      </c>
    </row>
    <row r="969" spans="1:3" x14ac:dyDescent="0.25">
      <c r="A969" s="36" t="s">
        <v>1244</v>
      </c>
      <c r="B969" s="96" t="s">
        <v>1398</v>
      </c>
      <c r="C969" s="36" t="s">
        <v>1410</v>
      </c>
    </row>
    <row r="970" spans="1:3" x14ac:dyDescent="0.25">
      <c r="A970" s="36" t="s">
        <v>1244</v>
      </c>
      <c r="B970" s="36" t="s">
        <v>1400</v>
      </c>
      <c r="C970" s="36" t="s">
        <v>1410</v>
      </c>
    </row>
    <row r="971" spans="1:3" x14ac:dyDescent="0.25">
      <c r="A971" s="36" t="s">
        <v>1244</v>
      </c>
      <c r="B971" s="96" t="s">
        <v>1401</v>
      </c>
      <c r="C971" s="36" t="s">
        <v>1413</v>
      </c>
    </row>
    <row r="972" spans="1:3" x14ac:dyDescent="0.25">
      <c r="A972" s="36" t="s">
        <v>1244</v>
      </c>
      <c r="B972" s="36" t="s">
        <v>3446</v>
      </c>
      <c r="C972" s="36" t="s">
        <v>2769</v>
      </c>
    </row>
    <row r="973" spans="1:3" x14ac:dyDescent="0.25">
      <c r="A973" s="36" t="s">
        <v>1244</v>
      </c>
      <c r="B973" s="36" t="s">
        <v>3447</v>
      </c>
      <c r="C973" s="36" t="s">
        <v>2770</v>
      </c>
    </row>
    <row r="974" spans="1:3" x14ac:dyDescent="0.25">
      <c r="A974" s="36" t="s">
        <v>1244</v>
      </c>
      <c r="B974" s="96" t="s">
        <v>2771</v>
      </c>
      <c r="C974" s="36" t="s">
        <v>1416</v>
      </c>
    </row>
    <row r="975" spans="1:3" x14ac:dyDescent="0.25">
      <c r="A975" s="36" t="s">
        <v>1244</v>
      </c>
      <c r="B975" s="36" t="s">
        <v>3243</v>
      </c>
      <c r="C975" s="36" t="s">
        <v>1416</v>
      </c>
    </row>
    <row r="976" spans="1:3" x14ac:dyDescent="0.25">
      <c r="A976" s="36" t="s">
        <v>1244</v>
      </c>
      <c r="B976" s="96" t="s">
        <v>2772</v>
      </c>
      <c r="C976" s="36" t="s">
        <v>1419</v>
      </c>
    </row>
    <row r="977" spans="1:3" x14ac:dyDescent="0.25">
      <c r="A977" s="36" t="s">
        <v>1244</v>
      </c>
      <c r="B977" s="36" t="s">
        <v>3244</v>
      </c>
      <c r="C977" s="36" t="s">
        <v>1419</v>
      </c>
    </row>
    <row r="978" spans="1:3" x14ac:dyDescent="0.25">
      <c r="A978" s="36" t="s">
        <v>1244</v>
      </c>
      <c r="B978" s="96" t="s">
        <v>2773</v>
      </c>
      <c r="C978" s="36" t="s">
        <v>1422</v>
      </c>
    </row>
    <row r="979" spans="1:3" x14ac:dyDescent="0.25">
      <c r="A979" s="36" t="s">
        <v>1244</v>
      </c>
      <c r="B979" s="36" t="s">
        <v>3245</v>
      </c>
      <c r="C979" s="36" t="s">
        <v>1422</v>
      </c>
    </row>
    <row r="980" spans="1:3" x14ac:dyDescent="0.25">
      <c r="A980" s="36" t="s">
        <v>1244</v>
      </c>
      <c r="B980" s="96" t="s">
        <v>2774</v>
      </c>
      <c r="C980" s="36" t="s">
        <v>1425</v>
      </c>
    </row>
    <row r="981" spans="1:3" x14ac:dyDescent="0.25">
      <c r="A981" s="36" t="s">
        <v>1244</v>
      </c>
      <c r="B981" s="36" t="s">
        <v>3246</v>
      </c>
      <c r="C981" s="36" t="s">
        <v>1425</v>
      </c>
    </row>
    <row r="982" spans="1:3" x14ac:dyDescent="0.25">
      <c r="A982" s="36" t="s">
        <v>1244</v>
      </c>
      <c r="B982" s="96" t="s">
        <v>1429</v>
      </c>
      <c r="C982" s="36" t="s">
        <v>1430</v>
      </c>
    </row>
    <row r="983" spans="1:3" x14ac:dyDescent="0.25">
      <c r="A983" s="36" t="s">
        <v>1244</v>
      </c>
      <c r="B983" s="96" t="s">
        <v>1431</v>
      </c>
      <c r="C983" s="36" t="s">
        <v>1430</v>
      </c>
    </row>
    <row r="984" spans="1:3" x14ac:dyDescent="0.25">
      <c r="A984" s="36" t="s">
        <v>1244</v>
      </c>
      <c r="B984" s="36" t="s">
        <v>1432</v>
      </c>
      <c r="C984" s="36" t="s">
        <v>1430</v>
      </c>
    </row>
    <row r="985" spans="1:3" x14ac:dyDescent="0.25">
      <c r="A985" s="36" t="s">
        <v>1244</v>
      </c>
      <c r="B985" s="96">
        <v>47</v>
      </c>
      <c r="C985" s="36" t="s">
        <v>2775</v>
      </c>
    </row>
    <row r="986" spans="1:3" x14ac:dyDescent="0.25">
      <c r="A986" s="36" t="s">
        <v>1244</v>
      </c>
      <c r="B986" s="96" t="s">
        <v>1434</v>
      </c>
      <c r="C986" s="36" t="s">
        <v>2776</v>
      </c>
    </row>
    <row r="987" spans="1:3" x14ac:dyDescent="0.25">
      <c r="A987" s="36" t="s">
        <v>1244</v>
      </c>
      <c r="B987" s="96" t="s">
        <v>1436</v>
      </c>
      <c r="C987" s="36" t="s">
        <v>2777</v>
      </c>
    </row>
    <row r="988" spans="1:3" x14ac:dyDescent="0.25">
      <c r="A988" s="36" t="s">
        <v>1244</v>
      </c>
      <c r="B988" s="36" t="s">
        <v>1438</v>
      </c>
      <c r="C988" s="36" t="s">
        <v>2778</v>
      </c>
    </row>
    <row r="989" spans="1:3" x14ac:dyDescent="0.25">
      <c r="A989" s="36" t="s">
        <v>1244</v>
      </c>
      <c r="B989" s="36" t="s">
        <v>1440</v>
      </c>
      <c r="C989" s="36" t="s">
        <v>2779</v>
      </c>
    </row>
    <row r="990" spans="1:3" x14ac:dyDescent="0.25">
      <c r="A990" s="36" t="s">
        <v>1244</v>
      </c>
      <c r="B990" s="36" t="s">
        <v>1442</v>
      </c>
      <c r="C990" s="36" t="s">
        <v>2780</v>
      </c>
    </row>
    <row r="991" spans="1:3" x14ac:dyDescent="0.25">
      <c r="A991" s="36" t="s">
        <v>1244</v>
      </c>
      <c r="B991" s="96" t="s">
        <v>2781</v>
      </c>
      <c r="C991" s="36" t="s">
        <v>2782</v>
      </c>
    </row>
    <row r="992" spans="1:3" x14ac:dyDescent="0.25">
      <c r="A992" s="36" t="s">
        <v>1244</v>
      </c>
      <c r="B992" s="36" t="s">
        <v>3247</v>
      </c>
      <c r="C992" s="36" t="s">
        <v>2782</v>
      </c>
    </row>
    <row r="993" spans="1:3" x14ac:dyDescent="0.25">
      <c r="A993" s="36" t="s">
        <v>1244</v>
      </c>
      <c r="B993" s="96" t="s">
        <v>1447</v>
      </c>
      <c r="C993" s="36" t="s">
        <v>2783</v>
      </c>
    </row>
    <row r="994" spans="1:3" x14ac:dyDescent="0.25">
      <c r="A994" s="36" t="s">
        <v>1244</v>
      </c>
      <c r="B994" s="96" t="s">
        <v>1449</v>
      </c>
      <c r="C994" s="36" t="s">
        <v>2784</v>
      </c>
    </row>
    <row r="995" spans="1:3" x14ac:dyDescent="0.25">
      <c r="A995" s="36" t="s">
        <v>1244</v>
      </c>
      <c r="B995" s="36" t="s">
        <v>1451</v>
      </c>
      <c r="C995" s="36" t="s">
        <v>2784</v>
      </c>
    </row>
    <row r="996" spans="1:3" x14ac:dyDescent="0.25">
      <c r="A996" s="36" t="s">
        <v>1244</v>
      </c>
      <c r="B996" s="96" t="s">
        <v>1452</v>
      </c>
      <c r="C996" s="36" t="s">
        <v>2785</v>
      </c>
    </row>
    <row r="997" spans="1:3" x14ac:dyDescent="0.25">
      <c r="A997" s="36" t="s">
        <v>1244</v>
      </c>
      <c r="B997" s="36" t="s">
        <v>1454</v>
      </c>
      <c r="C997" s="36" t="s">
        <v>2785</v>
      </c>
    </row>
    <row r="998" spans="1:3" x14ac:dyDescent="0.25">
      <c r="A998" s="36" t="s">
        <v>1244</v>
      </c>
      <c r="B998" s="96" t="s">
        <v>1455</v>
      </c>
      <c r="C998" s="36" t="s">
        <v>2786</v>
      </c>
    </row>
    <row r="999" spans="1:3" x14ac:dyDescent="0.25">
      <c r="A999" s="36" t="s">
        <v>1244</v>
      </c>
      <c r="B999" s="36" t="s">
        <v>1456</v>
      </c>
      <c r="C999" s="36" t="s">
        <v>2786</v>
      </c>
    </row>
    <row r="1000" spans="1:3" x14ac:dyDescent="0.25">
      <c r="A1000" s="36" t="s">
        <v>1244</v>
      </c>
      <c r="B1000" s="96" t="s">
        <v>1457</v>
      </c>
      <c r="C1000" s="36" t="s">
        <v>2787</v>
      </c>
    </row>
    <row r="1001" spans="1:3" x14ac:dyDescent="0.25">
      <c r="A1001" s="36" t="s">
        <v>1244</v>
      </c>
      <c r="B1001" s="36" t="s">
        <v>1459</v>
      </c>
      <c r="C1001" s="36" t="s">
        <v>2787</v>
      </c>
    </row>
    <row r="1002" spans="1:3" x14ac:dyDescent="0.25">
      <c r="A1002" s="36" t="s">
        <v>1244</v>
      </c>
      <c r="B1002" s="96" t="s">
        <v>1460</v>
      </c>
      <c r="C1002" s="36" t="s">
        <v>1461</v>
      </c>
    </row>
    <row r="1003" spans="1:3" x14ac:dyDescent="0.25">
      <c r="A1003" s="36" t="s">
        <v>1244</v>
      </c>
      <c r="B1003" s="36" t="s">
        <v>1462</v>
      </c>
      <c r="C1003" s="36" t="s">
        <v>1461</v>
      </c>
    </row>
    <row r="1004" spans="1:3" x14ac:dyDescent="0.25">
      <c r="A1004" s="36" t="s">
        <v>1244</v>
      </c>
      <c r="B1004" s="96" t="s">
        <v>1463</v>
      </c>
      <c r="C1004" s="36" t="s">
        <v>2788</v>
      </c>
    </row>
    <row r="1005" spans="1:3" x14ac:dyDescent="0.25">
      <c r="A1005" s="36" t="s">
        <v>1244</v>
      </c>
      <c r="B1005" s="36" t="s">
        <v>1465</v>
      </c>
      <c r="C1005" s="36" t="s">
        <v>2788</v>
      </c>
    </row>
    <row r="1006" spans="1:3" x14ac:dyDescent="0.25">
      <c r="A1006" s="36" t="s">
        <v>1244</v>
      </c>
      <c r="B1006" s="96" t="s">
        <v>2789</v>
      </c>
      <c r="C1006" s="36" t="s">
        <v>2790</v>
      </c>
    </row>
    <row r="1007" spans="1:3" x14ac:dyDescent="0.25">
      <c r="A1007" s="36" t="s">
        <v>1244</v>
      </c>
      <c r="B1007" s="36" t="s">
        <v>3448</v>
      </c>
      <c r="C1007" s="36" t="s">
        <v>2790</v>
      </c>
    </row>
    <row r="1008" spans="1:3" x14ac:dyDescent="0.25">
      <c r="A1008" s="36" t="s">
        <v>1244</v>
      </c>
      <c r="B1008" s="96" t="s">
        <v>1469</v>
      </c>
      <c r="C1008" s="36" t="s">
        <v>2791</v>
      </c>
    </row>
    <row r="1009" spans="1:3" x14ac:dyDescent="0.25">
      <c r="A1009" s="36" t="s">
        <v>1244</v>
      </c>
      <c r="B1009" s="96" t="s">
        <v>1471</v>
      </c>
      <c r="C1009" s="36" t="s">
        <v>2791</v>
      </c>
    </row>
    <row r="1010" spans="1:3" x14ac:dyDescent="0.25">
      <c r="A1010" s="36" t="s">
        <v>1244</v>
      </c>
      <c r="B1010" s="36" t="s">
        <v>1472</v>
      </c>
      <c r="C1010" s="36" t="s">
        <v>2791</v>
      </c>
    </row>
    <row r="1011" spans="1:3" x14ac:dyDescent="0.25">
      <c r="A1011" s="36" t="s">
        <v>1244</v>
      </c>
      <c r="B1011" s="96" t="s">
        <v>1473</v>
      </c>
      <c r="C1011" s="36" t="s">
        <v>2792</v>
      </c>
    </row>
    <row r="1012" spans="1:3" x14ac:dyDescent="0.25">
      <c r="A1012" s="36" t="s">
        <v>1244</v>
      </c>
      <c r="B1012" s="96" t="s">
        <v>2793</v>
      </c>
      <c r="C1012" s="36" t="s">
        <v>2794</v>
      </c>
    </row>
    <row r="1013" spans="1:3" x14ac:dyDescent="0.25">
      <c r="A1013" s="36" t="s">
        <v>1244</v>
      </c>
      <c r="B1013" s="36" t="s">
        <v>3449</v>
      </c>
      <c r="C1013" s="36" t="s">
        <v>2794</v>
      </c>
    </row>
    <row r="1014" spans="1:3" x14ac:dyDescent="0.25">
      <c r="A1014" s="36" t="s">
        <v>1244</v>
      </c>
      <c r="B1014" s="96" t="s">
        <v>2795</v>
      </c>
      <c r="C1014" s="36" t="s">
        <v>2796</v>
      </c>
    </row>
    <row r="1015" spans="1:3" x14ac:dyDescent="0.25">
      <c r="A1015" s="36" t="s">
        <v>1244</v>
      </c>
      <c r="B1015" s="36" t="s">
        <v>3450</v>
      </c>
      <c r="C1015" s="36" t="s">
        <v>2796</v>
      </c>
    </row>
    <row r="1016" spans="1:3" x14ac:dyDescent="0.25">
      <c r="A1016" s="36" t="s">
        <v>1244</v>
      </c>
      <c r="B1016" s="96" t="s">
        <v>2797</v>
      </c>
      <c r="C1016" s="36" t="s">
        <v>2798</v>
      </c>
    </row>
    <row r="1017" spans="1:3" x14ac:dyDescent="0.25">
      <c r="A1017" s="36" t="s">
        <v>1244</v>
      </c>
      <c r="B1017" s="36" t="s">
        <v>3451</v>
      </c>
      <c r="C1017" s="36" t="s">
        <v>2798</v>
      </c>
    </row>
    <row r="1018" spans="1:3" x14ac:dyDescent="0.25">
      <c r="A1018" s="36" t="s">
        <v>1244</v>
      </c>
      <c r="B1018" s="96" t="s">
        <v>1477</v>
      </c>
      <c r="C1018" s="36" t="s">
        <v>2799</v>
      </c>
    </row>
    <row r="1019" spans="1:3" x14ac:dyDescent="0.25">
      <c r="A1019" s="36" t="s">
        <v>1244</v>
      </c>
      <c r="B1019" s="96" t="s">
        <v>1479</v>
      </c>
      <c r="C1019" s="36" t="s">
        <v>2800</v>
      </c>
    </row>
    <row r="1020" spans="1:3" x14ac:dyDescent="0.25">
      <c r="A1020" s="36" t="s">
        <v>1244</v>
      </c>
      <c r="B1020" s="36" t="s">
        <v>1481</v>
      </c>
      <c r="C1020" s="36" t="s">
        <v>2800</v>
      </c>
    </row>
    <row r="1021" spans="1:3" x14ac:dyDescent="0.25">
      <c r="A1021" s="36" t="s">
        <v>1244</v>
      </c>
      <c r="B1021" s="96" t="s">
        <v>1482</v>
      </c>
      <c r="C1021" s="36" t="s">
        <v>2801</v>
      </c>
    </row>
    <row r="1022" spans="1:3" x14ac:dyDescent="0.25">
      <c r="A1022" s="36" t="s">
        <v>1244</v>
      </c>
      <c r="B1022" s="36" t="s">
        <v>1484</v>
      </c>
      <c r="C1022" s="36" t="s">
        <v>2802</v>
      </c>
    </row>
    <row r="1023" spans="1:3" x14ac:dyDescent="0.25">
      <c r="A1023" s="36" t="s">
        <v>1244</v>
      </c>
      <c r="B1023" s="36" t="s">
        <v>1486</v>
      </c>
      <c r="C1023" s="36" t="s">
        <v>2803</v>
      </c>
    </row>
    <row r="1024" spans="1:3" x14ac:dyDescent="0.25">
      <c r="A1024" s="36" t="s">
        <v>1244</v>
      </c>
      <c r="B1024" s="96" t="s">
        <v>1488</v>
      </c>
      <c r="C1024" s="36" t="s">
        <v>1489</v>
      </c>
    </row>
    <row r="1025" spans="1:3" x14ac:dyDescent="0.25">
      <c r="A1025" s="36" t="s">
        <v>1244</v>
      </c>
      <c r="B1025" s="36" t="s">
        <v>1490</v>
      </c>
      <c r="C1025" s="36" t="s">
        <v>1489</v>
      </c>
    </row>
    <row r="1026" spans="1:3" x14ac:dyDescent="0.25">
      <c r="A1026" s="36" t="s">
        <v>1244</v>
      </c>
      <c r="B1026" s="96" t="s">
        <v>1491</v>
      </c>
      <c r="C1026" s="36" t="s">
        <v>1492</v>
      </c>
    </row>
    <row r="1027" spans="1:3" x14ac:dyDescent="0.25">
      <c r="A1027" s="36" t="s">
        <v>1244</v>
      </c>
      <c r="B1027" s="36" t="s">
        <v>1493</v>
      </c>
      <c r="C1027" s="36" t="s">
        <v>1492</v>
      </c>
    </row>
    <row r="1028" spans="1:3" x14ac:dyDescent="0.25">
      <c r="A1028" s="36" t="s">
        <v>1244</v>
      </c>
      <c r="B1028" s="96" t="s">
        <v>2804</v>
      </c>
      <c r="C1028" s="36" t="s">
        <v>2805</v>
      </c>
    </row>
    <row r="1029" spans="1:3" x14ac:dyDescent="0.25">
      <c r="A1029" s="36" t="s">
        <v>1244</v>
      </c>
      <c r="B1029" s="36" t="s">
        <v>3452</v>
      </c>
      <c r="C1029" s="36" t="s">
        <v>2806</v>
      </c>
    </row>
    <row r="1030" spans="1:3" x14ac:dyDescent="0.25">
      <c r="A1030" s="36" t="s">
        <v>1244</v>
      </c>
      <c r="B1030" s="36" t="s">
        <v>3453</v>
      </c>
      <c r="C1030" s="36" t="s">
        <v>2807</v>
      </c>
    </row>
    <row r="1031" spans="1:3" x14ac:dyDescent="0.25">
      <c r="A1031" s="36" t="s">
        <v>1244</v>
      </c>
      <c r="B1031" s="36" t="s">
        <v>3454</v>
      </c>
      <c r="C1031" s="36" t="s">
        <v>2808</v>
      </c>
    </row>
    <row r="1032" spans="1:3" x14ac:dyDescent="0.25">
      <c r="A1032" s="36" t="s">
        <v>1244</v>
      </c>
      <c r="B1032" s="36" t="s">
        <v>3455</v>
      </c>
      <c r="C1032" s="36" t="s">
        <v>2809</v>
      </c>
    </row>
    <row r="1033" spans="1:3" x14ac:dyDescent="0.25">
      <c r="A1033" s="36" t="s">
        <v>1244</v>
      </c>
      <c r="B1033" s="36" t="s">
        <v>3392</v>
      </c>
      <c r="C1033" s="36" t="s">
        <v>2810</v>
      </c>
    </row>
    <row r="1034" spans="1:3" x14ac:dyDescent="0.25">
      <c r="A1034" s="36" t="s">
        <v>1244</v>
      </c>
      <c r="B1034" s="96" t="s">
        <v>1503</v>
      </c>
      <c r="C1034" s="36" t="s">
        <v>1504</v>
      </c>
    </row>
    <row r="1035" spans="1:3" x14ac:dyDescent="0.25">
      <c r="A1035" s="36" t="s">
        <v>1244</v>
      </c>
      <c r="B1035" s="96" t="s">
        <v>1505</v>
      </c>
      <c r="C1035" s="36" t="s">
        <v>1506</v>
      </c>
    </row>
    <row r="1036" spans="1:3" x14ac:dyDescent="0.25">
      <c r="A1036" s="36" t="s">
        <v>1244</v>
      </c>
      <c r="B1036" s="36" t="s">
        <v>1507</v>
      </c>
      <c r="C1036" s="36" t="s">
        <v>1506</v>
      </c>
    </row>
    <row r="1037" spans="1:3" x14ac:dyDescent="0.25">
      <c r="A1037" s="36" t="s">
        <v>1244</v>
      </c>
      <c r="B1037" s="96" t="s">
        <v>1508</v>
      </c>
      <c r="C1037" s="36" t="s">
        <v>2811</v>
      </c>
    </row>
    <row r="1038" spans="1:3" x14ac:dyDescent="0.25">
      <c r="A1038" s="36" t="s">
        <v>1244</v>
      </c>
      <c r="B1038" s="36" t="s">
        <v>1510</v>
      </c>
      <c r="C1038" s="36" t="s">
        <v>2811</v>
      </c>
    </row>
    <row r="1039" spans="1:3" x14ac:dyDescent="0.25">
      <c r="A1039" s="36" t="s">
        <v>1244</v>
      </c>
      <c r="B1039" s="96" t="s">
        <v>1511</v>
      </c>
      <c r="C1039" s="36" t="s">
        <v>2812</v>
      </c>
    </row>
    <row r="1040" spans="1:3" x14ac:dyDescent="0.25">
      <c r="A1040" s="36" t="s">
        <v>1244</v>
      </c>
      <c r="B1040" s="36" t="s">
        <v>3456</v>
      </c>
      <c r="C1040" s="36" t="s">
        <v>2812</v>
      </c>
    </row>
    <row r="1041" spans="1:3" x14ac:dyDescent="0.25">
      <c r="A1041" s="36" t="s">
        <v>1244</v>
      </c>
      <c r="B1041" s="96" t="s">
        <v>1518</v>
      </c>
      <c r="C1041" s="36" t="s">
        <v>1512</v>
      </c>
    </row>
    <row r="1042" spans="1:3" x14ac:dyDescent="0.25">
      <c r="A1042" s="36" t="s">
        <v>1244</v>
      </c>
      <c r="B1042" s="36" t="s">
        <v>3457</v>
      </c>
      <c r="C1042" s="36" t="s">
        <v>2813</v>
      </c>
    </row>
    <row r="1043" spans="1:3" x14ac:dyDescent="0.25">
      <c r="A1043" s="36" t="s">
        <v>1244</v>
      </c>
      <c r="B1043" s="36" t="s">
        <v>3458</v>
      </c>
      <c r="C1043" s="36" t="s">
        <v>2814</v>
      </c>
    </row>
    <row r="1044" spans="1:3" x14ac:dyDescent="0.25">
      <c r="A1044" s="36" t="s">
        <v>1244</v>
      </c>
      <c r="B1044" s="36" t="s">
        <v>3459</v>
      </c>
      <c r="C1044" s="36" t="s">
        <v>2815</v>
      </c>
    </row>
    <row r="1045" spans="1:3" x14ac:dyDescent="0.25">
      <c r="A1045" s="36" t="s">
        <v>1244</v>
      </c>
      <c r="B1045" s="96" t="s">
        <v>2816</v>
      </c>
      <c r="C1045" s="36" t="s">
        <v>1519</v>
      </c>
    </row>
    <row r="1046" spans="1:3" x14ac:dyDescent="0.25">
      <c r="A1046" s="36" t="s">
        <v>1244</v>
      </c>
      <c r="B1046" s="36" t="s">
        <v>3393</v>
      </c>
      <c r="C1046" s="36" t="s">
        <v>1519</v>
      </c>
    </row>
    <row r="1047" spans="1:3" x14ac:dyDescent="0.25">
      <c r="A1047" s="36" t="s">
        <v>1244</v>
      </c>
      <c r="B1047" s="96" t="s">
        <v>1528</v>
      </c>
      <c r="C1047" s="36" t="s">
        <v>2817</v>
      </c>
    </row>
    <row r="1048" spans="1:3" x14ac:dyDescent="0.25">
      <c r="A1048" s="36" t="s">
        <v>1244</v>
      </c>
      <c r="B1048" s="96" t="s">
        <v>1530</v>
      </c>
      <c r="C1048" s="36" t="s">
        <v>1531</v>
      </c>
    </row>
    <row r="1049" spans="1:3" x14ac:dyDescent="0.25">
      <c r="A1049" s="36" t="s">
        <v>1244</v>
      </c>
      <c r="B1049" s="36" t="s">
        <v>1532</v>
      </c>
      <c r="C1049" s="36" t="s">
        <v>2818</v>
      </c>
    </row>
    <row r="1050" spans="1:3" x14ac:dyDescent="0.25">
      <c r="A1050" s="36" t="s">
        <v>1244</v>
      </c>
      <c r="B1050" s="36" t="s">
        <v>1534</v>
      </c>
      <c r="C1050" s="36" t="s">
        <v>2819</v>
      </c>
    </row>
    <row r="1051" spans="1:3" x14ac:dyDescent="0.25">
      <c r="A1051" s="36" t="s">
        <v>1244</v>
      </c>
      <c r="B1051" s="96" t="s">
        <v>1536</v>
      </c>
      <c r="C1051" s="36" t="s">
        <v>2820</v>
      </c>
    </row>
    <row r="1052" spans="1:3" x14ac:dyDescent="0.25">
      <c r="A1052" s="36" t="s">
        <v>1244</v>
      </c>
      <c r="B1052" s="36" t="s">
        <v>1538</v>
      </c>
      <c r="C1052" s="36" t="s">
        <v>2821</v>
      </c>
    </row>
    <row r="1053" spans="1:3" x14ac:dyDescent="0.25">
      <c r="A1053" s="36" t="s">
        <v>1244</v>
      </c>
      <c r="B1053" s="36" t="s">
        <v>1540</v>
      </c>
      <c r="C1053" s="36" t="s">
        <v>2822</v>
      </c>
    </row>
    <row r="1054" spans="1:3" x14ac:dyDescent="0.25">
      <c r="A1054" s="36" t="s">
        <v>1244</v>
      </c>
      <c r="B1054" s="96" t="s">
        <v>1542</v>
      </c>
      <c r="C1054" s="36" t="s">
        <v>2823</v>
      </c>
    </row>
    <row r="1055" spans="1:3" x14ac:dyDescent="0.25">
      <c r="A1055" s="36" t="s">
        <v>1244</v>
      </c>
      <c r="B1055" s="36" t="s">
        <v>1544</v>
      </c>
      <c r="C1055" s="36" t="s">
        <v>2823</v>
      </c>
    </row>
    <row r="1056" spans="1:3" x14ac:dyDescent="0.25">
      <c r="A1056" s="36" t="s">
        <v>1244</v>
      </c>
      <c r="B1056" s="96" t="s">
        <v>1545</v>
      </c>
      <c r="C1056" s="36" t="s">
        <v>1546</v>
      </c>
    </row>
    <row r="1057" spans="1:3" x14ac:dyDescent="0.25">
      <c r="A1057" s="36" t="s">
        <v>1244</v>
      </c>
      <c r="B1057" s="36" t="s">
        <v>3460</v>
      </c>
      <c r="C1057" s="36" t="s">
        <v>1546</v>
      </c>
    </row>
    <row r="1058" spans="1:3" x14ac:dyDescent="0.25">
      <c r="A1058" s="36" t="s">
        <v>1244</v>
      </c>
      <c r="B1058" s="96" t="s">
        <v>1549</v>
      </c>
      <c r="C1058" s="36" t="s">
        <v>2824</v>
      </c>
    </row>
    <row r="1059" spans="1:3" x14ac:dyDescent="0.25">
      <c r="A1059" s="36" t="s">
        <v>1244</v>
      </c>
      <c r="B1059" s="36" t="s">
        <v>1551</v>
      </c>
      <c r="C1059" s="36" t="s">
        <v>2824</v>
      </c>
    </row>
    <row r="1060" spans="1:3" x14ac:dyDescent="0.25">
      <c r="A1060" s="36" t="s">
        <v>1244</v>
      </c>
      <c r="B1060" s="96" t="s">
        <v>1552</v>
      </c>
      <c r="C1060" s="36" t="s">
        <v>2825</v>
      </c>
    </row>
    <row r="1061" spans="1:3" x14ac:dyDescent="0.25">
      <c r="A1061" s="36" t="s">
        <v>1244</v>
      </c>
      <c r="B1061" s="36" t="s">
        <v>1554</v>
      </c>
      <c r="C1061" s="36" t="s">
        <v>2826</v>
      </c>
    </row>
    <row r="1062" spans="1:3" x14ac:dyDescent="0.25">
      <c r="A1062" s="36" t="s">
        <v>1244</v>
      </c>
      <c r="B1062" s="36" t="s">
        <v>1556</v>
      </c>
      <c r="C1062" s="36" t="s">
        <v>2827</v>
      </c>
    </row>
    <row r="1063" spans="1:3" x14ac:dyDescent="0.25">
      <c r="A1063" s="36" t="s">
        <v>1244</v>
      </c>
      <c r="B1063" s="36" t="s">
        <v>3461</v>
      </c>
      <c r="C1063" s="36" t="s">
        <v>2828</v>
      </c>
    </row>
    <row r="1064" spans="1:3" x14ac:dyDescent="0.25">
      <c r="A1064" s="36" t="s">
        <v>1244</v>
      </c>
      <c r="B1064" s="96" t="s">
        <v>1558</v>
      </c>
      <c r="C1064" s="36" t="s">
        <v>2829</v>
      </c>
    </row>
    <row r="1065" spans="1:3" x14ac:dyDescent="0.25">
      <c r="A1065" s="36" t="s">
        <v>1244</v>
      </c>
      <c r="B1065" s="36" t="s">
        <v>1560</v>
      </c>
      <c r="C1065" s="36" t="s">
        <v>2829</v>
      </c>
    </row>
    <row r="1066" spans="1:3" x14ac:dyDescent="0.25">
      <c r="A1066" s="36" t="s">
        <v>1244</v>
      </c>
      <c r="B1066" s="96" t="s">
        <v>1561</v>
      </c>
      <c r="C1066" s="36" t="s">
        <v>2830</v>
      </c>
    </row>
    <row r="1067" spans="1:3" x14ac:dyDescent="0.25">
      <c r="A1067" s="36" t="s">
        <v>1244</v>
      </c>
      <c r="B1067" s="36" t="s">
        <v>3462</v>
      </c>
      <c r="C1067" s="36" t="s">
        <v>2831</v>
      </c>
    </row>
    <row r="1068" spans="1:3" x14ac:dyDescent="0.25">
      <c r="A1068" s="36" t="s">
        <v>1244</v>
      </c>
      <c r="B1068" s="36" t="s">
        <v>3463</v>
      </c>
      <c r="C1068" s="36" t="s">
        <v>2832</v>
      </c>
    </row>
    <row r="1069" spans="1:3" x14ac:dyDescent="0.25">
      <c r="A1069" s="36" t="s">
        <v>1244</v>
      </c>
      <c r="B1069" s="36" t="s">
        <v>3464</v>
      </c>
      <c r="C1069" s="36" t="s">
        <v>2833</v>
      </c>
    </row>
    <row r="1070" spans="1:3" x14ac:dyDescent="0.25">
      <c r="A1070" s="36" t="s">
        <v>1244</v>
      </c>
      <c r="B1070" s="36" t="s">
        <v>3465</v>
      </c>
      <c r="C1070" s="36" t="s">
        <v>2834</v>
      </c>
    </row>
    <row r="1071" spans="1:3" x14ac:dyDescent="0.25">
      <c r="A1071" s="36" t="s">
        <v>1244</v>
      </c>
      <c r="B1071" s="36" t="s">
        <v>3394</v>
      </c>
      <c r="C1071" s="36" t="s">
        <v>2835</v>
      </c>
    </row>
    <row r="1072" spans="1:3" x14ac:dyDescent="0.25">
      <c r="A1072" s="36" t="s">
        <v>1244</v>
      </c>
      <c r="B1072" s="96" t="s">
        <v>1564</v>
      </c>
      <c r="C1072" s="36" t="s">
        <v>2836</v>
      </c>
    </row>
    <row r="1073" spans="1:3" x14ac:dyDescent="0.25">
      <c r="A1073" s="36" t="s">
        <v>1244</v>
      </c>
      <c r="B1073" s="36" t="s">
        <v>1566</v>
      </c>
      <c r="C1073" s="36" t="s">
        <v>2836</v>
      </c>
    </row>
    <row r="1074" spans="1:3" x14ac:dyDescent="0.25">
      <c r="A1074" s="36" t="s">
        <v>1244</v>
      </c>
      <c r="B1074" s="96" t="s">
        <v>1567</v>
      </c>
      <c r="C1074" s="36" t="s">
        <v>2837</v>
      </c>
    </row>
    <row r="1075" spans="1:3" x14ac:dyDescent="0.25">
      <c r="A1075" s="36" t="s">
        <v>1244</v>
      </c>
      <c r="B1075" s="96" t="s">
        <v>1569</v>
      </c>
      <c r="C1075" s="36" t="s">
        <v>2838</v>
      </c>
    </row>
    <row r="1076" spans="1:3" x14ac:dyDescent="0.25">
      <c r="A1076" s="36" t="s">
        <v>1244</v>
      </c>
      <c r="B1076" s="36" t="s">
        <v>1571</v>
      </c>
      <c r="C1076" s="36" t="s">
        <v>2838</v>
      </c>
    </row>
    <row r="1077" spans="1:3" x14ac:dyDescent="0.25">
      <c r="A1077" s="36" t="s">
        <v>1244</v>
      </c>
      <c r="B1077" s="96" t="s">
        <v>1572</v>
      </c>
      <c r="C1077" s="36" t="s">
        <v>2839</v>
      </c>
    </row>
    <row r="1078" spans="1:3" x14ac:dyDescent="0.25">
      <c r="A1078" s="36" t="s">
        <v>1244</v>
      </c>
      <c r="B1078" s="36" t="s">
        <v>1574</v>
      </c>
      <c r="C1078" s="36" t="s">
        <v>2839</v>
      </c>
    </row>
    <row r="1079" spans="1:3" x14ac:dyDescent="0.25">
      <c r="A1079" s="36" t="s">
        <v>1244</v>
      </c>
      <c r="B1079" s="96" t="s">
        <v>2840</v>
      </c>
      <c r="C1079" s="36" t="s">
        <v>2841</v>
      </c>
    </row>
    <row r="1080" spans="1:3" x14ac:dyDescent="0.25">
      <c r="A1080" s="36" t="s">
        <v>1244</v>
      </c>
      <c r="B1080" s="36" t="s">
        <v>3395</v>
      </c>
      <c r="C1080" s="36" t="s">
        <v>2841</v>
      </c>
    </row>
    <row r="1081" spans="1:3" x14ac:dyDescent="0.25">
      <c r="A1081" s="36" t="s">
        <v>1244</v>
      </c>
      <c r="B1081" s="96" t="s">
        <v>1578</v>
      </c>
      <c r="C1081" s="36" t="s">
        <v>2842</v>
      </c>
    </row>
    <row r="1082" spans="1:3" x14ac:dyDescent="0.25">
      <c r="A1082" s="36" t="s">
        <v>1244</v>
      </c>
      <c r="B1082" s="96" t="s">
        <v>1579</v>
      </c>
      <c r="C1082" s="36" t="s">
        <v>2843</v>
      </c>
    </row>
    <row r="1083" spans="1:3" x14ac:dyDescent="0.25">
      <c r="A1083" s="36" t="s">
        <v>1244</v>
      </c>
      <c r="B1083" s="36" t="s">
        <v>3396</v>
      </c>
      <c r="C1083" s="36" t="s">
        <v>2844</v>
      </c>
    </row>
    <row r="1084" spans="1:3" x14ac:dyDescent="0.25">
      <c r="A1084" s="36" t="s">
        <v>1244</v>
      </c>
      <c r="B1084" s="36" t="s">
        <v>3397</v>
      </c>
      <c r="C1084" s="36" t="s">
        <v>2845</v>
      </c>
    </row>
    <row r="1085" spans="1:3" x14ac:dyDescent="0.25">
      <c r="A1085" s="36" t="s">
        <v>1244</v>
      </c>
      <c r="B1085" s="36" t="s">
        <v>3398</v>
      </c>
      <c r="C1085" s="36" t="s">
        <v>2846</v>
      </c>
    </row>
    <row r="1086" spans="1:3" x14ac:dyDescent="0.25">
      <c r="A1086" s="36" t="s">
        <v>1244</v>
      </c>
      <c r="B1086" s="36" t="s">
        <v>3399</v>
      </c>
      <c r="C1086" s="36" t="s">
        <v>2847</v>
      </c>
    </row>
    <row r="1087" spans="1:3" x14ac:dyDescent="0.25">
      <c r="A1087" s="36" t="s">
        <v>1244</v>
      </c>
      <c r="B1087" s="36" t="s">
        <v>3400</v>
      </c>
      <c r="C1087" s="36" t="s">
        <v>2848</v>
      </c>
    </row>
    <row r="1088" spans="1:3" x14ac:dyDescent="0.25">
      <c r="A1088" s="36" t="s">
        <v>1244</v>
      </c>
      <c r="B1088" s="36" t="s">
        <v>3401</v>
      </c>
      <c r="C1088" s="36" t="s">
        <v>2849</v>
      </c>
    </row>
    <row r="1089" spans="1:3" x14ac:dyDescent="0.25">
      <c r="A1089" s="36" t="s">
        <v>1244</v>
      </c>
      <c r="B1089" s="36" t="s">
        <v>3402</v>
      </c>
      <c r="C1089" s="36" t="s">
        <v>2850</v>
      </c>
    </row>
    <row r="1090" spans="1:3" x14ac:dyDescent="0.25">
      <c r="A1090" s="36" t="s">
        <v>1244</v>
      </c>
      <c r="B1090" s="36" t="s">
        <v>3403</v>
      </c>
      <c r="C1090" s="36" t="s">
        <v>2851</v>
      </c>
    </row>
    <row r="1091" spans="1:3" x14ac:dyDescent="0.25">
      <c r="A1091" s="36" t="s">
        <v>1244</v>
      </c>
      <c r="B1091" s="36" t="s">
        <v>3404</v>
      </c>
      <c r="C1091" s="36" t="s">
        <v>2852</v>
      </c>
    </row>
    <row r="1092" spans="1:3" x14ac:dyDescent="0.25">
      <c r="A1092" s="36" t="s">
        <v>1244</v>
      </c>
      <c r="B1092" s="96" t="s">
        <v>2853</v>
      </c>
      <c r="C1092" s="36" t="s">
        <v>2854</v>
      </c>
    </row>
    <row r="1093" spans="1:3" x14ac:dyDescent="0.25">
      <c r="A1093" s="36" t="s">
        <v>1244</v>
      </c>
      <c r="B1093" s="36" t="s">
        <v>3405</v>
      </c>
      <c r="C1093" s="36" t="s">
        <v>2854</v>
      </c>
    </row>
    <row r="1094" spans="1:3" x14ac:dyDescent="0.25">
      <c r="A1094" s="36" t="s">
        <v>1583</v>
      </c>
      <c r="B1094" s="96" t="s">
        <v>1583</v>
      </c>
      <c r="C1094" s="36" t="s">
        <v>3166</v>
      </c>
    </row>
    <row r="1095" spans="1:3" x14ac:dyDescent="0.25">
      <c r="A1095" s="36" t="s">
        <v>1583</v>
      </c>
      <c r="B1095" s="96">
        <v>49</v>
      </c>
      <c r="C1095" s="36" t="s">
        <v>1584</v>
      </c>
    </row>
    <row r="1096" spans="1:3" x14ac:dyDescent="0.25">
      <c r="A1096" s="36" t="s">
        <v>1583</v>
      </c>
      <c r="B1096" s="96" t="s">
        <v>1585</v>
      </c>
      <c r="C1096" s="36" t="s">
        <v>2855</v>
      </c>
    </row>
    <row r="1097" spans="1:3" x14ac:dyDescent="0.25">
      <c r="A1097" s="36" t="s">
        <v>1583</v>
      </c>
      <c r="B1097" s="96" t="s">
        <v>2856</v>
      </c>
      <c r="C1097" s="36" t="s">
        <v>2855</v>
      </c>
    </row>
    <row r="1098" spans="1:3" x14ac:dyDescent="0.25">
      <c r="A1098" s="36" t="s">
        <v>1583</v>
      </c>
      <c r="B1098" s="36" t="s">
        <v>3260</v>
      </c>
      <c r="C1098" s="36" t="s">
        <v>2855</v>
      </c>
    </row>
    <row r="1099" spans="1:3" x14ac:dyDescent="0.25">
      <c r="A1099" s="36" t="s">
        <v>1583</v>
      </c>
      <c r="B1099" s="96" t="s">
        <v>1593</v>
      </c>
      <c r="C1099" s="36" t="s">
        <v>1594</v>
      </c>
    </row>
    <row r="1100" spans="1:3" x14ac:dyDescent="0.25">
      <c r="A1100" s="36" t="s">
        <v>1583</v>
      </c>
      <c r="B1100" s="96" t="s">
        <v>1595</v>
      </c>
      <c r="C1100" s="36" t="s">
        <v>1594</v>
      </c>
    </row>
    <row r="1101" spans="1:3" x14ac:dyDescent="0.25">
      <c r="A1101" s="36" t="s">
        <v>1583</v>
      </c>
      <c r="B1101" s="36" t="s">
        <v>1596</v>
      </c>
      <c r="C1101" s="36" t="s">
        <v>1594</v>
      </c>
    </row>
    <row r="1102" spans="1:3" x14ac:dyDescent="0.25">
      <c r="A1102" s="36" t="s">
        <v>1583</v>
      </c>
      <c r="B1102" s="96" t="s">
        <v>1597</v>
      </c>
      <c r="C1102" s="36" t="s">
        <v>1598</v>
      </c>
    </row>
    <row r="1103" spans="1:3" x14ac:dyDescent="0.25">
      <c r="A1103" s="36" t="s">
        <v>1583</v>
      </c>
      <c r="B1103" s="96" t="s">
        <v>1599</v>
      </c>
      <c r="C1103" s="36" t="s">
        <v>2857</v>
      </c>
    </row>
    <row r="1104" spans="1:3" x14ac:dyDescent="0.25">
      <c r="A1104" s="36" t="s">
        <v>1583</v>
      </c>
      <c r="B1104" s="36" t="s">
        <v>3406</v>
      </c>
      <c r="C1104" s="36" t="s">
        <v>2858</v>
      </c>
    </row>
    <row r="1105" spans="1:3" x14ac:dyDescent="0.25">
      <c r="A1105" s="36" t="s">
        <v>1583</v>
      </c>
      <c r="B1105" s="36" t="s">
        <v>3466</v>
      </c>
      <c r="C1105" s="36" t="s">
        <v>2859</v>
      </c>
    </row>
    <row r="1106" spans="1:3" x14ac:dyDescent="0.25">
      <c r="A1106" s="36" t="s">
        <v>1583</v>
      </c>
      <c r="B1106" s="96" t="s">
        <v>1602</v>
      </c>
      <c r="C1106" s="36" t="s">
        <v>2860</v>
      </c>
    </row>
    <row r="1107" spans="1:3" x14ac:dyDescent="0.25">
      <c r="A1107" s="36" t="s">
        <v>1583</v>
      </c>
      <c r="B1107" s="36" t="s">
        <v>1604</v>
      </c>
      <c r="C1107" s="36" t="s">
        <v>2860</v>
      </c>
    </row>
    <row r="1108" spans="1:3" x14ac:dyDescent="0.25">
      <c r="A1108" s="36" t="s">
        <v>1583</v>
      </c>
      <c r="B1108" s="96" t="s">
        <v>1611</v>
      </c>
      <c r="C1108" s="36" t="s">
        <v>2861</v>
      </c>
    </row>
    <row r="1109" spans="1:3" x14ac:dyDescent="0.25">
      <c r="A1109" s="36" t="s">
        <v>1583</v>
      </c>
      <c r="B1109" s="36" t="s">
        <v>3467</v>
      </c>
      <c r="C1109" s="36" t="s">
        <v>2862</v>
      </c>
    </row>
    <row r="1110" spans="1:3" x14ac:dyDescent="0.25">
      <c r="A1110" s="36" t="s">
        <v>1583</v>
      </c>
      <c r="B1110" s="36" t="s">
        <v>3264</v>
      </c>
      <c r="C1110" s="36" t="s">
        <v>2863</v>
      </c>
    </row>
    <row r="1111" spans="1:3" x14ac:dyDescent="0.25">
      <c r="A1111" s="36" t="s">
        <v>1583</v>
      </c>
      <c r="B1111" s="96" t="s">
        <v>1613</v>
      </c>
      <c r="C1111" s="36" t="s">
        <v>2864</v>
      </c>
    </row>
    <row r="1112" spans="1:3" x14ac:dyDescent="0.25">
      <c r="A1112" s="36" t="s">
        <v>1583</v>
      </c>
      <c r="B1112" s="96" t="s">
        <v>1614</v>
      </c>
      <c r="C1112" s="36" t="s">
        <v>1615</v>
      </c>
    </row>
    <row r="1113" spans="1:3" x14ac:dyDescent="0.25">
      <c r="A1113" s="36" t="s">
        <v>1583</v>
      </c>
      <c r="B1113" s="36" t="s">
        <v>1616</v>
      </c>
      <c r="C1113" s="36" t="s">
        <v>1615</v>
      </c>
    </row>
    <row r="1114" spans="1:3" x14ac:dyDescent="0.25">
      <c r="A1114" s="36" t="s">
        <v>1583</v>
      </c>
      <c r="B1114" s="96" t="s">
        <v>1617</v>
      </c>
      <c r="C1114" s="36" t="s">
        <v>2865</v>
      </c>
    </row>
    <row r="1115" spans="1:3" x14ac:dyDescent="0.25">
      <c r="A1115" s="36" t="s">
        <v>1583</v>
      </c>
      <c r="B1115" s="36" t="s">
        <v>1618</v>
      </c>
      <c r="C1115" s="36" t="s">
        <v>2865</v>
      </c>
    </row>
    <row r="1116" spans="1:3" x14ac:dyDescent="0.25">
      <c r="A1116" s="36" t="s">
        <v>1583</v>
      </c>
      <c r="B1116" s="96" t="s">
        <v>1619</v>
      </c>
      <c r="C1116" s="36" t="s">
        <v>1620</v>
      </c>
    </row>
    <row r="1117" spans="1:3" x14ac:dyDescent="0.25">
      <c r="A1117" s="36" t="s">
        <v>1583</v>
      </c>
      <c r="B1117" s="96" t="s">
        <v>1621</v>
      </c>
      <c r="C1117" s="36" t="s">
        <v>1620</v>
      </c>
    </row>
    <row r="1118" spans="1:3" x14ac:dyDescent="0.25">
      <c r="A1118" s="36" t="s">
        <v>1583</v>
      </c>
      <c r="B1118" s="36" t="s">
        <v>1622</v>
      </c>
      <c r="C1118" s="36" t="s">
        <v>1620</v>
      </c>
    </row>
    <row r="1119" spans="1:3" x14ac:dyDescent="0.25">
      <c r="A1119" s="36" t="s">
        <v>1583</v>
      </c>
      <c r="B1119" s="96">
        <v>50</v>
      </c>
      <c r="C1119" s="36" t="s">
        <v>1623</v>
      </c>
    </row>
    <row r="1120" spans="1:3" x14ac:dyDescent="0.25">
      <c r="A1120" s="36" t="s">
        <v>1583</v>
      </c>
      <c r="B1120" s="96" t="s">
        <v>1624</v>
      </c>
      <c r="C1120" s="36" t="s">
        <v>1625</v>
      </c>
    </row>
    <row r="1121" spans="1:3" x14ac:dyDescent="0.25">
      <c r="A1121" s="36" t="s">
        <v>1583</v>
      </c>
      <c r="B1121" s="96" t="s">
        <v>1626</v>
      </c>
      <c r="C1121" s="36" t="s">
        <v>1625</v>
      </c>
    </row>
    <row r="1122" spans="1:3" x14ac:dyDescent="0.25">
      <c r="A1122" s="36" t="s">
        <v>1583</v>
      </c>
      <c r="B1122" s="36" t="s">
        <v>1627</v>
      </c>
      <c r="C1122" s="36" t="s">
        <v>1625</v>
      </c>
    </row>
    <row r="1123" spans="1:3" x14ac:dyDescent="0.25">
      <c r="A1123" s="36" t="s">
        <v>1583</v>
      </c>
      <c r="B1123" s="96" t="s">
        <v>1628</v>
      </c>
      <c r="C1123" s="36" t="s">
        <v>1629</v>
      </c>
    </row>
    <row r="1124" spans="1:3" x14ac:dyDescent="0.25">
      <c r="A1124" s="36" t="s">
        <v>1583</v>
      </c>
      <c r="B1124" s="96" t="s">
        <v>1630</v>
      </c>
      <c r="C1124" s="36" t="s">
        <v>1629</v>
      </c>
    </row>
    <row r="1125" spans="1:3" x14ac:dyDescent="0.25">
      <c r="A1125" s="36" t="s">
        <v>1583</v>
      </c>
      <c r="B1125" s="36" t="s">
        <v>1631</v>
      </c>
      <c r="C1125" s="36" t="s">
        <v>1629</v>
      </c>
    </row>
    <row r="1126" spans="1:3" x14ac:dyDescent="0.25">
      <c r="A1126" s="36" t="s">
        <v>1583</v>
      </c>
      <c r="B1126" s="96" t="s">
        <v>1632</v>
      </c>
      <c r="C1126" s="36" t="s">
        <v>1633</v>
      </c>
    </row>
    <row r="1127" spans="1:3" x14ac:dyDescent="0.25">
      <c r="A1127" s="36" t="s">
        <v>1583</v>
      </c>
      <c r="B1127" s="96" t="s">
        <v>1634</v>
      </c>
      <c r="C1127" s="36" t="s">
        <v>1633</v>
      </c>
    </row>
    <row r="1128" spans="1:3" x14ac:dyDescent="0.25">
      <c r="A1128" s="36" t="s">
        <v>1583</v>
      </c>
      <c r="B1128" s="36" t="s">
        <v>1635</v>
      </c>
      <c r="C1128" s="36" t="s">
        <v>1633</v>
      </c>
    </row>
    <row r="1129" spans="1:3" x14ac:dyDescent="0.25">
      <c r="A1129" s="36" t="s">
        <v>1583</v>
      </c>
      <c r="B1129" s="96" t="s">
        <v>1636</v>
      </c>
      <c r="C1129" s="36" t="s">
        <v>1637</v>
      </c>
    </row>
    <row r="1130" spans="1:3" x14ac:dyDescent="0.25">
      <c r="A1130" s="36" t="s">
        <v>1583</v>
      </c>
      <c r="B1130" s="96" t="s">
        <v>1638</v>
      </c>
      <c r="C1130" s="36" t="s">
        <v>1637</v>
      </c>
    </row>
    <row r="1131" spans="1:3" x14ac:dyDescent="0.25">
      <c r="A1131" s="36" t="s">
        <v>1583</v>
      </c>
      <c r="B1131" s="36" t="s">
        <v>1639</v>
      </c>
      <c r="C1131" s="36" t="s">
        <v>1637</v>
      </c>
    </row>
    <row r="1132" spans="1:3" x14ac:dyDescent="0.25">
      <c r="A1132" s="36" t="s">
        <v>1583</v>
      </c>
      <c r="B1132" s="96">
        <v>51</v>
      </c>
      <c r="C1132" s="36" t="s">
        <v>1640</v>
      </c>
    </row>
    <row r="1133" spans="1:3" x14ac:dyDescent="0.25">
      <c r="A1133" s="36" t="s">
        <v>1583</v>
      </c>
      <c r="B1133" s="96" t="s">
        <v>1641</v>
      </c>
      <c r="C1133" s="36" t="s">
        <v>1642</v>
      </c>
    </row>
    <row r="1134" spans="1:3" x14ac:dyDescent="0.25">
      <c r="A1134" s="36" t="s">
        <v>1583</v>
      </c>
      <c r="B1134" s="96" t="s">
        <v>1643</v>
      </c>
      <c r="C1134" s="36" t="s">
        <v>1642</v>
      </c>
    </row>
    <row r="1135" spans="1:3" x14ac:dyDescent="0.25">
      <c r="A1135" s="36" t="s">
        <v>1583</v>
      </c>
      <c r="B1135" s="36" t="s">
        <v>1644</v>
      </c>
      <c r="C1135" s="36" t="s">
        <v>2866</v>
      </c>
    </row>
    <row r="1136" spans="1:3" x14ac:dyDescent="0.25">
      <c r="A1136" s="36" t="s">
        <v>1583</v>
      </c>
      <c r="B1136" s="36" t="s">
        <v>1646</v>
      </c>
      <c r="C1136" s="36" t="s">
        <v>2867</v>
      </c>
    </row>
    <row r="1137" spans="1:3" x14ac:dyDescent="0.25">
      <c r="A1137" s="36" t="s">
        <v>1583</v>
      </c>
      <c r="B1137" s="96" t="s">
        <v>1648</v>
      </c>
      <c r="C1137" s="36" t="s">
        <v>1649</v>
      </c>
    </row>
    <row r="1138" spans="1:3" x14ac:dyDescent="0.25">
      <c r="A1138" s="36" t="s">
        <v>1583</v>
      </c>
      <c r="B1138" s="96" t="s">
        <v>1650</v>
      </c>
      <c r="C1138" s="36" t="s">
        <v>1651</v>
      </c>
    </row>
    <row r="1139" spans="1:3" x14ac:dyDescent="0.25">
      <c r="A1139" s="36" t="s">
        <v>1583</v>
      </c>
      <c r="B1139" s="36" t="s">
        <v>1652</v>
      </c>
      <c r="C1139" s="36" t="s">
        <v>1651</v>
      </c>
    </row>
    <row r="1140" spans="1:3" x14ac:dyDescent="0.25">
      <c r="A1140" s="36" t="s">
        <v>1583</v>
      </c>
      <c r="B1140" s="96" t="s">
        <v>1653</v>
      </c>
      <c r="C1140" s="36" t="s">
        <v>1654</v>
      </c>
    </row>
    <row r="1141" spans="1:3" x14ac:dyDescent="0.25">
      <c r="A1141" s="36" t="s">
        <v>1583</v>
      </c>
      <c r="B1141" s="36" t="s">
        <v>1655</v>
      </c>
      <c r="C1141" s="36" t="s">
        <v>1654</v>
      </c>
    </row>
    <row r="1142" spans="1:3" x14ac:dyDescent="0.25">
      <c r="A1142" s="36" t="s">
        <v>1583</v>
      </c>
      <c r="B1142" s="96">
        <v>52</v>
      </c>
      <c r="C1142" s="36" t="s">
        <v>2868</v>
      </c>
    </row>
    <row r="1143" spans="1:3" x14ac:dyDescent="0.25">
      <c r="A1143" s="36" t="s">
        <v>1583</v>
      </c>
      <c r="B1143" s="96" t="s">
        <v>1656</v>
      </c>
      <c r="C1143" s="36" t="s">
        <v>1657</v>
      </c>
    </row>
    <row r="1144" spans="1:3" x14ac:dyDescent="0.25">
      <c r="A1144" s="36" t="s">
        <v>1583</v>
      </c>
      <c r="B1144" s="96" t="s">
        <v>1658</v>
      </c>
      <c r="C1144" s="36" t="s">
        <v>1657</v>
      </c>
    </row>
    <row r="1145" spans="1:3" x14ac:dyDescent="0.25">
      <c r="A1145" s="36" t="s">
        <v>1583</v>
      </c>
      <c r="B1145" s="36" t="s">
        <v>1659</v>
      </c>
      <c r="C1145" s="36" t="s">
        <v>1657</v>
      </c>
    </row>
    <row r="1146" spans="1:3" x14ac:dyDescent="0.25">
      <c r="A1146" s="36" t="s">
        <v>1583</v>
      </c>
      <c r="B1146" s="96" t="s">
        <v>1660</v>
      </c>
      <c r="C1146" s="36" t="s">
        <v>2869</v>
      </c>
    </row>
    <row r="1147" spans="1:3" x14ac:dyDescent="0.25">
      <c r="A1147" s="36" t="s">
        <v>1583</v>
      </c>
      <c r="B1147" s="96" t="s">
        <v>1661</v>
      </c>
      <c r="C1147" s="36" t="s">
        <v>1662</v>
      </c>
    </row>
    <row r="1148" spans="1:3" x14ac:dyDescent="0.25">
      <c r="A1148" s="36" t="s">
        <v>1583</v>
      </c>
      <c r="B1148" s="36" t="s">
        <v>1663</v>
      </c>
      <c r="C1148" s="36" t="s">
        <v>2870</v>
      </c>
    </row>
    <row r="1149" spans="1:3" x14ac:dyDescent="0.25">
      <c r="A1149" s="36" t="s">
        <v>1583</v>
      </c>
      <c r="B1149" s="36" t="s">
        <v>1665</v>
      </c>
      <c r="C1149" s="36" t="s">
        <v>2871</v>
      </c>
    </row>
    <row r="1150" spans="1:3" x14ac:dyDescent="0.25">
      <c r="A1150" s="36" t="s">
        <v>1583</v>
      </c>
      <c r="B1150" s="36" t="s">
        <v>1667</v>
      </c>
      <c r="C1150" s="36" t="s">
        <v>1668</v>
      </c>
    </row>
    <row r="1151" spans="1:3" x14ac:dyDescent="0.25">
      <c r="A1151" s="36" t="s">
        <v>1583</v>
      </c>
      <c r="B1151" s="96" t="s">
        <v>1669</v>
      </c>
      <c r="C1151" s="36" t="s">
        <v>1670</v>
      </c>
    </row>
    <row r="1152" spans="1:3" x14ac:dyDescent="0.25">
      <c r="A1152" s="36" t="s">
        <v>1583</v>
      </c>
      <c r="B1152" s="36" t="s">
        <v>1671</v>
      </c>
      <c r="C1152" s="36" t="s">
        <v>2872</v>
      </c>
    </row>
    <row r="1153" spans="1:3" x14ac:dyDescent="0.25">
      <c r="A1153" s="36" t="s">
        <v>1583</v>
      </c>
      <c r="B1153" s="36" t="s">
        <v>1673</v>
      </c>
      <c r="C1153" s="36" t="s">
        <v>2873</v>
      </c>
    </row>
    <row r="1154" spans="1:3" x14ac:dyDescent="0.25">
      <c r="A1154" s="36" t="s">
        <v>1583</v>
      </c>
      <c r="B1154" s="96" t="s">
        <v>1675</v>
      </c>
      <c r="C1154" s="36" t="s">
        <v>1676</v>
      </c>
    </row>
    <row r="1155" spans="1:3" x14ac:dyDescent="0.25">
      <c r="A1155" s="36" t="s">
        <v>1583</v>
      </c>
      <c r="B1155" s="36" t="s">
        <v>1677</v>
      </c>
      <c r="C1155" s="36" t="s">
        <v>1676</v>
      </c>
    </row>
    <row r="1156" spans="1:3" x14ac:dyDescent="0.25">
      <c r="A1156" s="36" t="s">
        <v>1583</v>
      </c>
      <c r="B1156" s="96" t="s">
        <v>1678</v>
      </c>
      <c r="C1156" s="36" t="s">
        <v>1679</v>
      </c>
    </row>
    <row r="1157" spans="1:3" x14ac:dyDescent="0.25">
      <c r="A1157" s="36" t="s">
        <v>1583</v>
      </c>
      <c r="B1157" s="36" t="s">
        <v>1680</v>
      </c>
      <c r="C1157" s="36" t="s">
        <v>1679</v>
      </c>
    </row>
    <row r="1158" spans="1:3" x14ac:dyDescent="0.25">
      <c r="A1158" s="36" t="s">
        <v>1583</v>
      </c>
      <c r="B1158" s="96" t="s">
        <v>2874</v>
      </c>
      <c r="C1158" s="36" t="s">
        <v>2869</v>
      </c>
    </row>
    <row r="1159" spans="1:3" x14ac:dyDescent="0.25">
      <c r="A1159" s="36" t="s">
        <v>1583</v>
      </c>
      <c r="B1159" s="36" t="s">
        <v>3407</v>
      </c>
      <c r="C1159" s="36" t="s">
        <v>2875</v>
      </c>
    </row>
    <row r="1160" spans="1:3" x14ac:dyDescent="0.25">
      <c r="A1160" s="36" t="s">
        <v>1583</v>
      </c>
      <c r="B1160" s="36" t="s">
        <v>3408</v>
      </c>
      <c r="C1160" s="36" t="s">
        <v>2876</v>
      </c>
    </row>
    <row r="1161" spans="1:3" x14ac:dyDescent="0.25">
      <c r="A1161" s="36" t="s">
        <v>1583</v>
      </c>
      <c r="B1161" s="36" t="s">
        <v>3265</v>
      </c>
      <c r="C1161" s="36" t="s">
        <v>2877</v>
      </c>
    </row>
    <row r="1162" spans="1:3" x14ac:dyDescent="0.25">
      <c r="A1162" s="36" t="s">
        <v>1583</v>
      </c>
      <c r="B1162" s="96">
        <v>53</v>
      </c>
      <c r="C1162" s="36" t="s">
        <v>1691</v>
      </c>
    </row>
    <row r="1163" spans="1:3" x14ac:dyDescent="0.25">
      <c r="A1163" s="36" t="s">
        <v>1583</v>
      </c>
      <c r="B1163" s="96" t="s">
        <v>1692</v>
      </c>
      <c r="C1163" s="36" t="s">
        <v>1693</v>
      </c>
    </row>
    <row r="1164" spans="1:3" x14ac:dyDescent="0.25">
      <c r="A1164" s="36" t="s">
        <v>1583</v>
      </c>
      <c r="B1164" s="96" t="s">
        <v>1694</v>
      </c>
      <c r="C1164" s="36" t="s">
        <v>1693</v>
      </c>
    </row>
    <row r="1165" spans="1:3" x14ac:dyDescent="0.25">
      <c r="A1165" s="36" t="s">
        <v>1583</v>
      </c>
      <c r="B1165" s="36" t="s">
        <v>1695</v>
      </c>
      <c r="C1165" s="36" t="s">
        <v>1693</v>
      </c>
    </row>
    <row r="1166" spans="1:3" x14ac:dyDescent="0.25">
      <c r="A1166" s="36" t="s">
        <v>1583</v>
      </c>
      <c r="B1166" s="96" t="s">
        <v>1696</v>
      </c>
      <c r="C1166" s="36" t="s">
        <v>2878</v>
      </c>
    </row>
    <row r="1167" spans="1:3" x14ac:dyDescent="0.25">
      <c r="A1167" s="36" t="s">
        <v>1583</v>
      </c>
      <c r="B1167" s="96" t="s">
        <v>1697</v>
      </c>
      <c r="C1167" s="36" t="s">
        <v>2878</v>
      </c>
    </row>
    <row r="1168" spans="1:3" x14ac:dyDescent="0.25">
      <c r="A1168" s="36" t="s">
        <v>1583</v>
      </c>
      <c r="B1168" s="36" t="s">
        <v>1698</v>
      </c>
      <c r="C1168" s="36" t="s">
        <v>2878</v>
      </c>
    </row>
    <row r="1169" spans="1:3" x14ac:dyDescent="0.25">
      <c r="A1169" s="36" t="s">
        <v>1702</v>
      </c>
      <c r="B1169" s="96" t="s">
        <v>1702</v>
      </c>
      <c r="C1169" s="36" t="s">
        <v>3167</v>
      </c>
    </row>
    <row r="1170" spans="1:3" x14ac:dyDescent="0.25">
      <c r="A1170" s="36" t="s">
        <v>1702</v>
      </c>
      <c r="B1170" s="96">
        <v>55</v>
      </c>
      <c r="C1170" s="36" t="s">
        <v>1703</v>
      </c>
    </row>
    <row r="1171" spans="1:3" x14ac:dyDescent="0.25">
      <c r="A1171" s="36" t="s">
        <v>1702</v>
      </c>
      <c r="B1171" s="96" t="s">
        <v>1704</v>
      </c>
      <c r="C1171" s="36" t="s">
        <v>2879</v>
      </c>
    </row>
    <row r="1172" spans="1:3" x14ac:dyDescent="0.25">
      <c r="A1172" s="36" t="s">
        <v>1702</v>
      </c>
      <c r="B1172" s="96" t="s">
        <v>1706</v>
      </c>
      <c r="C1172" s="36" t="s">
        <v>2879</v>
      </c>
    </row>
    <row r="1173" spans="1:3" x14ac:dyDescent="0.25">
      <c r="A1173" s="36" t="s">
        <v>1702</v>
      </c>
      <c r="B1173" s="36" t="s">
        <v>3468</v>
      </c>
      <c r="C1173" s="36" t="s">
        <v>2880</v>
      </c>
    </row>
    <row r="1174" spans="1:3" x14ac:dyDescent="0.25">
      <c r="A1174" s="36" t="s">
        <v>1702</v>
      </c>
      <c r="B1174" s="36" t="s">
        <v>3469</v>
      </c>
      <c r="C1174" s="36" t="s">
        <v>2881</v>
      </c>
    </row>
    <row r="1175" spans="1:3" x14ac:dyDescent="0.25">
      <c r="A1175" s="36" t="s">
        <v>1702</v>
      </c>
      <c r="B1175" s="96" t="s">
        <v>1708</v>
      </c>
      <c r="C1175" s="36" t="s">
        <v>2882</v>
      </c>
    </row>
    <row r="1176" spans="1:3" x14ac:dyDescent="0.25">
      <c r="A1176" s="36" t="s">
        <v>1702</v>
      </c>
      <c r="B1176" s="96" t="s">
        <v>1710</v>
      </c>
      <c r="C1176" s="36" t="s">
        <v>2882</v>
      </c>
    </row>
    <row r="1177" spans="1:3" x14ac:dyDescent="0.25">
      <c r="A1177" s="36" t="s">
        <v>1702</v>
      </c>
      <c r="B1177" s="36" t="s">
        <v>1711</v>
      </c>
      <c r="C1177" s="36" t="s">
        <v>2882</v>
      </c>
    </row>
    <row r="1178" spans="1:3" x14ac:dyDescent="0.25">
      <c r="A1178" s="36" t="s">
        <v>1702</v>
      </c>
      <c r="B1178" s="96" t="s">
        <v>1712</v>
      </c>
      <c r="C1178" s="36" t="s">
        <v>2883</v>
      </c>
    </row>
    <row r="1179" spans="1:3" x14ac:dyDescent="0.25">
      <c r="A1179" s="36" t="s">
        <v>1702</v>
      </c>
      <c r="B1179" s="96" t="s">
        <v>1714</v>
      </c>
      <c r="C1179" s="36" t="s">
        <v>2883</v>
      </c>
    </row>
    <row r="1180" spans="1:3" x14ac:dyDescent="0.25">
      <c r="A1180" s="36" t="s">
        <v>1702</v>
      </c>
      <c r="B1180" s="36" t="s">
        <v>1715</v>
      </c>
      <c r="C1180" s="36" t="s">
        <v>2883</v>
      </c>
    </row>
    <row r="1181" spans="1:3" x14ac:dyDescent="0.25">
      <c r="A1181" s="36" t="s">
        <v>1702</v>
      </c>
      <c r="B1181" s="96" t="s">
        <v>1719</v>
      </c>
      <c r="C1181" s="36" t="s">
        <v>1720</v>
      </c>
    </row>
    <row r="1182" spans="1:3" x14ac:dyDescent="0.25">
      <c r="A1182" s="36" t="s">
        <v>1702</v>
      </c>
      <c r="B1182" s="96" t="s">
        <v>1721</v>
      </c>
      <c r="C1182" s="36" t="s">
        <v>1720</v>
      </c>
    </row>
    <row r="1183" spans="1:3" x14ac:dyDescent="0.25">
      <c r="A1183" s="36" t="s">
        <v>1702</v>
      </c>
      <c r="B1183" s="36" t="s">
        <v>1722</v>
      </c>
      <c r="C1183" s="36" t="s">
        <v>1720</v>
      </c>
    </row>
    <row r="1184" spans="1:3" x14ac:dyDescent="0.25">
      <c r="A1184" s="36" t="s">
        <v>1702</v>
      </c>
      <c r="B1184" s="96">
        <v>56</v>
      </c>
      <c r="C1184" s="36" t="s">
        <v>1723</v>
      </c>
    </row>
    <row r="1185" spans="1:3" x14ac:dyDescent="0.25">
      <c r="A1185" s="36" t="s">
        <v>1702</v>
      </c>
      <c r="B1185" s="96" t="s">
        <v>1724</v>
      </c>
      <c r="C1185" s="36" t="s">
        <v>2884</v>
      </c>
    </row>
    <row r="1186" spans="1:3" x14ac:dyDescent="0.25">
      <c r="A1186" s="36" t="s">
        <v>1702</v>
      </c>
      <c r="B1186" s="96" t="s">
        <v>2885</v>
      </c>
      <c r="C1186" s="36" t="s">
        <v>2884</v>
      </c>
    </row>
    <row r="1187" spans="1:3" x14ac:dyDescent="0.25">
      <c r="A1187" s="36" t="s">
        <v>1702</v>
      </c>
      <c r="B1187" s="36" t="s">
        <v>3268</v>
      </c>
      <c r="C1187" s="36" t="s">
        <v>2886</v>
      </c>
    </row>
    <row r="1188" spans="1:3" x14ac:dyDescent="0.25">
      <c r="A1188" s="36" t="s">
        <v>1702</v>
      </c>
      <c r="B1188" s="36" t="s">
        <v>3269</v>
      </c>
      <c r="C1188" s="36" t="s">
        <v>2887</v>
      </c>
    </row>
    <row r="1189" spans="1:3" x14ac:dyDescent="0.25">
      <c r="A1189" s="36" t="s">
        <v>1702</v>
      </c>
      <c r="B1189" s="96" t="s">
        <v>1735</v>
      </c>
      <c r="C1189" s="36" t="s">
        <v>2888</v>
      </c>
    </row>
    <row r="1190" spans="1:3" x14ac:dyDescent="0.25">
      <c r="A1190" s="36" t="s">
        <v>1702</v>
      </c>
      <c r="B1190" s="96" t="s">
        <v>1736</v>
      </c>
      <c r="C1190" s="36" t="s">
        <v>1737</v>
      </c>
    </row>
    <row r="1191" spans="1:3" x14ac:dyDescent="0.25">
      <c r="A1191" s="36" t="s">
        <v>1702</v>
      </c>
      <c r="B1191" s="36" t="s">
        <v>1738</v>
      </c>
      <c r="C1191" s="36" t="s">
        <v>1737</v>
      </c>
    </row>
    <row r="1192" spans="1:3" x14ac:dyDescent="0.25">
      <c r="A1192" s="36" t="s">
        <v>1702</v>
      </c>
      <c r="B1192" s="96" t="s">
        <v>2889</v>
      </c>
      <c r="C1192" s="36" t="s">
        <v>2890</v>
      </c>
    </row>
    <row r="1193" spans="1:3" x14ac:dyDescent="0.25">
      <c r="A1193" s="36" t="s">
        <v>1702</v>
      </c>
      <c r="B1193" s="36" t="s">
        <v>3270</v>
      </c>
      <c r="C1193" s="36" t="s">
        <v>2890</v>
      </c>
    </row>
    <row r="1194" spans="1:3" x14ac:dyDescent="0.25">
      <c r="A1194" s="36" t="s">
        <v>1702</v>
      </c>
      <c r="B1194" s="96" t="s">
        <v>1741</v>
      </c>
      <c r="C1194" s="36" t="s">
        <v>2891</v>
      </c>
    </row>
    <row r="1195" spans="1:3" x14ac:dyDescent="0.25">
      <c r="A1195" s="36" t="s">
        <v>1702</v>
      </c>
      <c r="B1195" s="96" t="s">
        <v>1743</v>
      </c>
      <c r="C1195" s="36" t="s">
        <v>2891</v>
      </c>
    </row>
    <row r="1196" spans="1:3" x14ac:dyDescent="0.25">
      <c r="A1196" s="36" t="s">
        <v>1702</v>
      </c>
      <c r="B1196" s="36" t="s">
        <v>3271</v>
      </c>
      <c r="C1196" s="36" t="s">
        <v>2891</v>
      </c>
    </row>
    <row r="1197" spans="1:3" x14ac:dyDescent="0.25">
      <c r="A1197" s="36" t="s">
        <v>1751</v>
      </c>
      <c r="B1197" s="96" t="s">
        <v>1751</v>
      </c>
      <c r="C1197" s="36" t="s">
        <v>3168</v>
      </c>
    </row>
    <row r="1198" spans="1:3" x14ac:dyDescent="0.25">
      <c r="A1198" s="36" t="s">
        <v>1751</v>
      </c>
      <c r="B1198" s="96">
        <v>58</v>
      </c>
      <c r="C1198" s="36" t="s">
        <v>1752</v>
      </c>
    </row>
    <row r="1199" spans="1:3" x14ac:dyDescent="0.25">
      <c r="A1199" s="36" t="s">
        <v>1751</v>
      </c>
      <c r="B1199" s="96" t="s">
        <v>1753</v>
      </c>
      <c r="C1199" s="36" t="s">
        <v>2892</v>
      </c>
    </row>
    <row r="1200" spans="1:3" x14ac:dyDescent="0.25">
      <c r="A1200" s="36" t="s">
        <v>1751</v>
      </c>
      <c r="B1200" s="96" t="s">
        <v>1754</v>
      </c>
      <c r="C1200" s="36" t="s">
        <v>1755</v>
      </c>
    </row>
    <row r="1201" spans="1:3" x14ac:dyDescent="0.25">
      <c r="A1201" s="36" t="s">
        <v>1751</v>
      </c>
      <c r="B1201" s="36" t="s">
        <v>1756</v>
      </c>
      <c r="C1201" s="36" t="s">
        <v>1755</v>
      </c>
    </row>
    <row r="1202" spans="1:3" x14ac:dyDescent="0.25">
      <c r="A1202" s="36" t="s">
        <v>1751</v>
      </c>
      <c r="B1202" s="96" t="s">
        <v>1757</v>
      </c>
      <c r="C1202" s="36" t="s">
        <v>2893</v>
      </c>
    </row>
    <row r="1203" spans="1:3" x14ac:dyDescent="0.25">
      <c r="A1203" s="36" t="s">
        <v>1751</v>
      </c>
      <c r="B1203" s="36" t="s">
        <v>1759</v>
      </c>
      <c r="C1203" s="36" t="s">
        <v>2893</v>
      </c>
    </row>
    <row r="1204" spans="1:3" x14ac:dyDescent="0.25">
      <c r="A1204" s="36" t="s">
        <v>1751</v>
      </c>
      <c r="B1204" s="96" t="s">
        <v>1760</v>
      </c>
      <c r="C1204" s="36" t="s">
        <v>1758</v>
      </c>
    </row>
    <row r="1205" spans="1:3" x14ac:dyDescent="0.25">
      <c r="A1205" s="36" t="s">
        <v>1751</v>
      </c>
      <c r="B1205" s="36" t="s">
        <v>1762</v>
      </c>
      <c r="C1205" s="36" t="s">
        <v>1758</v>
      </c>
    </row>
    <row r="1206" spans="1:3" x14ac:dyDescent="0.25">
      <c r="A1206" s="36" t="s">
        <v>1751</v>
      </c>
      <c r="B1206" s="96" t="s">
        <v>2894</v>
      </c>
      <c r="C1206" s="36" t="s">
        <v>1761</v>
      </c>
    </row>
    <row r="1207" spans="1:3" x14ac:dyDescent="0.25">
      <c r="A1207" s="36" t="s">
        <v>1751</v>
      </c>
      <c r="B1207" s="36" t="s">
        <v>3470</v>
      </c>
      <c r="C1207" s="36" t="s">
        <v>1761</v>
      </c>
    </row>
    <row r="1208" spans="1:3" x14ac:dyDescent="0.25">
      <c r="A1208" s="36" t="s">
        <v>1751</v>
      </c>
      <c r="B1208" s="36" t="s">
        <v>3471</v>
      </c>
      <c r="C1208" s="36" t="s">
        <v>2895</v>
      </c>
    </row>
    <row r="1209" spans="1:3" x14ac:dyDescent="0.25">
      <c r="A1209" s="36" t="s">
        <v>1751</v>
      </c>
      <c r="B1209" s="96" t="s">
        <v>1763</v>
      </c>
      <c r="C1209" s="36" t="s">
        <v>2896</v>
      </c>
    </row>
    <row r="1210" spans="1:3" x14ac:dyDescent="0.25">
      <c r="A1210" s="36" t="s">
        <v>1751</v>
      </c>
      <c r="B1210" s="36" t="s">
        <v>1764</v>
      </c>
      <c r="C1210" s="36" t="s">
        <v>2896</v>
      </c>
    </row>
    <row r="1211" spans="1:3" x14ac:dyDescent="0.25">
      <c r="A1211" s="36" t="s">
        <v>1751</v>
      </c>
      <c r="B1211" s="96" t="s">
        <v>1765</v>
      </c>
      <c r="C1211" s="36" t="s">
        <v>1766</v>
      </c>
    </row>
    <row r="1212" spans="1:3" x14ac:dyDescent="0.25">
      <c r="A1212" s="36" t="s">
        <v>1751</v>
      </c>
      <c r="B1212" s="96" t="s">
        <v>1767</v>
      </c>
      <c r="C1212" s="36" t="s">
        <v>2897</v>
      </c>
    </row>
    <row r="1213" spans="1:3" x14ac:dyDescent="0.25">
      <c r="A1213" s="36" t="s">
        <v>1751</v>
      </c>
      <c r="B1213" s="36" t="s">
        <v>1769</v>
      </c>
      <c r="C1213" s="36" t="s">
        <v>2897</v>
      </c>
    </row>
    <row r="1214" spans="1:3" x14ac:dyDescent="0.25">
      <c r="A1214" s="36" t="s">
        <v>1751</v>
      </c>
      <c r="B1214" s="96" t="s">
        <v>1770</v>
      </c>
      <c r="C1214" s="36" t="s">
        <v>1771</v>
      </c>
    </row>
    <row r="1215" spans="1:3" x14ac:dyDescent="0.25">
      <c r="A1215" s="36" t="s">
        <v>1751</v>
      </c>
      <c r="B1215" s="36" t="s">
        <v>1772</v>
      </c>
      <c r="C1215" s="36" t="s">
        <v>1771</v>
      </c>
    </row>
    <row r="1216" spans="1:3" x14ac:dyDescent="0.25">
      <c r="A1216" s="36" t="s">
        <v>1751</v>
      </c>
      <c r="B1216" s="96">
        <v>59</v>
      </c>
      <c r="C1216" s="36" t="s">
        <v>1773</v>
      </c>
    </row>
    <row r="1217" spans="1:3" x14ac:dyDescent="0.25">
      <c r="A1217" s="36" t="s">
        <v>1751</v>
      </c>
      <c r="B1217" s="96" t="s">
        <v>1774</v>
      </c>
      <c r="C1217" s="36" t="s">
        <v>1775</v>
      </c>
    </row>
    <row r="1218" spans="1:3" x14ac:dyDescent="0.25">
      <c r="A1218" s="36" t="s">
        <v>1751</v>
      </c>
      <c r="B1218" s="96" t="s">
        <v>1776</v>
      </c>
      <c r="C1218" s="36" t="s">
        <v>1775</v>
      </c>
    </row>
    <row r="1219" spans="1:3" x14ac:dyDescent="0.25">
      <c r="A1219" s="36" t="s">
        <v>1751</v>
      </c>
      <c r="B1219" s="36" t="s">
        <v>3409</v>
      </c>
      <c r="C1219" s="36" t="s">
        <v>2898</v>
      </c>
    </row>
    <row r="1220" spans="1:3" x14ac:dyDescent="0.25">
      <c r="A1220" s="36" t="s">
        <v>1751</v>
      </c>
      <c r="B1220" s="36" t="s">
        <v>3410</v>
      </c>
      <c r="C1220" s="36" t="s">
        <v>2899</v>
      </c>
    </row>
    <row r="1221" spans="1:3" x14ac:dyDescent="0.25">
      <c r="A1221" s="36" t="s">
        <v>1751</v>
      </c>
      <c r="B1221" s="96" t="s">
        <v>1778</v>
      </c>
      <c r="C1221" s="36" t="s">
        <v>2900</v>
      </c>
    </row>
    <row r="1222" spans="1:3" x14ac:dyDescent="0.25">
      <c r="A1222" s="36" t="s">
        <v>1751</v>
      </c>
      <c r="B1222" s="36" t="s">
        <v>1779</v>
      </c>
      <c r="C1222" s="36" t="s">
        <v>2900</v>
      </c>
    </row>
    <row r="1223" spans="1:3" x14ac:dyDescent="0.25">
      <c r="A1223" s="36" t="s">
        <v>1751</v>
      </c>
      <c r="B1223" s="96" t="s">
        <v>1780</v>
      </c>
      <c r="C1223" s="36" t="s">
        <v>2901</v>
      </c>
    </row>
    <row r="1224" spans="1:3" x14ac:dyDescent="0.25">
      <c r="A1224" s="36" t="s">
        <v>1751</v>
      </c>
      <c r="B1224" s="36" t="s">
        <v>1781</v>
      </c>
      <c r="C1224" s="36" t="s">
        <v>2901</v>
      </c>
    </row>
    <row r="1225" spans="1:3" x14ac:dyDescent="0.25">
      <c r="A1225" s="36" t="s">
        <v>1751</v>
      </c>
      <c r="B1225" s="96" t="s">
        <v>1782</v>
      </c>
      <c r="C1225" s="36" t="s">
        <v>2902</v>
      </c>
    </row>
    <row r="1226" spans="1:3" x14ac:dyDescent="0.25">
      <c r="A1226" s="36" t="s">
        <v>1751</v>
      </c>
      <c r="B1226" s="36" t="s">
        <v>1784</v>
      </c>
      <c r="C1226" s="36" t="s">
        <v>2902</v>
      </c>
    </row>
    <row r="1227" spans="1:3" x14ac:dyDescent="0.25">
      <c r="A1227" s="36" t="s">
        <v>1751</v>
      </c>
      <c r="B1227" s="96" t="s">
        <v>1785</v>
      </c>
      <c r="C1227" s="36" t="s">
        <v>1786</v>
      </c>
    </row>
    <row r="1228" spans="1:3" x14ac:dyDescent="0.25">
      <c r="A1228" s="36" t="s">
        <v>1751</v>
      </c>
      <c r="B1228" s="96" t="s">
        <v>1787</v>
      </c>
      <c r="C1228" s="36" t="s">
        <v>1786</v>
      </c>
    </row>
    <row r="1229" spans="1:3" x14ac:dyDescent="0.25">
      <c r="A1229" s="36" t="s">
        <v>1751</v>
      </c>
      <c r="B1229" s="36" t="s">
        <v>1788</v>
      </c>
      <c r="C1229" s="36" t="s">
        <v>1786</v>
      </c>
    </row>
    <row r="1230" spans="1:3" x14ac:dyDescent="0.25">
      <c r="A1230" s="36" t="s">
        <v>1751</v>
      </c>
      <c r="B1230" s="96">
        <v>60</v>
      </c>
      <c r="C1230" s="36" t="s">
        <v>2903</v>
      </c>
    </row>
    <row r="1231" spans="1:3" x14ac:dyDescent="0.25">
      <c r="A1231" s="36" t="s">
        <v>1751</v>
      </c>
      <c r="B1231" s="96" t="s">
        <v>1789</v>
      </c>
      <c r="C1231" s="36" t="s">
        <v>2904</v>
      </c>
    </row>
    <row r="1232" spans="1:3" x14ac:dyDescent="0.25">
      <c r="A1232" s="36" t="s">
        <v>1751</v>
      </c>
      <c r="B1232" s="96" t="s">
        <v>1790</v>
      </c>
      <c r="C1232" s="36" t="s">
        <v>2904</v>
      </c>
    </row>
    <row r="1233" spans="1:3" x14ac:dyDescent="0.25">
      <c r="A1233" s="36" t="s">
        <v>1751</v>
      </c>
      <c r="B1233" s="36" t="s">
        <v>1791</v>
      </c>
      <c r="C1233" s="36" t="s">
        <v>2904</v>
      </c>
    </row>
    <row r="1234" spans="1:3" x14ac:dyDescent="0.25">
      <c r="A1234" s="36" t="s">
        <v>1751</v>
      </c>
      <c r="B1234" s="96" t="s">
        <v>1792</v>
      </c>
      <c r="C1234" s="36" t="s">
        <v>2905</v>
      </c>
    </row>
    <row r="1235" spans="1:3" x14ac:dyDescent="0.25">
      <c r="A1235" s="36" t="s">
        <v>1751</v>
      </c>
      <c r="B1235" s="96" t="s">
        <v>1794</v>
      </c>
      <c r="C1235" s="36" t="s">
        <v>2905</v>
      </c>
    </row>
    <row r="1236" spans="1:3" x14ac:dyDescent="0.25">
      <c r="A1236" s="36" t="s">
        <v>1751</v>
      </c>
      <c r="B1236" s="36" t="s">
        <v>1795</v>
      </c>
      <c r="C1236" s="36" t="s">
        <v>2905</v>
      </c>
    </row>
    <row r="1237" spans="1:3" x14ac:dyDescent="0.25">
      <c r="A1237" s="36" t="s">
        <v>1751</v>
      </c>
      <c r="B1237" s="96">
        <v>61</v>
      </c>
      <c r="C1237" s="36" t="s">
        <v>1803</v>
      </c>
    </row>
    <row r="1238" spans="1:3" x14ac:dyDescent="0.25">
      <c r="A1238" s="36" t="s">
        <v>1751</v>
      </c>
      <c r="B1238" s="96" t="s">
        <v>1804</v>
      </c>
      <c r="C1238" s="36" t="s">
        <v>2906</v>
      </c>
    </row>
    <row r="1239" spans="1:3" x14ac:dyDescent="0.25">
      <c r="A1239" s="36" t="s">
        <v>1751</v>
      </c>
      <c r="B1239" s="96" t="s">
        <v>1806</v>
      </c>
      <c r="C1239" s="36" t="s">
        <v>2906</v>
      </c>
    </row>
    <row r="1240" spans="1:3" x14ac:dyDescent="0.25">
      <c r="A1240" s="36" t="s">
        <v>1751</v>
      </c>
      <c r="B1240" s="36" t="s">
        <v>1807</v>
      </c>
      <c r="C1240" s="36" t="s">
        <v>2906</v>
      </c>
    </row>
    <row r="1241" spans="1:3" x14ac:dyDescent="0.25">
      <c r="A1241" s="36" t="s">
        <v>1751</v>
      </c>
      <c r="B1241" s="96" t="s">
        <v>1808</v>
      </c>
      <c r="C1241" s="36" t="s">
        <v>2907</v>
      </c>
    </row>
    <row r="1242" spans="1:3" x14ac:dyDescent="0.25">
      <c r="A1242" s="36" t="s">
        <v>1751</v>
      </c>
      <c r="B1242" s="96" t="s">
        <v>1809</v>
      </c>
      <c r="C1242" s="36" t="s">
        <v>2907</v>
      </c>
    </row>
    <row r="1243" spans="1:3" x14ac:dyDescent="0.25">
      <c r="A1243" s="36" t="s">
        <v>1751</v>
      </c>
      <c r="B1243" s="36" t="s">
        <v>1810</v>
      </c>
      <c r="C1243" s="36" t="s">
        <v>2907</v>
      </c>
    </row>
    <row r="1244" spans="1:3" x14ac:dyDescent="0.25">
      <c r="A1244" s="36" t="s">
        <v>1751</v>
      </c>
      <c r="B1244" s="96" t="s">
        <v>2908</v>
      </c>
      <c r="C1244" s="36" t="s">
        <v>2909</v>
      </c>
    </row>
    <row r="1245" spans="1:3" x14ac:dyDescent="0.25">
      <c r="A1245" s="36" t="s">
        <v>1751</v>
      </c>
      <c r="B1245" s="96" t="s">
        <v>2910</v>
      </c>
      <c r="C1245" s="36" t="s">
        <v>2909</v>
      </c>
    </row>
    <row r="1246" spans="1:3" x14ac:dyDescent="0.25">
      <c r="A1246" s="36" t="s">
        <v>1751</v>
      </c>
      <c r="B1246" s="36" t="s">
        <v>3472</v>
      </c>
      <c r="C1246" s="36" t="s">
        <v>2909</v>
      </c>
    </row>
    <row r="1247" spans="1:3" x14ac:dyDescent="0.25">
      <c r="A1247" s="36" t="s">
        <v>1751</v>
      </c>
      <c r="B1247" s="96" t="s">
        <v>1811</v>
      </c>
      <c r="C1247" s="36" t="s">
        <v>2911</v>
      </c>
    </row>
    <row r="1248" spans="1:3" x14ac:dyDescent="0.25">
      <c r="A1248" s="36" t="s">
        <v>1751</v>
      </c>
      <c r="B1248" s="96" t="s">
        <v>1813</v>
      </c>
      <c r="C1248" s="36" t="s">
        <v>2911</v>
      </c>
    </row>
    <row r="1249" spans="1:3" x14ac:dyDescent="0.25">
      <c r="A1249" s="36" t="s">
        <v>1751</v>
      </c>
      <c r="B1249" s="36" t="s">
        <v>1814</v>
      </c>
      <c r="C1249" s="36" t="s">
        <v>2911</v>
      </c>
    </row>
    <row r="1250" spans="1:3" x14ac:dyDescent="0.25">
      <c r="A1250" s="36" t="s">
        <v>1751</v>
      </c>
      <c r="B1250" s="96">
        <v>62</v>
      </c>
      <c r="C1250" s="36" t="s">
        <v>1815</v>
      </c>
    </row>
    <row r="1251" spans="1:3" x14ac:dyDescent="0.25">
      <c r="A1251" s="36" t="s">
        <v>1751</v>
      </c>
      <c r="B1251" s="96" t="s">
        <v>2912</v>
      </c>
      <c r="C1251" s="36" t="s">
        <v>1815</v>
      </c>
    </row>
    <row r="1252" spans="1:3" x14ac:dyDescent="0.25">
      <c r="A1252" s="36" t="s">
        <v>1751</v>
      </c>
      <c r="B1252" s="96" t="s">
        <v>2913</v>
      </c>
      <c r="C1252" s="36" t="s">
        <v>1817</v>
      </c>
    </row>
    <row r="1253" spans="1:3" x14ac:dyDescent="0.25">
      <c r="A1253" s="36" t="s">
        <v>1751</v>
      </c>
      <c r="B1253" s="36" t="s">
        <v>3275</v>
      </c>
      <c r="C1253" s="36" t="s">
        <v>1817</v>
      </c>
    </row>
    <row r="1254" spans="1:3" x14ac:dyDescent="0.25">
      <c r="A1254" s="36" t="s">
        <v>1751</v>
      </c>
      <c r="B1254" s="96" t="s">
        <v>2914</v>
      </c>
      <c r="C1254" s="36" t="s">
        <v>2915</v>
      </c>
    </row>
    <row r="1255" spans="1:3" x14ac:dyDescent="0.25">
      <c r="A1255" s="36" t="s">
        <v>1751</v>
      </c>
      <c r="B1255" s="36" t="s">
        <v>3473</v>
      </c>
      <c r="C1255" s="36" t="s">
        <v>2915</v>
      </c>
    </row>
    <row r="1256" spans="1:3" x14ac:dyDescent="0.25">
      <c r="A1256" s="36" t="s">
        <v>1751</v>
      </c>
      <c r="B1256" s="96" t="s">
        <v>2916</v>
      </c>
      <c r="C1256" s="36" t="s">
        <v>2917</v>
      </c>
    </row>
    <row r="1257" spans="1:3" x14ac:dyDescent="0.25">
      <c r="A1257" s="36" t="s">
        <v>1751</v>
      </c>
      <c r="B1257" s="36" t="s">
        <v>3474</v>
      </c>
      <c r="C1257" s="36" t="s">
        <v>2917</v>
      </c>
    </row>
    <row r="1258" spans="1:3" x14ac:dyDescent="0.25">
      <c r="A1258" s="36" t="s">
        <v>1751</v>
      </c>
      <c r="B1258" s="96" t="s">
        <v>2918</v>
      </c>
      <c r="C1258" s="36" t="s">
        <v>1824</v>
      </c>
    </row>
    <row r="1259" spans="1:3" x14ac:dyDescent="0.25">
      <c r="A1259" s="36" t="s">
        <v>1751</v>
      </c>
      <c r="B1259" s="36" t="s">
        <v>3277</v>
      </c>
      <c r="C1259" s="36" t="s">
        <v>1824</v>
      </c>
    </row>
    <row r="1260" spans="1:3" x14ac:dyDescent="0.25">
      <c r="A1260" s="36" t="s">
        <v>1751</v>
      </c>
      <c r="B1260" s="96">
        <v>63</v>
      </c>
      <c r="C1260" s="36" t="s">
        <v>2919</v>
      </c>
    </row>
    <row r="1261" spans="1:3" x14ac:dyDescent="0.25">
      <c r="A1261" s="36" t="s">
        <v>1751</v>
      </c>
      <c r="B1261" s="96" t="s">
        <v>1827</v>
      </c>
      <c r="C1261" s="36" t="s">
        <v>2920</v>
      </c>
    </row>
    <row r="1262" spans="1:3" x14ac:dyDescent="0.25">
      <c r="A1262" s="36" t="s">
        <v>1751</v>
      </c>
      <c r="B1262" s="96" t="s">
        <v>2921</v>
      </c>
      <c r="C1262" s="36" t="s">
        <v>2922</v>
      </c>
    </row>
    <row r="1263" spans="1:3" x14ac:dyDescent="0.25">
      <c r="A1263" s="36" t="s">
        <v>1751</v>
      </c>
      <c r="B1263" s="36" t="s">
        <v>3411</v>
      </c>
      <c r="C1263" s="36" t="s">
        <v>2922</v>
      </c>
    </row>
    <row r="1264" spans="1:3" x14ac:dyDescent="0.25">
      <c r="A1264" s="36" t="s">
        <v>1751</v>
      </c>
      <c r="B1264" s="96" t="s">
        <v>2923</v>
      </c>
      <c r="C1264" s="36" t="s">
        <v>2924</v>
      </c>
    </row>
    <row r="1265" spans="1:3" x14ac:dyDescent="0.25">
      <c r="A1265" s="36" t="s">
        <v>1751</v>
      </c>
      <c r="B1265" s="36" t="s">
        <v>3412</v>
      </c>
      <c r="C1265" s="36" t="s">
        <v>2924</v>
      </c>
    </row>
    <row r="1266" spans="1:3" x14ac:dyDescent="0.25">
      <c r="A1266" s="36" t="s">
        <v>1751</v>
      </c>
      <c r="B1266" s="96" t="s">
        <v>1830</v>
      </c>
      <c r="C1266" s="36" t="s">
        <v>2925</v>
      </c>
    </row>
    <row r="1267" spans="1:3" x14ac:dyDescent="0.25">
      <c r="A1267" s="36" t="s">
        <v>1751</v>
      </c>
      <c r="B1267" s="96" t="s">
        <v>1831</v>
      </c>
      <c r="C1267" s="36" t="s">
        <v>2926</v>
      </c>
    </row>
    <row r="1268" spans="1:3" x14ac:dyDescent="0.25">
      <c r="A1268" s="36" t="s">
        <v>1751</v>
      </c>
      <c r="B1268" s="36" t="s">
        <v>1833</v>
      </c>
      <c r="C1268" s="36" t="s">
        <v>2926</v>
      </c>
    </row>
    <row r="1269" spans="1:3" x14ac:dyDescent="0.25">
      <c r="A1269" s="36" t="s">
        <v>1751</v>
      </c>
      <c r="B1269" s="96" t="s">
        <v>2927</v>
      </c>
      <c r="C1269" s="36" t="s">
        <v>2928</v>
      </c>
    </row>
    <row r="1270" spans="1:3" x14ac:dyDescent="0.25">
      <c r="A1270" s="36" t="s">
        <v>1751</v>
      </c>
      <c r="B1270" s="36" t="s">
        <v>3278</v>
      </c>
      <c r="C1270" s="36" t="s">
        <v>2928</v>
      </c>
    </row>
    <row r="1271" spans="1:3" x14ac:dyDescent="0.25">
      <c r="A1271" s="36" t="s">
        <v>1802</v>
      </c>
      <c r="B1271" s="96" t="s">
        <v>1802</v>
      </c>
      <c r="C1271" s="36" t="s">
        <v>3169</v>
      </c>
    </row>
    <row r="1272" spans="1:3" x14ac:dyDescent="0.25">
      <c r="A1272" s="36" t="s">
        <v>1802</v>
      </c>
      <c r="B1272" s="96">
        <v>64</v>
      </c>
      <c r="C1272" s="36" t="s">
        <v>2929</v>
      </c>
    </row>
    <row r="1273" spans="1:3" x14ac:dyDescent="0.25">
      <c r="A1273" s="36" t="s">
        <v>1802</v>
      </c>
      <c r="B1273" s="96" t="s">
        <v>1837</v>
      </c>
      <c r="C1273" s="36" t="s">
        <v>1838</v>
      </c>
    </row>
    <row r="1274" spans="1:3" x14ac:dyDescent="0.25">
      <c r="A1274" s="36" t="s">
        <v>1802</v>
      </c>
      <c r="B1274" s="96" t="s">
        <v>1839</v>
      </c>
      <c r="C1274" s="36" t="s">
        <v>2930</v>
      </c>
    </row>
    <row r="1275" spans="1:3" x14ac:dyDescent="0.25">
      <c r="A1275" s="36" t="s">
        <v>1802</v>
      </c>
      <c r="B1275" s="36" t="s">
        <v>1840</v>
      </c>
      <c r="C1275" s="36" t="s">
        <v>2930</v>
      </c>
    </row>
    <row r="1276" spans="1:3" x14ac:dyDescent="0.25">
      <c r="A1276" s="36" t="s">
        <v>1802</v>
      </c>
      <c r="B1276" s="96" t="s">
        <v>1841</v>
      </c>
      <c r="C1276" s="36" t="s">
        <v>1842</v>
      </c>
    </row>
    <row r="1277" spans="1:3" x14ac:dyDescent="0.25">
      <c r="A1277" s="36" t="s">
        <v>1802</v>
      </c>
      <c r="B1277" s="36" t="s">
        <v>1843</v>
      </c>
      <c r="C1277" s="36" t="s">
        <v>2931</v>
      </c>
    </row>
    <row r="1278" spans="1:3" x14ac:dyDescent="0.25">
      <c r="A1278" s="36" t="s">
        <v>1802</v>
      </c>
      <c r="B1278" s="96" t="s">
        <v>1844</v>
      </c>
      <c r="C1278" s="36" t="s">
        <v>1846</v>
      </c>
    </row>
    <row r="1279" spans="1:3" x14ac:dyDescent="0.25">
      <c r="A1279" s="36" t="s">
        <v>1802</v>
      </c>
      <c r="B1279" s="96" t="s">
        <v>2932</v>
      </c>
      <c r="C1279" s="36" t="s">
        <v>1846</v>
      </c>
    </row>
    <row r="1280" spans="1:3" x14ac:dyDescent="0.25">
      <c r="A1280" s="36" t="s">
        <v>1802</v>
      </c>
      <c r="B1280" s="36" t="s">
        <v>3279</v>
      </c>
      <c r="C1280" s="36" t="s">
        <v>1848</v>
      </c>
    </row>
    <row r="1281" spans="1:3" x14ac:dyDescent="0.25">
      <c r="A1281" s="36" t="s">
        <v>1802</v>
      </c>
      <c r="B1281" s="36" t="s">
        <v>3280</v>
      </c>
      <c r="C1281" s="36" t="s">
        <v>1850</v>
      </c>
    </row>
    <row r="1282" spans="1:3" x14ac:dyDescent="0.25">
      <c r="A1282" s="36" t="s">
        <v>1802</v>
      </c>
      <c r="B1282" s="36" t="s">
        <v>3281</v>
      </c>
      <c r="C1282" s="36" t="s">
        <v>1852</v>
      </c>
    </row>
    <row r="1283" spans="1:3" x14ac:dyDescent="0.25">
      <c r="A1283" s="36" t="s">
        <v>1802</v>
      </c>
      <c r="B1283" s="96" t="s">
        <v>1855</v>
      </c>
      <c r="C1283" s="36" t="s">
        <v>2933</v>
      </c>
    </row>
    <row r="1284" spans="1:3" x14ac:dyDescent="0.25">
      <c r="A1284" s="36" t="s">
        <v>1802</v>
      </c>
      <c r="B1284" s="96" t="s">
        <v>2934</v>
      </c>
      <c r="C1284" s="36" t="s">
        <v>2933</v>
      </c>
    </row>
    <row r="1285" spans="1:3" x14ac:dyDescent="0.25">
      <c r="A1285" s="36" t="s">
        <v>1802</v>
      </c>
      <c r="B1285" s="36" t="s">
        <v>3283</v>
      </c>
      <c r="C1285" s="36" t="s">
        <v>2935</v>
      </c>
    </row>
    <row r="1286" spans="1:3" x14ac:dyDescent="0.25">
      <c r="A1286" s="36" t="s">
        <v>1802</v>
      </c>
      <c r="B1286" s="36" t="s">
        <v>3284</v>
      </c>
      <c r="C1286" s="36" t="s">
        <v>2936</v>
      </c>
    </row>
    <row r="1287" spans="1:3" x14ac:dyDescent="0.25">
      <c r="A1287" s="36" t="s">
        <v>1802</v>
      </c>
      <c r="B1287" s="36" t="s">
        <v>3475</v>
      </c>
      <c r="C1287" s="36" t="s">
        <v>2937</v>
      </c>
    </row>
    <row r="1288" spans="1:3" x14ac:dyDescent="0.25">
      <c r="A1288" s="36" t="s">
        <v>1802</v>
      </c>
      <c r="B1288" s="36" t="s">
        <v>3413</v>
      </c>
      <c r="C1288" s="36" t="s">
        <v>2938</v>
      </c>
    </row>
    <row r="1289" spans="1:3" x14ac:dyDescent="0.25">
      <c r="A1289" s="36" t="s">
        <v>1802</v>
      </c>
      <c r="B1289" s="96" t="s">
        <v>1861</v>
      </c>
      <c r="C1289" s="36" t="s">
        <v>1862</v>
      </c>
    </row>
    <row r="1290" spans="1:3" x14ac:dyDescent="0.25">
      <c r="A1290" s="36" t="s">
        <v>1802</v>
      </c>
      <c r="B1290" s="96" t="s">
        <v>1863</v>
      </c>
      <c r="C1290" s="36" t="s">
        <v>1864</v>
      </c>
    </row>
    <row r="1291" spans="1:3" x14ac:dyDescent="0.25">
      <c r="A1291" s="36" t="s">
        <v>1802</v>
      </c>
      <c r="B1291" s="36" t="s">
        <v>1865</v>
      </c>
      <c r="C1291" s="36" t="s">
        <v>1864</v>
      </c>
    </row>
    <row r="1292" spans="1:3" x14ac:dyDescent="0.25">
      <c r="A1292" s="36" t="s">
        <v>1802</v>
      </c>
      <c r="B1292" s="96" t="s">
        <v>1866</v>
      </c>
      <c r="C1292" s="36" t="s">
        <v>1867</v>
      </c>
    </row>
    <row r="1293" spans="1:3" x14ac:dyDescent="0.25">
      <c r="A1293" s="36" t="s">
        <v>1802</v>
      </c>
      <c r="B1293" s="36" t="s">
        <v>1868</v>
      </c>
      <c r="C1293" s="36" t="s">
        <v>2939</v>
      </c>
    </row>
    <row r="1294" spans="1:3" x14ac:dyDescent="0.25">
      <c r="A1294" s="36" t="s">
        <v>1802</v>
      </c>
      <c r="B1294" s="36" t="s">
        <v>1869</v>
      </c>
      <c r="C1294" s="36" t="s">
        <v>2940</v>
      </c>
    </row>
    <row r="1295" spans="1:3" x14ac:dyDescent="0.25">
      <c r="A1295" s="36" t="s">
        <v>1802</v>
      </c>
      <c r="B1295" s="36" t="s">
        <v>1870</v>
      </c>
      <c r="C1295" s="36" t="s">
        <v>2941</v>
      </c>
    </row>
    <row r="1296" spans="1:3" x14ac:dyDescent="0.25">
      <c r="A1296" s="36" t="s">
        <v>1802</v>
      </c>
      <c r="B1296" s="36" t="s">
        <v>3414</v>
      </c>
      <c r="C1296" s="36" t="s">
        <v>2942</v>
      </c>
    </row>
    <row r="1297" spans="1:3" x14ac:dyDescent="0.25">
      <c r="A1297" s="36" t="s">
        <v>1802</v>
      </c>
      <c r="B1297" s="96" t="s">
        <v>1871</v>
      </c>
      <c r="C1297" s="36" t="s">
        <v>2943</v>
      </c>
    </row>
    <row r="1298" spans="1:3" x14ac:dyDescent="0.25">
      <c r="A1298" s="36" t="s">
        <v>1802</v>
      </c>
      <c r="B1298" s="36" t="s">
        <v>3415</v>
      </c>
      <c r="C1298" s="36" t="s">
        <v>2943</v>
      </c>
    </row>
    <row r="1299" spans="1:3" x14ac:dyDescent="0.25">
      <c r="A1299" s="36" t="s">
        <v>1802</v>
      </c>
      <c r="B1299" s="96">
        <v>65</v>
      </c>
      <c r="C1299" s="36" t="s">
        <v>2944</v>
      </c>
    </row>
    <row r="1300" spans="1:3" x14ac:dyDescent="0.25">
      <c r="A1300" s="36" t="s">
        <v>1802</v>
      </c>
      <c r="B1300" s="96" t="s">
        <v>1875</v>
      </c>
      <c r="C1300" s="36" t="s">
        <v>1876</v>
      </c>
    </row>
    <row r="1301" spans="1:3" x14ac:dyDescent="0.25">
      <c r="A1301" s="36" t="s">
        <v>1802</v>
      </c>
      <c r="B1301" s="96" t="s">
        <v>1877</v>
      </c>
      <c r="C1301" s="36" t="s">
        <v>1878</v>
      </c>
    </row>
    <row r="1302" spans="1:3" x14ac:dyDescent="0.25">
      <c r="A1302" s="36" t="s">
        <v>1802</v>
      </c>
      <c r="B1302" s="36" t="s">
        <v>1879</v>
      </c>
      <c r="C1302" s="36" t="s">
        <v>1878</v>
      </c>
    </row>
    <row r="1303" spans="1:3" x14ac:dyDescent="0.25">
      <c r="A1303" s="36" t="s">
        <v>1802</v>
      </c>
      <c r="B1303" s="96" t="s">
        <v>1880</v>
      </c>
      <c r="C1303" s="36" t="s">
        <v>1881</v>
      </c>
    </row>
    <row r="1304" spans="1:3" x14ac:dyDescent="0.25">
      <c r="A1304" s="36" t="s">
        <v>1802</v>
      </c>
      <c r="B1304" s="36" t="s">
        <v>1882</v>
      </c>
      <c r="C1304" s="36" t="s">
        <v>1881</v>
      </c>
    </row>
    <row r="1305" spans="1:3" x14ac:dyDescent="0.25">
      <c r="A1305" s="36" t="s">
        <v>1802</v>
      </c>
      <c r="B1305" s="96" t="s">
        <v>1883</v>
      </c>
      <c r="C1305" s="36" t="s">
        <v>1884</v>
      </c>
    </row>
    <row r="1306" spans="1:3" x14ac:dyDescent="0.25">
      <c r="A1306" s="36" t="s">
        <v>1802</v>
      </c>
      <c r="B1306" s="96" t="s">
        <v>1885</v>
      </c>
      <c r="C1306" s="36" t="s">
        <v>1884</v>
      </c>
    </row>
    <row r="1307" spans="1:3" x14ac:dyDescent="0.25">
      <c r="A1307" s="36" t="s">
        <v>1802</v>
      </c>
      <c r="B1307" s="36" t="s">
        <v>1886</v>
      </c>
      <c r="C1307" s="36" t="s">
        <v>1884</v>
      </c>
    </row>
    <row r="1308" spans="1:3" x14ac:dyDescent="0.25">
      <c r="A1308" s="36" t="s">
        <v>1802</v>
      </c>
      <c r="B1308" s="96" t="s">
        <v>1887</v>
      </c>
      <c r="C1308" s="36" t="s">
        <v>1888</v>
      </c>
    </row>
    <row r="1309" spans="1:3" x14ac:dyDescent="0.25">
      <c r="A1309" s="36" t="s">
        <v>1802</v>
      </c>
      <c r="B1309" s="96" t="s">
        <v>1889</v>
      </c>
      <c r="C1309" s="36" t="s">
        <v>1888</v>
      </c>
    </row>
    <row r="1310" spans="1:3" x14ac:dyDescent="0.25">
      <c r="A1310" s="36" t="s">
        <v>1802</v>
      </c>
      <c r="B1310" s="36" t="s">
        <v>1890</v>
      </c>
      <c r="C1310" s="36" t="s">
        <v>2945</v>
      </c>
    </row>
    <row r="1311" spans="1:3" x14ac:dyDescent="0.25">
      <c r="A1311" s="36" t="s">
        <v>1802</v>
      </c>
      <c r="B1311" s="36" t="s">
        <v>1891</v>
      </c>
      <c r="C1311" s="36" t="s">
        <v>2946</v>
      </c>
    </row>
    <row r="1312" spans="1:3" x14ac:dyDescent="0.25">
      <c r="A1312" s="36" t="s">
        <v>1802</v>
      </c>
      <c r="B1312" s="96">
        <v>66</v>
      </c>
      <c r="C1312" s="36" t="s">
        <v>2947</v>
      </c>
    </row>
    <row r="1313" spans="1:3" x14ac:dyDescent="0.25">
      <c r="A1313" s="36" t="s">
        <v>1802</v>
      </c>
      <c r="B1313" s="96" t="s">
        <v>1892</v>
      </c>
      <c r="C1313" s="36" t="s">
        <v>2948</v>
      </c>
    </row>
    <row r="1314" spans="1:3" x14ac:dyDescent="0.25">
      <c r="A1314" s="36" t="s">
        <v>1802</v>
      </c>
      <c r="B1314" s="96" t="s">
        <v>1894</v>
      </c>
      <c r="C1314" s="36" t="s">
        <v>1895</v>
      </c>
    </row>
    <row r="1315" spans="1:3" x14ac:dyDescent="0.25">
      <c r="A1315" s="36" t="s">
        <v>1802</v>
      </c>
      <c r="B1315" s="36" t="s">
        <v>1896</v>
      </c>
      <c r="C1315" s="36" t="s">
        <v>1895</v>
      </c>
    </row>
    <row r="1316" spans="1:3" x14ac:dyDescent="0.25">
      <c r="A1316" s="36" t="s">
        <v>1802</v>
      </c>
      <c r="B1316" s="96" t="s">
        <v>1897</v>
      </c>
      <c r="C1316" s="36" t="s">
        <v>1898</v>
      </c>
    </row>
    <row r="1317" spans="1:3" x14ac:dyDescent="0.25">
      <c r="A1317" s="36" t="s">
        <v>1802</v>
      </c>
      <c r="B1317" s="36" t="s">
        <v>1899</v>
      </c>
      <c r="C1317" s="36" t="s">
        <v>1898</v>
      </c>
    </row>
    <row r="1318" spans="1:3" x14ac:dyDescent="0.25">
      <c r="A1318" s="36" t="s">
        <v>1802</v>
      </c>
      <c r="B1318" s="96" t="s">
        <v>1900</v>
      </c>
      <c r="C1318" s="36" t="s">
        <v>2949</v>
      </c>
    </row>
    <row r="1319" spans="1:3" x14ac:dyDescent="0.25">
      <c r="A1319" s="36" t="s">
        <v>1802</v>
      </c>
      <c r="B1319" s="36" t="s">
        <v>1901</v>
      </c>
      <c r="C1319" s="36" t="s">
        <v>2949</v>
      </c>
    </row>
    <row r="1320" spans="1:3" x14ac:dyDescent="0.25">
      <c r="A1320" s="36" t="s">
        <v>1802</v>
      </c>
      <c r="B1320" s="96" t="s">
        <v>1902</v>
      </c>
      <c r="C1320" s="36" t="s">
        <v>2950</v>
      </c>
    </row>
    <row r="1321" spans="1:3" x14ac:dyDescent="0.25">
      <c r="A1321" s="36" t="s">
        <v>1802</v>
      </c>
      <c r="B1321" s="96" t="s">
        <v>1903</v>
      </c>
      <c r="C1321" s="36" t="s">
        <v>1904</v>
      </c>
    </row>
    <row r="1322" spans="1:3" x14ac:dyDescent="0.25">
      <c r="A1322" s="36" t="s">
        <v>1802</v>
      </c>
      <c r="B1322" s="36" t="s">
        <v>1905</v>
      </c>
      <c r="C1322" s="36" t="s">
        <v>1904</v>
      </c>
    </row>
    <row r="1323" spans="1:3" x14ac:dyDescent="0.25">
      <c r="A1323" s="36" t="s">
        <v>1802</v>
      </c>
      <c r="B1323" s="96" t="s">
        <v>1906</v>
      </c>
      <c r="C1323" s="36" t="s">
        <v>1907</v>
      </c>
    </row>
    <row r="1324" spans="1:3" x14ac:dyDescent="0.25">
      <c r="A1324" s="36" t="s">
        <v>1802</v>
      </c>
      <c r="B1324" s="36" t="s">
        <v>1908</v>
      </c>
      <c r="C1324" s="36" t="s">
        <v>1907</v>
      </c>
    </row>
    <row r="1325" spans="1:3" x14ac:dyDescent="0.25">
      <c r="A1325" s="36" t="s">
        <v>1802</v>
      </c>
      <c r="B1325" s="96" t="s">
        <v>1909</v>
      </c>
      <c r="C1325" s="36" t="s">
        <v>2951</v>
      </c>
    </row>
    <row r="1326" spans="1:3" x14ac:dyDescent="0.25">
      <c r="A1326" s="36" t="s">
        <v>1802</v>
      </c>
      <c r="B1326" s="36" t="s">
        <v>1910</v>
      </c>
      <c r="C1326" s="36" t="s">
        <v>2951</v>
      </c>
    </row>
    <row r="1327" spans="1:3" x14ac:dyDescent="0.25">
      <c r="A1327" s="36" t="s">
        <v>1802</v>
      </c>
      <c r="B1327" s="96" t="s">
        <v>1911</v>
      </c>
      <c r="C1327" s="36" t="s">
        <v>1912</v>
      </c>
    </row>
    <row r="1328" spans="1:3" x14ac:dyDescent="0.25">
      <c r="A1328" s="36" t="s">
        <v>1802</v>
      </c>
      <c r="B1328" s="96" t="s">
        <v>1913</v>
      </c>
      <c r="C1328" s="36" t="s">
        <v>1912</v>
      </c>
    </row>
    <row r="1329" spans="1:3" x14ac:dyDescent="0.25">
      <c r="A1329" s="36" t="s">
        <v>1802</v>
      </c>
      <c r="B1329" s="36" t="s">
        <v>1914</v>
      </c>
      <c r="C1329" s="36" t="s">
        <v>1912</v>
      </c>
    </row>
    <row r="1330" spans="1:3" x14ac:dyDescent="0.25">
      <c r="A1330" s="36" t="s">
        <v>1836</v>
      </c>
      <c r="B1330" s="96" t="s">
        <v>1836</v>
      </c>
      <c r="C1330" s="36" t="s">
        <v>3170</v>
      </c>
    </row>
    <row r="1331" spans="1:3" x14ac:dyDescent="0.25">
      <c r="A1331" s="36" t="s">
        <v>1836</v>
      </c>
      <c r="B1331" s="96">
        <v>68</v>
      </c>
      <c r="C1331" s="36" t="s">
        <v>2952</v>
      </c>
    </row>
    <row r="1332" spans="1:3" x14ac:dyDescent="0.25">
      <c r="A1332" s="36" t="s">
        <v>1836</v>
      </c>
      <c r="B1332" s="96" t="s">
        <v>1916</v>
      </c>
      <c r="C1332" s="36" t="s">
        <v>1918</v>
      </c>
    </row>
    <row r="1333" spans="1:3" x14ac:dyDescent="0.25">
      <c r="A1333" s="36" t="s">
        <v>1836</v>
      </c>
      <c r="B1333" s="96" t="s">
        <v>2953</v>
      </c>
      <c r="C1333" s="36" t="s">
        <v>1918</v>
      </c>
    </row>
    <row r="1334" spans="1:3" x14ac:dyDescent="0.25">
      <c r="A1334" s="36" t="s">
        <v>1836</v>
      </c>
      <c r="B1334" s="36" t="s">
        <v>3286</v>
      </c>
      <c r="C1334" s="36" t="s">
        <v>1918</v>
      </c>
    </row>
    <row r="1335" spans="1:3" x14ac:dyDescent="0.25">
      <c r="A1335" s="36" t="s">
        <v>1836</v>
      </c>
      <c r="B1335" s="96" t="s">
        <v>1923</v>
      </c>
      <c r="C1335" s="36" t="s">
        <v>1924</v>
      </c>
    </row>
    <row r="1336" spans="1:3" x14ac:dyDescent="0.25">
      <c r="A1336" s="36" t="s">
        <v>1836</v>
      </c>
      <c r="B1336" s="96" t="s">
        <v>1925</v>
      </c>
      <c r="C1336" s="36" t="s">
        <v>1924</v>
      </c>
    </row>
    <row r="1337" spans="1:3" x14ac:dyDescent="0.25">
      <c r="A1337" s="36" t="s">
        <v>1836</v>
      </c>
      <c r="B1337" s="36" t="s">
        <v>1926</v>
      </c>
      <c r="C1337" s="36" t="s">
        <v>2954</v>
      </c>
    </row>
    <row r="1338" spans="1:3" x14ac:dyDescent="0.25">
      <c r="A1338" s="36" t="s">
        <v>1836</v>
      </c>
      <c r="B1338" s="36" t="s">
        <v>1928</v>
      </c>
      <c r="C1338" s="36" t="s">
        <v>2955</v>
      </c>
    </row>
    <row r="1339" spans="1:3" x14ac:dyDescent="0.25">
      <c r="A1339" s="36" t="s">
        <v>1836</v>
      </c>
      <c r="B1339" s="36" t="s">
        <v>1930</v>
      </c>
      <c r="C1339" s="36" t="s">
        <v>1931</v>
      </c>
    </row>
    <row r="1340" spans="1:3" x14ac:dyDescent="0.25">
      <c r="A1340" s="36" t="s">
        <v>1836</v>
      </c>
      <c r="B1340" s="36" t="s">
        <v>1932</v>
      </c>
      <c r="C1340" s="36" t="s">
        <v>1933</v>
      </c>
    </row>
    <row r="1341" spans="1:3" x14ac:dyDescent="0.25">
      <c r="A1341" s="36" t="s">
        <v>1836</v>
      </c>
      <c r="B1341" s="96" t="s">
        <v>1934</v>
      </c>
      <c r="C1341" s="36" t="s">
        <v>1935</v>
      </c>
    </row>
    <row r="1342" spans="1:3" x14ac:dyDescent="0.25">
      <c r="A1342" s="36" t="s">
        <v>1836</v>
      </c>
      <c r="B1342" s="96" t="s">
        <v>1936</v>
      </c>
      <c r="C1342" s="36" t="s">
        <v>2956</v>
      </c>
    </row>
    <row r="1343" spans="1:3" x14ac:dyDescent="0.25">
      <c r="A1343" s="36" t="s">
        <v>1836</v>
      </c>
      <c r="B1343" s="36" t="s">
        <v>1937</v>
      </c>
      <c r="C1343" s="36" t="s">
        <v>2957</v>
      </c>
    </row>
    <row r="1344" spans="1:3" x14ac:dyDescent="0.25">
      <c r="A1344" s="36" t="s">
        <v>1836</v>
      </c>
      <c r="B1344" s="36" t="s">
        <v>1938</v>
      </c>
      <c r="C1344" s="36" t="s">
        <v>2958</v>
      </c>
    </row>
    <row r="1345" spans="1:3" x14ac:dyDescent="0.25">
      <c r="A1345" s="36" t="s">
        <v>1836</v>
      </c>
      <c r="B1345" s="96" t="s">
        <v>1940</v>
      </c>
      <c r="C1345" s="36" t="s">
        <v>2959</v>
      </c>
    </row>
    <row r="1346" spans="1:3" x14ac:dyDescent="0.25">
      <c r="A1346" s="36" t="s">
        <v>1836</v>
      </c>
      <c r="B1346" s="36" t="s">
        <v>1941</v>
      </c>
      <c r="C1346" s="36" t="s">
        <v>1942</v>
      </c>
    </row>
    <row r="1347" spans="1:3" x14ac:dyDescent="0.25">
      <c r="A1347" s="36" t="s">
        <v>1836</v>
      </c>
      <c r="B1347" s="36" t="s">
        <v>1943</v>
      </c>
      <c r="C1347" s="36" t="s">
        <v>2960</v>
      </c>
    </row>
    <row r="1348" spans="1:3" x14ac:dyDescent="0.25">
      <c r="A1348" s="36" t="s">
        <v>1915</v>
      </c>
      <c r="B1348" s="96" t="s">
        <v>1915</v>
      </c>
      <c r="C1348" s="36" t="s">
        <v>3171</v>
      </c>
    </row>
    <row r="1349" spans="1:3" x14ac:dyDescent="0.25">
      <c r="A1349" s="36" t="s">
        <v>1915</v>
      </c>
      <c r="B1349" s="96">
        <v>69</v>
      </c>
      <c r="C1349" s="36" t="s">
        <v>2961</v>
      </c>
    </row>
    <row r="1350" spans="1:3" x14ac:dyDescent="0.25">
      <c r="A1350" s="36" t="s">
        <v>1915</v>
      </c>
      <c r="B1350" s="96" t="s">
        <v>1946</v>
      </c>
      <c r="C1350" s="36" t="s">
        <v>2962</v>
      </c>
    </row>
    <row r="1351" spans="1:3" x14ac:dyDescent="0.25">
      <c r="A1351" s="36" t="s">
        <v>1915</v>
      </c>
      <c r="B1351" s="96" t="s">
        <v>1947</v>
      </c>
      <c r="C1351" s="36" t="s">
        <v>2962</v>
      </c>
    </row>
    <row r="1352" spans="1:3" x14ac:dyDescent="0.25">
      <c r="A1352" s="36" t="s">
        <v>1915</v>
      </c>
      <c r="B1352" s="36" t="s">
        <v>1948</v>
      </c>
      <c r="C1352" s="36" t="s">
        <v>2962</v>
      </c>
    </row>
    <row r="1353" spans="1:3" x14ac:dyDescent="0.25">
      <c r="A1353" s="36" t="s">
        <v>1915</v>
      </c>
      <c r="B1353" s="96" t="s">
        <v>1949</v>
      </c>
      <c r="C1353" s="36" t="s">
        <v>1950</v>
      </c>
    </row>
    <row r="1354" spans="1:3" x14ac:dyDescent="0.25">
      <c r="A1354" s="36" t="s">
        <v>1915</v>
      </c>
      <c r="B1354" s="96" t="s">
        <v>1951</v>
      </c>
      <c r="C1354" s="36" t="s">
        <v>1950</v>
      </c>
    </row>
    <row r="1355" spans="1:3" x14ac:dyDescent="0.25">
      <c r="A1355" s="36" t="s">
        <v>1915</v>
      </c>
      <c r="B1355" s="36" t="s">
        <v>1952</v>
      </c>
      <c r="C1355" s="36" t="s">
        <v>1950</v>
      </c>
    </row>
    <row r="1356" spans="1:3" x14ac:dyDescent="0.25">
      <c r="A1356" s="36" t="s">
        <v>1915</v>
      </c>
      <c r="B1356" s="96">
        <v>70</v>
      </c>
      <c r="C1356" s="36" t="s">
        <v>2963</v>
      </c>
    </row>
    <row r="1357" spans="1:3" x14ac:dyDescent="0.25">
      <c r="A1357" s="36" t="s">
        <v>1915</v>
      </c>
      <c r="B1357" s="96" t="s">
        <v>1953</v>
      </c>
      <c r="C1357" s="36" t="s">
        <v>1954</v>
      </c>
    </row>
    <row r="1358" spans="1:3" x14ac:dyDescent="0.25">
      <c r="A1358" s="36" t="s">
        <v>1915</v>
      </c>
      <c r="B1358" s="96" t="s">
        <v>1955</v>
      </c>
      <c r="C1358" s="36" t="s">
        <v>1954</v>
      </c>
    </row>
    <row r="1359" spans="1:3" x14ac:dyDescent="0.25">
      <c r="A1359" s="36" t="s">
        <v>1915</v>
      </c>
      <c r="B1359" s="36" t="s">
        <v>1956</v>
      </c>
      <c r="C1359" s="36" t="s">
        <v>1957</v>
      </c>
    </row>
    <row r="1360" spans="1:3" x14ac:dyDescent="0.25">
      <c r="A1360" s="36" t="s">
        <v>1915</v>
      </c>
      <c r="B1360" s="36" t="s">
        <v>1958</v>
      </c>
      <c r="C1360" s="36" t="s">
        <v>1959</v>
      </c>
    </row>
    <row r="1361" spans="1:3" x14ac:dyDescent="0.25">
      <c r="A1361" s="36" t="s">
        <v>1915</v>
      </c>
      <c r="B1361" s="96" t="s">
        <v>1960</v>
      </c>
      <c r="C1361" s="36" t="s">
        <v>2964</v>
      </c>
    </row>
    <row r="1362" spans="1:3" x14ac:dyDescent="0.25">
      <c r="A1362" s="36" t="s">
        <v>1915</v>
      </c>
      <c r="B1362" s="96" t="s">
        <v>2965</v>
      </c>
      <c r="C1362" s="36" t="s">
        <v>2013</v>
      </c>
    </row>
    <row r="1363" spans="1:3" x14ac:dyDescent="0.25">
      <c r="A1363" s="36" t="s">
        <v>1915</v>
      </c>
      <c r="B1363" s="36" t="s">
        <v>3290</v>
      </c>
      <c r="C1363" s="36" t="s">
        <v>2013</v>
      </c>
    </row>
    <row r="1364" spans="1:3" x14ac:dyDescent="0.25">
      <c r="A1364" s="36" t="s">
        <v>1915</v>
      </c>
      <c r="B1364" s="96" t="s">
        <v>2966</v>
      </c>
      <c r="C1364" s="36" t="s">
        <v>1961</v>
      </c>
    </row>
    <row r="1365" spans="1:3" x14ac:dyDescent="0.25">
      <c r="A1365" s="36" t="s">
        <v>1915</v>
      </c>
      <c r="B1365" s="36" t="s">
        <v>3288</v>
      </c>
      <c r="C1365" s="36" t="s">
        <v>1961</v>
      </c>
    </row>
    <row r="1366" spans="1:3" x14ac:dyDescent="0.25">
      <c r="A1366" s="36" t="s">
        <v>1915</v>
      </c>
      <c r="B1366" s="96">
        <v>71</v>
      </c>
      <c r="C1366" s="36" t="s">
        <v>1964</v>
      </c>
    </row>
    <row r="1367" spans="1:3" x14ac:dyDescent="0.25">
      <c r="A1367" s="36" t="s">
        <v>1915</v>
      </c>
      <c r="B1367" s="96" t="s">
        <v>1965</v>
      </c>
      <c r="C1367" s="36" t="s">
        <v>1966</v>
      </c>
    </row>
    <row r="1368" spans="1:3" x14ac:dyDescent="0.25">
      <c r="A1368" s="36" t="s">
        <v>1915</v>
      </c>
      <c r="B1368" s="96" t="s">
        <v>1967</v>
      </c>
      <c r="C1368" s="36" t="s">
        <v>1968</v>
      </c>
    </row>
    <row r="1369" spans="1:3" x14ac:dyDescent="0.25">
      <c r="A1369" s="36" t="s">
        <v>1915</v>
      </c>
      <c r="B1369" s="36" t="s">
        <v>1969</v>
      </c>
      <c r="C1369" s="36" t="s">
        <v>1968</v>
      </c>
    </row>
    <row r="1370" spans="1:3" x14ac:dyDescent="0.25">
      <c r="A1370" s="36" t="s">
        <v>1915</v>
      </c>
      <c r="B1370" s="96" t="s">
        <v>1970</v>
      </c>
      <c r="C1370" s="36" t="s">
        <v>1971</v>
      </c>
    </row>
    <row r="1371" spans="1:3" x14ac:dyDescent="0.25">
      <c r="A1371" s="36" t="s">
        <v>1915</v>
      </c>
      <c r="B1371" s="36" t="s">
        <v>1972</v>
      </c>
      <c r="C1371" s="36" t="s">
        <v>1973</v>
      </c>
    </row>
    <row r="1372" spans="1:3" x14ac:dyDescent="0.25">
      <c r="A1372" s="36" t="s">
        <v>1915</v>
      </c>
      <c r="B1372" s="36" t="s">
        <v>1974</v>
      </c>
      <c r="C1372" s="36" t="s">
        <v>1975</v>
      </c>
    </row>
    <row r="1373" spans="1:3" x14ac:dyDescent="0.25">
      <c r="A1373" s="36" t="s">
        <v>1915</v>
      </c>
      <c r="B1373" s="36" t="s">
        <v>1976</v>
      </c>
      <c r="C1373" s="36" t="s">
        <v>1977</v>
      </c>
    </row>
    <row r="1374" spans="1:3" x14ac:dyDescent="0.25">
      <c r="A1374" s="36" t="s">
        <v>1915</v>
      </c>
      <c r="B1374" s="36" t="s">
        <v>1978</v>
      </c>
      <c r="C1374" s="36" t="s">
        <v>1979</v>
      </c>
    </row>
    <row r="1375" spans="1:3" x14ac:dyDescent="0.25">
      <c r="A1375" s="36" t="s">
        <v>1915</v>
      </c>
      <c r="B1375" s="36" t="s">
        <v>1980</v>
      </c>
      <c r="C1375" s="36" t="s">
        <v>1981</v>
      </c>
    </row>
    <row r="1376" spans="1:3" x14ac:dyDescent="0.25">
      <c r="A1376" s="36" t="s">
        <v>1915</v>
      </c>
      <c r="B1376" s="96" t="s">
        <v>1982</v>
      </c>
      <c r="C1376" s="36" t="s">
        <v>1983</v>
      </c>
    </row>
    <row r="1377" spans="1:3" x14ac:dyDescent="0.25">
      <c r="A1377" s="36" t="s">
        <v>1915</v>
      </c>
      <c r="B1377" s="96" t="s">
        <v>1984</v>
      </c>
      <c r="C1377" s="36" t="s">
        <v>1983</v>
      </c>
    </row>
    <row r="1378" spans="1:3" x14ac:dyDescent="0.25">
      <c r="A1378" s="36" t="s">
        <v>1915</v>
      </c>
      <c r="B1378" s="36" t="s">
        <v>1985</v>
      </c>
      <c r="C1378" s="36" t="s">
        <v>1986</v>
      </c>
    </row>
    <row r="1379" spans="1:3" x14ac:dyDescent="0.25">
      <c r="A1379" s="36" t="s">
        <v>1915</v>
      </c>
      <c r="B1379" s="36" t="s">
        <v>1987</v>
      </c>
      <c r="C1379" s="36" t="s">
        <v>1988</v>
      </c>
    </row>
    <row r="1380" spans="1:3" x14ac:dyDescent="0.25">
      <c r="A1380" s="36" t="s">
        <v>1915</v>
      </c>
      <c r="B1380" s="36" t="s">
        <v>1989</v>
      </c>
      <c r="C1380" s="36" t="s">
        <v>1990</v>
      </c>
    </row>
    <row r="1381" spans="1:3" x14ac:dyDescent="0.25">
      <c r="A1381" s="36" t="s">
        <v>1915</v>
      </c>
      <c r="B1381" s="96">
        <v>72</v>
      </c>
      <c r="C1381" s="36" t="s">
        <v>1991</v>
      </c>
    </row>
    <row r="1382" spans="1:3" x14ac:dyDescent="0.25">
      <c r="A1382" s="36" t="s">
        <v>1915</v>
      </c>
      <c r="B1382" s="96" t="s">
        <v>1992</v>
      </c>
      <c r="C1382" s="36" t="s">
        <v>2967</v>
      </c>
    </row>
    <row r="1383" spans="1:3" x14ac:dyDescent="0.25">
      <c r="A1383" s="36" t="s">
        <v>1915</v>
      </c>
      <c r="B1383" s="96" t="s">
        <v>2968</v>
      </c>
      <c r="C1383" s="36" t="s">
        <v>2969</v>
      </c>
    </row>
    <row r="1384" spans="1:3" x14ac:dyDescent="0.25">
      <c r="A1384" s="36" t="s">
        <v>1915</v>
      </c>
      <c r="B1384" s="36" t="s">
        <v>3476</v>
      </c>
      <c r="C1384" s="36" t="s">
        <v>2969</v>
      </c>
    </row>
    <row r="1385" spans="1:3" x14ac:dyDescent="0.25">
      <c r="A1385" s="36" t="s">
        <v>1915</v>
      </c>
      <c r="B1385" s="96" t="s">
        <v>2970</v>
      </c>
      <c r="C1385" s="36" t="s">
        <v>2971</v>
      </c>
    </row>
    <row r="1386" spans="1:3" x14ac:dyDescent="0.25">
      <c r="A1386" s="36" t="s">
        <v>1915</v>
      </c>
      <c r="B1386" s="36" t="s">
        <v>3477</v>
      </c>
      <c r="C1386" s="36" t="s">
        <v>2971</v>
      </c>
    </row>
    <row r="1387" spans="1:3" x14ac:dyDescent="0.25">
      <c r="A1387" s="36" t="s">
        <v>1915</v>
      </c>
      <c r="B1387" s="96" t="s">
        <v>1996</v>
      </c>
      <c r="C1387" s="36" t="s">
        <v>1997</v>
      </c>
    </row>
    <row r="1388" spans="1:3" x14ac:dyDescent="0.25">
      <c r="A1388" s="36" t="s">
        <v>1915</v>
      </c>
      <c r="B1388" s="96" t="s">
        <v>1998</v>
      </c>
      <c r="C1388" s="36" t="s">
        <v>1997</v>
      </c>
    </row>
    <row r="1389" spans="1:3" x14ac:dyDescent="0.25">
      <c r="A1389" s="36" t="s">
        <v>1915</v>
      </c>
      <c r="B1389" s="36" t="s">
        <v>1999</v>
      </c>
      <c r="C1389" s="36" t="s">
        <v>1997</v>
      </c>
    </row>
    <row r="1390" spans="1:3" x14ac:dyDescent="0.25">
      <c r="A1390" s="36" t="s">
        <v>1915</v>
      </c>
      <c r="B1390" s="96">
        <v>73</v>
      </c>
      <c r="C1390" s="36" t="s">
        <v>2972</v>
      </c>
    </row>
    <row r="1391" spans="1:3" x14ac:dyDescent="0.25">
      <c r="A1391" s="36" t="s">
        <v>1915</v>
      </c>
      <c r="B1391" s="96" t="s">
        <v>2000</v>
      </c>
      <c r="C1391" s="36" t="s">
        <v>2973</v>
      </c>
    </row>
    <row r="1392" spans="1:3" x14ac:dyDescent="0.25">
      <c r="A1392" s="36" t="s">
        <v>1915</v>
      </c>
      <c r="B1392" s="96" t="s">
        <v>2001</v>
      </c>
      <c r="C1392" s="36" t="s">
        <v>2974</v>
      </c>
    </row>
    <row r="1393" spans="1:3" x14ac:dyDescent="0.25">
      <c r="A1393" s="36" t="s">
        <v>1915</v>
      </c>
      <c r="B1393" s="36" t="s">
        <v>2002</v>
      </c>
      <c r="C1393" s="36" t="s">
        <v>2974</v>
      </c>
    </row>
    <row r="1394" spans="1:3" x14ac:dyDescent="0.25">
      <c r="A1394" s="36" t="s">
        <v>1915</v>
      </c>
      <c r="B1394" s="36" t="s">
        <v>2003</v>
      </c>
      <c r="C1394" s="36" t="s">
        <v>2004</v>
      </c>
    </row>
    <row r="1395" spans="1:3" x14ac:dyDescent="0.25">
      <c r="A1395" s="36" t="s">
        <v>1915</v>
      </c>
      <c r="B1395" s="96" t="s">
        <v>2005</v>
      </c>
      <c r="C1395" s="36" t="s">
        <v>2975</v>
      </c>
    </row>
    <row r="1396" spans="1:3" x14ac:dyDescent="0.25">
      <c r="A1396" s="36" t="s">
        <v>1915</v>
      </c>
      <c r="B1396" s="36" t="s">
        <v>2007</v>
      </c>
      <c r="C1396" s="36" t="s">
        <v>2975</v>
      </c>
    </row>
    <row r="1397" spans="1:3" x14ac:dyDescent="0.25">
      <c r="A1397" s="36" t="s">
        <v>1915</v>
      </c>
      <c r="B1397" s="96" t="s">
        <v>2008</v>
      </c>
      <c r="C1397" s="36" t="s">
        <v>2009</v>
      </c>
    </row>
    <row r="1398" spans="1:3" x14ac:dyDescent="0.25">
      <c r="A1398" s="36" t="s">
        <v>1915</v>
      </c>
      <c r="B1398" s="96" t="s">
        <v>2010</v>
      </c>
      <c r="C1398" s="36" t="s">
        <v>2009</v>
      </c>
    </row>
    <row r="1399" spans="1:3" x14ac:dyDescent="0.25">
      <c r="A1399" s="36" t="s">
        <v>1915</v>
      </c>
      <c r="B1399" s="36" t="s">
        <v>2011</v>
      </c>
      <c r="C1399" s="36" t="s">
        <v>2009</v>
      </c>
    </row>
    <row r="1400" spans="1:3" x14ac:dyDescent="0.25">
      <c r="A1400" s="36" t="s">
        <v>1915</v>
      </c>
      <c r="B1400" s="96">
        <v>74</v>
      </c>
      <c r="C1400" s="36" t="s">
        <v>2976</v>
      </c>
    </row>
    <row r="1401" spans="1:3" x14ac:dyDescent="0.25">
      <c r="A1401" s="36" t="s">
        <v>1915</v>
      </c>
      <c r="B1401" s="96" t="s">
        <v>2017</v>
      </c>
      <c r="C1401" s="36" t="s">
        <v>2018</v>
      </c>
    </row>
    <row r="1402" spans="1:3" x14ac:dyDescent="0.25">
      <c r="A1402" s="36" t="s">
        <v>1915</v>
      </c>
      <c r="B1402" s="96" t="s">
        <v>2977</v>
      </c>
      <c r="C1402" s="36" t="s">
        <v>2018</v>
      </c>
    </row>
    <row r="1403" spans="1:3" x14ac:dyDescent="0.25">
      <c r="A1403" s="36" t="s">
        <v>1915</v>
      </c>
      <c r="B1403" s="36" t="s">
        <v>3291</v>
      </c>
      <c r="C1403" s="36" t="s">
        <v>2978</v>
      </c>
    </row>
    <row r="1404" spans="1:3" x14ac:dyDescent="0.25">
      <c r="A1404" s="36" t="s">
        <v>1915</v>
      </c>
      <c r="B1404" s="36" t="s">
        <v>3292</v>
      </c>
      <c r="C1404" s="36" t="s">
        <v>2979</v>
      </c>
    </row>
    <row r="1405" spans="1:3" x14ac:dyDescent="0.25">
      <c r="A1405" s="36" t="s">
        <v>1915</v>
      </c>
      <c r="B1405" s="36" t="s">
        <v>3293</v>
      </c>
      <c r="C1405" s="36" t="s">
        <v>2980</v>
      </c>
    </row>
    <row r="1406" spans="1:3" x14ac:dyDescent="0.25">
      <c r="A1406" s="36" t="s">
        <v>1915</v>
      </c>
      <c r="B1406" s="96" t="s">
        <v>2031</v>
      </c>
      <c r="C1406" s="36" t="s">
        <v>2032</v>
      </c>
    </row>
    <row r="1407" spans="1:3" x14ac:dyDescent="0.25">
      <c r="A1407" s="36" t="s">
        <v>1915</v>
      </c>
      <c r="B1407" s="96" t="s">
        <v>2033</v>
      </c>
      <c r="C1407" s="36" t="s">
        <v>2032</v>
      </c>
    </row>
    <row r="1408" spans="1:3" x14ac:dyDescent="0.25">
      <c r="A1408" s="36" t="s">
        <v>1915</v>
      </c>
      <c r="B1408" s="36" t="s">
        <v>2034</v>
      </c>
      <c r="C1408" s="36" t="s">
        <v>2032</v>
      </c>
    </row>
    <row r="1409" spans="1:3" x14ac:dyDescent="0.25">
      <c r="A1409" s="36" t="s">
        <v>1915</v>
      </c>
      <c r="B1409" s="96" t="s">
        <v>2035</v>
      </c>
      <c r="C1409" s="36" t="s">
        <v>2036</v>
      </c>
    </row>
    <row r="1410" spans="1:3" x14ac:dyDescent="0.25">
      <c r="A1410" s="36" t="s">
        <v>1915</v>
      </c>
      <c r="B1410" s="96" t="s">
        <v>2037</v>
      </c>
      <c r="C1410" s="36" t="s">
        <v>2036</v>
      </c>
    </row>
    <row r="1411" spans="1:3" x14ac:dyDescent="0.25">
      <c r="A1411" s="36" t="s">
        <v>1915</v>
      </c>
      <c r="B1411" s="36" t="s">
        <v>2038</v>
      </c>
      <c r="C1411" s="36" t="s">
        <v>2036</v>
      </c>
    </row>
    <row r="1412" spans="1:3" x14ac:dyDescent="0.25">
      <c r="A1412" s="36" t="s">
        <v>1915</v>
      </c>
      <c r="B1412" s="96" t="s">
        <v>2039</v>
      </c>
      <c r="C1412" s="36" t="s">
        <v>2045</v>
      </c>
    </row>
    <row r="1413" spans="1:3" x14ac:dyDescent="0.25">
      <c r="A1413" s="36" t="s">
        <v>1915</v>
      </c>
      <c r="B1413" s="96" t="s">
        <v>2981</v>
      </c>
      <c r="C1413" s="36" t="s">
        <v>2045</v>
      </c>
    </row>
    <row r="1414" spans="1:3" x14ac:dyDescent="0.25">
      <c r="A1414" s="36" t="s">
        <v>1915</v>
      </c>
      <c r="B1414" s="36" t="s">
        <v>3296</v>
      </c>
      <c r="C1414" s="36" t="s">
        <v>2982</v>
      </c>
    </row>
    <row r="1415" spans="1:3" x14ac:dyDescent="0.25">
      <c r="A1415" s="36" t="s">
        <v>1915</v>
      </c>
      <c r="B1415" s="36" t="s">
        <v>3295</v>
      </c>
      <c r="C1415" s="36" t="s">
        <v>2045</v>
      </c>
    </row>
    <row r="1416" spans="1:3" x14ac:dyDescent="0.25">
      <c r="A1416" s="36" t="s">
        <v>1915</v>
      </c>
      <c r="B1416" s="96">
        <v>75</v>
      </c>
      <c r="C1416" s="36" t="s">
        <v>2983</v>
      </c>
    </row>
    <row r="1417" spans="1:3" x14ac:dyDescent="0.25">
      <c r="A1417" s="36" t="s">
        <v>1915</v>
      </c>
      <c r="B1417" s="96" t="s">
        <v>2046</v>
      </c>
      <c r="C1417" s="36" t="s">
        <v>2983</v>
      </c>
    </row>
    <row r="1418" spans="1:3" x14ac:dyDescent="0.25">
      <c r="A1418" s="36" t="s">
        <v>1915</v>
      </c>
      <c r="B1418" s="96" t="s">
        <v>2047</v>
      </c>
      <c r="C1418" s="36" t="s">
        <v>2983</v>
      </c>
    </row>
    <row r="1419" spans="1:3" x14ac:dyDescent="0.25">
      <c r="A1419" s="36" t="s">
        <v>1915</v>
      </c>
      <c r="B1419" s="36" t="s">
        <v>2048</v>
      </c>
      <c r="C1419" s="36" t="s">
        <v>2983</v>
      </c>
    </row>
    <row r="1420" spans="1:3" x14ac:dyDescent="0.25">
      <c r="A1420" s="36" t="s">
        <v>1945</v>
      </c>
      <c r="B1420" s="96" t="s">
        <v>1945</v>
      </c>
      <c r="C1420" s="36" t="s">
        <v>3172</v>
      </c>
    </row>
    <row r="1421" spans="1:3" x14ac:dyDescent="0.25">
      <c r="A1421" s="36" t="s">
        <v>1945</v>
      </c>
      <c r="B1421" s="96">
        <v>77</v>
      </c>
      <c r="C1421" s="36" t="s">
        <v>2050</v>
      </c>
    </row>
    <row r="1422" spans="1:3" x14ac:dyDescent="0.25">
      <c r="A1422" s="36" t="s">
        <v>1945</v>
      </c>
      <c r="B1422" s="96" t="s">
        <v>2051</v>
      </c>
      <c r="C1422" s="36" t="s">
        <v>2052</v>
      </c>
    </row>
    <row r="1423" spans="1:3" x14ac:dyDescent="0.25">
      <c r="A1423" s="36" t="s">
        <v>1945</v>
      </c>
      <c r="B1423" s="96" t="s">
        <v>2053</v>
      </c>
      <c r="C1423" s="36" t="s">
        <v>2054</v>
      </c>
    </row>
    <row r="1424" spans="1:3" x14ac:dyDescent="0.25">
      <c r="A1424" s="36" t="s">
        <v>1945</v>
      </c>
      <c r="B1424" s="36" t="s">
        <v>2055</v>
      </c>
      <c r="C1424" s="36" t="s">
        <v>2054</v>
      </c>
    </row>
    <row r="1425" spans="1:3" x14ac:dyDescent="0.25">
      <c r="A1425" s="36" t="s">
        <v>1945</v>
      </c>
      <c r="B1425" s="96" t="s">
        <v>2056</v>
      </c>
      <c r="C1425" s="36" t="s">
        <v>2057</v>
      </c>
    </row>
    <row r="1426" spans="1:3" x14ac:dyDescent="0.25">
      <c r="A1426" s="36" t="s">
        <v>1945</v>
      </c>
      <c r="B1426" s="36" t="s">
        <v>2058</v>
      </c>
      <c r="C1426" s="36" t="s">
        <v>2057</v>
      </c>
    </row>
    <row r="1427" spans="1:3" x14ac:dyDescent="0.25">
      <c r="A1427" s="36" t="s">
        <v>1945</v>
      </c>
      <c r="B1427" s="96" t="s">
        <v>2059</v>
      </c>
      <c r="C1427" s="36" t="s">
        <v>2984</v>
      </c>
    </row>
    <row r="1428" spans="1:3" x14ac:dyDescent="0.25">
      <c r="A1428" s="36" t="s">
        <v>1945</v>
      </c>
      <c r="B1428" s="96" t="s">
        <v>2061</v>
      </c>
      <c r="C1428" s="36" t="s">
        <v>2062</v>
      </c>
    </row>
    <row r="1429" spans="1:3" x14ac:dyDescent="0.25">
      <c r="A1429" s="36" t="s">
        <v>1945</v>
      </c>
      <c r="B1429" s="36" t="s">
        <v>2063</v>
      </c>
      <c r="C1429" s="36" t="s">
        <v>2062</v>
      </c>
    </row>
    <row r="1430" spans="1:3" x14ac:dyDescent="0.25">
      <c r="A1430" s="36" t="s">
        <v>1945</v>
      </c>
      <c r="B1430" s="96" t="s">
        <v>2064</v>
      </c>
      <c r="C1430" s="36" t="s">
        <v>2985</v>
      </c>
    </row>
    <row r="1431" spans="1:3" x14ac:dyDescent="0.25">
      <c r="A1431" s="36" t="s">
        <v>1945</v>
      </c>
      <c r="B1431" s="36" t="s">
        <v>2066</v>
      </c>
      <c r="C1431" s="36" t="s">
        <v>2985</v>
      </c>
    </row>
    <row r="1432" spans="1:3" x14ac:dyDescent="0.25">
      <c r="A1432" s="36" t="s">
        <v>1945</v>
      </c>
      <c r="B1432" s="96" t="s">
        <v>2986</v>
      </c>
      <c r="C1432" s="36" t="s">
        <v>2987</v>
      </c>
    </row>
    <row r="1433" spans="1:3" x14ac:dyDescent="0.25">
      <c r="A1433" s="36" t="s">
        <v>1945</v>
      </c>
      <c r="B1433" s="36" t="s">
        <v>3478</v>
      </c>
      <c r="C1433" s="36" t="s">
        <v>2987</v>
      </c>
    </row>
    <row r="1434" spans="1:3" x14ac:dyDescent="0.25">
      <c r="A1434" s="36" t="s">
        <v>1945</v>
      </c>
      <c r="B1434" s="96" t="s">
        <v>2067</v>
      </c>
      <c r="C1434" s="36" t="s">
        <v>2068</v>
      </c>
    </row>
    <row r="1435" spans="1:3" x14ac:dyDescent="0.25">
      <c r="A1435" s="36" t="s">
        <v>1945</v>
      </c>
      <c r="B1435" s="96" t="s">
        <v>2069</v>
      </c>
      <c r="C1435" s="36" t="s">
        <v>2070</v>
      </c>
    </row>
    <row r="1436" spans="1:3" x14ac:dyDescent="0.25">
      <c r="A1436" s="36" t="s">
        <v>1945</v>
      </c>
      <c r="B1436" s="36" t="s">
        <v>2071</v>
      </c>
      <c r="C1436" s="36" t="s">
        <v>2070</v>
      </c>
    </row>
    <row r="1437" spans="1:3" x14ac:dyDescent="0.25">
      <c r="A1437" s="36" t="s">
        <v>1945</v>
      </c>
      <c r="B1437" s="96" t="s">
        <v>2072</v>
      </c>
      <c r="C1437" s="36" t="s">
        <v>2073</v>
      </c>
    </row>
    <row r="1438" spans="1:3" x14ac:dyDescent="0.25">
      <c r="A1438" s="36" t="s">
        <v>1945</v>
      </c>
      <c r="B1438" s="36" t="s">
        <v>2074</v>
      </c>
      <c r="C1438" s="36" t="s">
        <v>2073</v>
      </c>
    </row>
    <row r="1439" spans="1:3" x14ac:dyDescent="0.25">
      <c r="A1439" s="36" t="s">
        <v>1945</v>
      </c>
      <c r="B1439" s="96" t="s">
        <v>2075</v>
      </c>
      <c r="C1439" s="36" t="s">
        <v>2988</v>
      </c>
    </row>
    <row r="1440" spans="1:3" x14ac:dyDescent="0.25">
      <c r="A1440" s="36" t="s">
        <v>1945</v>
      </c>
      <c r="B1440" s="36" t="s">
        <v>2077</v>
      </c>
      <c r="C1440" s="36" t="s">
        <v>2988</v>
      </c>
    </row>
    <row r="1441" spans="1:3" x14ac:dyDescent="0.25">
      <c r="A1441" s="36" t="s">
        <v>1945</v>
      </c>
      <c r="B1441" s="96" t="s">
        <v>2078</v>
      </c>
      <c r="C1441" s="36" t="s">
        <v>2079</v>
      </c>
    </row>
    <row r="1442" spans="1:3" x14ac:dyDescent="0.25">
      <c r="A1442" s="36" t="s">
        <v>1945</v>
      </c>
      <c r="B1442" s="36" t="s">
        <v>2080</v>
      </c>
      <c r="C1442" s="36" t="s">
        <v>2079</v>
      </c>
    </row>
    <row r="1443" spans="1:3" x14ac:dyDescent="0.25">
      <c r="A1443" s="36" t="s">
        <v>1945</v>
      </c>
      <c r="B1443" s="96" t="s">
        <v>2081</v>
      </c>
      <c r="C1443" s="36" t="s">
        <v>2082</v>
      </c>
    </row>
    <row r="1444" spans="1:3" x14ac:dyDescent="0.25">
      <c r="A1444" s="36" t="s">
        <v>1945</v>
      </c>
      <c r="B1444" s="36" t="s">
        <v>2083</v>
      </c>
      <c r="C1444" s="36" t="s">
        <v>2082</v>
      </c>
    </row>
    <row r="1445" spans="1:3" x14ac:dyDescent="0.25">
      <c r="A1445" s="36" t="s">
        <v>1945</v>
      </c>
      <c r="B1445" s="96" t="s">
        <v>2084</v>
      </c>
      <c r="C1445" s="36" t="s">
        <v>2989</v>
      </c>
    </row>
    <row r="1446" spans="1:3" x14ac:dyDescent="0.25">
      <c r="A1446" s="36" t="s">
        <v>1945</v>
      </c>
      <c r="B1446" s="36" t="s">
        <v>3297</v>
      </c>
      <c r="C1446" s="36" t="s">
        <v>2989</v>
      </c>
    </row>
    <row r="1447" spans="1:3" x14ac:dyDescent="0.25">
      <c r="A1447" s="36" t="s">
        <v>1945</v>
      </c>
      <c r="B1447" s="96" t="s">
        <v>2088</v>
      </c>
      <c r="C1447" s="36" t="s">
        <v>2990</v>
      </c>
    </row>
    <row r="1448" spans="1:3" x14ac:dyDescent="0.25">
      <c r="A1448" s="36" t="s">
        <v>1945</v>
      </c>
      <c r="B1448" s="96" t="s">
        <v>2090</v>
      </c>
      <c r="C1448" s="36" t="s">
        <v>2990</v>
      </c>
    </row>
    <row r="1449" spans="1:3" x14ac:dyDescent="0.25">
      <c r="A1449" s="36" t="s">
        <v>1945</v>
      </c>
      <c r="B1449" s="36" t="s">
        <v>2091</v>
      </c>
      <c r="C1449" s="36" t="s">
        <v>2990</v>
      </c>
    </row>
    <row r="1450" spans="1:3" x14ac:dyDescent="0.25">
      <c r="A1450" s="36" t="s">
        <v>1945</v>
      </c>
      <c r="B1450" s="96">
        <v>78</v>
      </c>
      <c r="C1450" s="36" t="s">
        <v>2097</v>
      </c>
    </row>
    <row r="1451" spans="1:3" x14ac:dyDescent="0.25">
      <c r="A1451" s="36" t="s">
        <v>1945</v>
      </c>
      <c r="B1451" s="96" t="s">
        <v>2098</v>
      </c>
      <c r="C1451" s="36" t="s">
        <v>2991</v>
      </c>
    </row>
    <row r="1452" spans="1:3" x14ac:dyDescent="0.25">
      <c r="A1452" s="36" t="s">
        <v>1945</v>
      </c>
      <c r="B1452" s="96" t="s">
        <v>2099</v>
      </c>
      <c r="C1452" s="36" t="s">
        <v>2991</v>
      </c>
    </row>
    <row r="1453" spans="1:3" x14ac:dyDescent="0.25">
      <c r="A1453" s="36" t="s">
        <v>1945</v>
      </c>
      <c r="B1453" s="36" t="s">
        <v>2100</v>
      </c>
      <c r="C1453" s="36" t="s">
        <v>2991</v>
      </c>
    </row>
    <row r="1454" spans="1:3" x14ac:dyDescent="0.25">
      <c r="A1454" s="36" t="s">
        <v>1945</v>
      </c>
      <c r="B1454" s="96" t="s">
        <v>2101</v>
      </c>
      <c r="C1454" s="36" t="s">
        <v>2992</v>
      </c>
    </row>
    <row r="1455" spans="1:3" x14ac:dyDescent="0.25">
      <c r="A1455" s="36" t="s">
        <v>1945</v>
      </c>
      <c r="B1455" s="96" t="s">
        <v>2102</v>
      </c>
      <c r="C1455" s="36" t="s">
        <v>2992</v>
      </c>
    </row>
    <row r="1456" spans="1:3" x14ac:dyDescent="0.25">
      <c r="A1456" s="36" t="s">
        <v>1945</v>
      </c>
      <c r="B1456" s="36" t="s">
        <v>2103</v>
      </c>
      <c r="C1456" s="36" t="s">
        <v>2992</v>
      </c>
    </row>
    <row r="1457" spans="1:3" x14ac:dyDescent="0.25">
      <c r="A1457" s="36" t="s">
        <v>1945</v>
      </c>
      <c r="B1457" s="96" t="s">
        <v>2993</v>
      </c>
      <c r="C1457" s="36" t="s">
        <v>2994</v>
      </c>
    </row>
    <row r="1458" spans="1:3" x14ac:dyDescent="0.25">
      <c r="A1458" s="36" t="s">
        <v>1945</v>
      </c>
      <c r="B1458" s="96" t="s">
        <v>2995</v>
      </c>
      <c r="C1458" s="36" t="s">
        <v>2994</v>
      </c>
    </row>
    <row r="1459" spans="1:3" x14ac:dyDescent="0.25">
      <c r="A1459" s="36" t="s">
        <v>1945</v>
      </c>
      <c r="B1459" s="36" t="s">
        <v>3479</v>
      </c>
      <c r="C1459" s="36" t="s">
        <v>2994</v>
      </c>
    </row>
    <row r="1460" spans="1:3" x14ac:dyDescent="0.25">
      <c r="A1460" s="36" t="s">
        <v>1945</v>
      </c>
      <c r="B1460" s="96">
        <v>79</v>
      </c>
      <c r="C1460" s="36" t="s">
        <v>2996</v>
      </c>
    </row>
    <row r="1461" spans="1:3" x14ac:dyDescent="0.25">
      <c r="A1461" s="36" t="s">
        <v>1945</v>
      </c>
      <c r="B1461" s="96" t="s">
        <v>2104</v>
      </c>
      <c r="C1461" s="36" t="s">
        <v>2997</v>
      </c>
    </row>
    <row r="1462" spans="1:3" x14ac:dyDescent="0.25">
      <c r="A1462" s="36" t="s">
        <v>1945</v>
      </c>
      <c r="B1462" s="96" t="s">
        <v>2105</v>
      </c>
      <c r="C1462" s="36" t="s">
        <v>2998</v>
      </c>
    </row>
    <row r="1463" spans="1:3" x14ac:dyDescent="0.25">
      <c r="A1463" s="36" t="s">
        <v>1945</v>
      </c>
      <c r="B1463" s="36" t="s">
        <v>2106</v>
      </c>
      <c r="C1463" s="36" t="s">
        <v>2998</v>
      </c>
    </row>
    <row r="1464" spans="1:3" x14ac:dyDescent="0.25">
      <c r="A1464" s="36" t="s">
        <v>1945</v>
      </c>
      <c r="B1464" s="96" t="s">
        <v>2107</v>
      </c>
      <c r="C1464" s="36" t="s">
        <v>2999</v>
      </c>
    </row>
    <row r="1465" spans="1:3" x14ac:dyDescent="0.25">
      <c r="A1465" s="36" t="s">
        <v>1945</v>
      </c>
      <c r="B1465" s="36" t="s">
        <v>2108</v>
      </c>
      <c r="C1465" s="36" t="s">
        <v>2999</v>
      </c>
    </row>
    <row r="1466" spans="1:3" x14ac:dyDescent="0.25">
      <c r="A1466" s="36" t="s">
        <v>1945</v>
      </c>
      <c r="B1466" s="96" t="s">
        <v>2109</v>
      </c>
      <c r="C1466" s="36" t="s">
        <v>2110</v>
      </c>
    </row>
    <row r="1467" spans="1:3" x14ac:dyDescent="0.25">
      <c r="A1467" s="36" t="s">
        <v>1945</v>
      </c>
      <c r="B1467" s="96" t="s">
        <v>2111</v>
      </c>
      <c r="C1467" s="36" t="s">
        <v>2110</v>
      </c>
    </row>
    <row r="1468" spans="1:3" x14ac:dyDescent="0.25">
      <c r="A1468" s="36" t="s">
        <v>1945</v>
      </c>
      <c r="B1468" s="36" t="s">
        <v>2112</v>
      </c>
      <c r="C1468" s="36" t="s">
        <v>2110</v>
      </c>
    </row>
    <row r="1469" spans="1:3" x14ac:dyDescent="0.25">
      <c r="A1469" s="36" t="s">
        <v>1945</v>
      </c>
      <c r="B1469" s="96">
        <v>80</v>
      </c>
      <c r="C1469" s="36" t="s">
        <v>3000</v>
      </c>
    </row>
    <row r="1470" spans="1:3" x14ac:dyDescent="0.25">
      <c r="A1470" s="36" t="s">
        <v>1945</v>
      </c>
      <c r="B1470" s="96" t="s">
        <v>3001</v>
      </c>
      <c r="C1470" s="36" t="s">
        <v>3002</v>
      </c>
    </row>
    <row r="1471" spans="1:3" x14ac:dyDescent="0.25">
      <c r="A1471" s="36" t="s">
        <v>1945</v>
      </c>
      <c r="B1471" s="96" t="s">
        <v>3003</v>
      </c>
      <c r="C1471" s="36" t="s">
        <v>3002</v>
      </c>
    </row>
    <row r="1472" spans="1:3" x14ac:dyDescent="0.25">
      <c r="A1472" s="36" t="s">
        <v>1945</v>
      </c>
      <c r="B1472" s="36" t="s">
        <v>3480</v>
      </c>
      <c r="C1472" s="36" t="s">
        <v>3002</v>
      </c>
    </row>
    <row r="1473" spans="1:3" x14ac:dyDescent="0.25">
      <c r="A1473" s="36" t="s">
        <v>1945</v>
      </c>
      <c r="B1473" s="96" t="s">
        <v>3004</v>
      </c>
      <c r="C1473" s="36" t="s">
        <v>3005</v>
      </c>
    </row>
    <row r="1474" spans="1:3" x14ac:dyDescent="0.25">
      <c r="A1474" s="36" t="s">
        <v>1945</v>
      </c>
      <c r="B1474" s="96" t="s">
        <v>3006</v>
      </c>
      <c r="C1474" s="36" t="s">
        <v>3005</v>
      </c>
    </row>
    <row r="1475" spans="1:3" x14ac:dyDescent="0.25">
      <c r="A1475" s="36" t="s">
        <v>1945</v>
      </c>
      <c r="B1475" s="36" t="s">
        <v>3481</v>
      </c>
      <c r="C1475" s="36" t="s">
        <v>3005</v>
      </c>
    </row>
    <row r="1476" spans="1:3" x14ac:dyDescent="0.25">
      <c r="A1476" s="36" t="s">
        <v>1945</v>
      </c>
      <c r="B1476" s="96" t="s">
        <v>3007</v>
      </c>
      <c r="C1476" s="36" t="s">
        <v>3008</v>
      </c>
    </row>
    <row r="1477" spans="1:3" x14ac:dyDescent="0.25">
      <c r="A1477" s="36" t="s">
        <v>1945</v>
      </c>
      <c r="B1477" s="96" t="s">
        <v>3009</v>
      </c>
      <c r="C1477" s="36" t="s">
        <v>3008</v>
      </c>
    </row>
    <row r="1478" spans="1:3" x14ac:dyDescent="0.25">
      <c r="A1478" s="36" t="s">
        <v>1945</v>
      </c>
      <c r="B1478" s="36" t="s">
        <v>3482</v>
      </c>
      <c r="C1478" s="36" t="s">
        <v>3008</v>
      </c>
    </row>
    <row r="1479" spans="1:3" x14ac:dyDescent="0.25">
      <c r="A1479" s="36" t="s">
        <v>1945</v>
      </c>
      <c r="B1479" s="96">
        <v>81</v>
      </c>
      <c r="C1479" s="36" t="s">
        <v>2118</v>
      </c>
    </row>
    <row r="1480" spans="1:3" x14ac:dyDescent="0.25">
      <c r="A1480" s="36" t="s">
        <v>1945</v>
      </c>
      <c r="B1480" s="96" t="s">
        <v>2119</v>
      </c>
      <c r="C1480" s="36" t="s">
        <v>3010</v>
      </c>
    </row>
    <row r="1481" spans="1:3" x14ac:dyDescent="0.25">
      <c r="A1481" s="36" t="s">
        <v>1945</v>
      </c>
      <c r="B1481" s="96" t="s">
        <v>2121</v>
      </c>
      <c r="C1481" s="36" t="s">
        <v>3010</v>
      </c>
    </row>
    <row r="1482" spans="1:3" x14ac:dyDescent="0.25">
      <c r="A1482" s="36" t="s">
        <v>1945</v>
      </c>
      <c r="B1482" s="36" t="s">
        <v>2122</v>
      </c>
      <c r="C1482" s="36" t="s">
        <v>3010</v>
      </c>
    </row>
    <row r="1483" spans="1:3" x14ac:dyDescent="0.25">
      <c r="A1483" s="36" t="s">
        <v>1945</v>
      </c>
      <c r="B1483" s="96" t="s">
        <v>2123</v>
      </c>
      <c r="C1483" s="36" t="s">
        <v>3011</v>
      </c>
    </row>
    <row r="1484" spans="1:3" x14ac:dyDescent="0.25">
      <c r="A1484" s="36" t="s">
        <v>1945</v>
      </c>
      <c r="B1484" s="96" t="s">
        <v>2125</v>
      </c>
      <c r="C1484" s="36" t="s">
        <v>2126</v>
      </c>
    </row>
    <row r="1485" spans="1:3" x14ac:dyDescent="0.25">
      <c r="A1485" s="36" t="s">
        <v>1945</v>
      </c>
      <c r="B1485" s="36" t="s">
        <v>2127</v>
      </c>
      <c r="C1485" s="36" t="s">
        <v>2126</v>
      </c>
    </row>
    <row r="1486" spans="1:3" x14ac:dyDescent="0.25">
      <c r="A1486" s="36" t="s">
        <v>1945</v>
      </c>
      <c r="B1486" s="96" t="s">
        <v>2128</v>
      </c>
      <c r="C1486" s="36" t="s">
        <v>2129</v>
      </c>
    </row>
    <row r="1487" spans="1:3" x14ac:dyDescent="0.25">
      <c r="A1487" s="36" t="s">
        <v>1945</v>
      </c>
      <c r="B1487" s="36" t="s">
        <v>2130</v>
      </c>
      <c r="C1487" s="36" t="s">
        <v>2131</v>
      </c>
    </row>
    <row r="1488" spans="1:3" x14ac:dyDescent="0.25">
      <c r="A1488" s="36" t="s">
        <v>1945</v>
      </c>
      <c r="B1488" s="36" t="s">
        <v>2132</v>
      </c>
      <c r="C1488" s="36" t="s">
        <v>2133</v>
      </c>
    </row>
    <row r="1489" spans="1:3" x14ac:dyDescent="0.25">
      <c r="A1489" s="36" t="s">
        <v>1945</v>
      </c>
      <c r="B1489" s="36" t="s">
        <v>2134</v>
      </c>
      <c r="C1489" s="36" t="s">
        <v>2129</v>
      </c>
    </row>
    <row r="1490" spans="1:3" x14ac:dyDescent="0.25">
      <c r="A1490" s="36" t="s">
        <v>1945</v>
      </c>
      <c r="B1490" s="96" t="s">
        <v>3012</v>
      </c>
      <c r="C1490" s="36" t="s">
        <v>3013</v>
      </c>
    </row>
    <row r="1491" spans="1:3" x14ac:dyDescent="0.25">
      <c r="A1491" s="36" t="s">
        <v>1945</v>
      </c>
      <c r="B1491" s="36" t="s">
        <v>3300</v>
      </c>
      <c r="C1491" s="36" t="s">
        <v>3013</v>
      </c>
    </row>
    <row r="1492" spans="1:3" x14ac:dyDescent="0.25">
      <c r="A1492" s="36" t="s">
        <v>1945</v>
      </c>
      <c r="B1492" s="96" t="s">
        <v>2138</v>
      </c>
      <c r="C1492" s="36" t="s">
        <v>2139</v>
      </c>
    </row>
    <row r="1493" spans="1:3" x14ac:dyDescent="0.25">
      <c r="A1493" s="36" t="s">
        <v>1945</v>
      </c>
      <c r="B1493" s="96" t="s">
        <v>2140</v>
      </c>
      <c r="C1493" s="36" t="s">
        <v>2139</v>
      </c>
    </row>
    <row r="1494" spans="1:3" x14ac:dyDescent="0.25">
      <c r="A1494" s="36" t="s">
        <v>1945</v>
      </c>
      <c r="B1494" s="36" t="s">
        <v>2141</v>
      </c>
      <c r="C1494" s="36" t="s">
        <v>2139</v>
      </c>
    </row>
    <row r="1495" spans="1:3" x14ac:dyDescent="0.25">
      <c r="A1495" s="36" t="s">
        <v>1945</v>
      </c>
      <c r="B1495" s="96">
        <v>82</v>
      </c>
      <c r="C1495" s="36" t="s">
        <v>3014</v>
      </c>
    </row>
    <row r="1496" spans="1:3" x14ac:dyDescent="0.25">
      <c r="A1496" s="36" t="s">
        <v>1945</v>
      </c>
      <c r="B1496" s="96" t="s">
        <v>2142</v>
      </c>
      <c r="C1496" s="36" t="s">
        <v>3015</v>
      </c>
    </row>
    <row r="1497" spans="1:3" x14ac:dyDescent="0.25">
      <c r="A1497" s="36" t="s">
        <v>1945</v>
      </c>
      <c r="B1497" s="96" t="s">
        <v>3016</v>
      </c>
      <c r="C1497" s="36" t="s">
        <v>3017</v>
      </c>
    </row>
    <row r="1498" spans="1:3" x14ac:dyDescent="0.25">
      <c r="A1498" s="36" t="s">
        <v>1945</v>
      </c>
      <c r="B1498" s="36" t="s">
        <v>3483</v>
      </c>
      <c r="C1498" s="36" t="s">
        <v>3017</v>
      </c>
    </row>
    <row r="1499" spans="1:3" x14ac:dyDescent="0.25">
      <c r="A1499" s="36" t="s">
        <v>1945</v>
      </c>
      <c r="B1499" s="96" t="s">
        <v>3018</v>
      </c>
      <c r="C1499" s="36" t="s">
        <v>3019</v>
      </c>
    </row>
    <row r="1500" spans="1:3" x14ac:dyDescent="0.25">
      <c r="A1500" s="36" t="s">
        <v>1945</v>
      </c>
      <c r="B1500" s="36" t="s">
        <v>3416</v>
      </c>
      <c r="C1500" s="36" t="s">
        <v>3019</v>
      </c>
    </row>
    <row r="1501" spans="1:3" x14ac:dyDescent="0.25">
      <c r="A1501" s="36" t="s">
        <v>1945</v>
      </c>
      <c r="B1501" s="96" t="s">
        <v>2145</v>
      </c>
      <c r="C1501" s="36" t="s">
        <v>3020</v>
      </c>
    </row>
    <row r="1502" spans="1:3" x14ac:dyDescent="0.25">
      <c r="A1502" s="36" t="s">
        <v>1945</v>
      </c>
      <c r="B1502" s="96" t="s">
        <v>2147</v>
      </c>
      <c r="C1502" s="36" t="s">
        <v>3020</v>
      </c>
    </row>
    <row r="1503" spans="1:3" x14ac:dyDescent="0.25">
      <c r="A1503" s="36" t="s">
        <v>1945</v>
      </c>
      <c r="B1503" s="36" t="s">
        <v>2148</v>
      </c>
      <c r="C1503" s="36" t="s">
        <v>3020</v>
      </c>
    </row>
    <row r="1504" spans="1:3" x14ac:dyDescent="0.25">
      <c r="A1504" s="36" t="s">
        <v>1945</v>
      </c>
      <c r="B1504" s="96" t="s">
        <v>2149</v>
      </c>
      <c r="C1504" s="36" t="s">
        <v>2150</v>
      </c>
    </row>
    <row r="1505" spans="1:3" x14ac:dyDescent="0.25">
      <c r="A1505" s="36" t="s">
        <v>1945</v>
      </c>
      <c r="B1505" s="96" t="s">
        <v>2151</v>
      </c>
      <c r="C1505" s="36" t="s">
        <v>2150</v>
      </c>
    </row>
    <row r="1506" spans="1:3" x14ac:dyDescent="0.25">
      <c r="A1506" s="36" t="s">
        <v>1945</v>
      </c>
      <c r="B1506" s="36" t="s">
        <v>2152</v>
      </c>
      <c r="C1506" s="36" t="s">
        <v>2150</v>
      </c>
    </row>
    <row r="1507" spans="1:3" x14ac:dyDescent="0.25">
      <c r="A1507" s="36" t="s">
        <v>1945</v>
      </c>
      <c r="B1507" s="96" t="s">
        <v>2156</v>
      </c>
      <c r="C1507" s="36" t="s">
        <v>3021</v>
      </c>
    </row>
    <row r="1508" spans="1:3" x14ac:dyDescent="0.25">
      <c r="A1508" s="36" t="s">
        <v>1945</v>
      </c>
      <c r="B1508" s="96" t="s">
        <v>2157</v>
      </c>
      <c r="C1508" s="36" t="s">
        <v>2158</v>
      </c>
    </row>
    <row r="1509" spans="1:3" x14ac:dyDescent="0.25">
      <c r="A1509" s="36" t="s">
        <v>1945</v>
      </c>
      <c r="B1509" s="36" t="s">
        <v>2159</v>
      </c>
      <c r="C1509" s="36" t="s">
        <v>2158</v>
      </c>
    </row>
    <row r="1510" spans="1:3" x14ac:dyDescent="0.25">
      <c r="A1510" s="36" t="s">
        <v>1945</v>
      </c>
      <c r="B1510" s="96" t="s">
        <v>2160</v>
      </c>
      <c r="C1510" s="36" t="s">
        <v>3022</v>
      </c>
    </row>
    <row r="1511" spans="1:3" x14ac:dyDescent="0.25">
      <c r="A1511" s="36" t="s">
        <v>1945</v>
      </c>
      <c r="B1511" s="36" t="s">
        <v>2161</v>
      </c>
      <c r="C1511" s="36" t="s">
        <v>3022</v>
      </c>
    </row>
    <row r="1512" spans="1:3" x14ac:dyDescent="0.25">
      <c r="A1512" s="36" t="s">
        <v>1945</v>
      </c>
      <c r="B1512" s="96" t="s">
        <v>2162</v>
      </c>
      <c r="C1512" s="36" t="s">
        <v>3021</v>
      </c>
    </row>
    <row r="1513" spans="1:3" x14ac:dyDescent="0.25">
      <c r="A1513" s="36" t="s">
        <v>1945</v>
      </c>
      <c r="B1513" s="36" t="s">
        <v>2163</v>
      </c>
      <c r="C1513" s="36" t="s">
        <v>3021</v>
      </c>
    </row>
    <row r="1514" spans="1:3" x14ac:dyDescent="0.25">
      <c r="A1514" s="36" t="s">
        <v>2049</v>
      </c>
      <c r="B1514" s="96" t="s">
        <v>2049</v>
      </c>
      <c r="C1514" s="36" t="s">
        <v>3173</v>
      </c>
    </row>
    <row r="1515" spans="1:3" x14ac:dyDescent="0.25">
      <c r="A1515" s="36" t="s">
        <v>2049</v>
      </c>
      <c r="B1515" s="96">
        <v>84</v>
      </c>
      <c r="C1515" s="36" t="s">
        <v>3023</v>
      </c>
    </row>
    <row r="1516" spans="1:3" x14ac:dyDescent="0.25">
      <c r="A1516" s="36" t="s">
        <v>2049</v>
      </c>
      <c r="B1516" s="96" t="s">
        <v>2166</v>
      </c>
      <c r="C1516" s="36" t="s">
        <v>3024</v>
      </c>
    </row>
    <row r="1517" spans="1:3" x14ac:dyDescent="0.25">
      <c r="A1517" s="36" t="s">
        <v>2049</v>
      </c>
      <c r="B1517" s="96" t="s">
        <v>2168</v>
      </c>
      <c r="C1517" s="36" t="s">
        <v>3025</v>
      </c>
    </row>
    <row r="1518" spans="1:3" x14ac:dyDescent="0.25">
      <c r="A1518" s="36" t="s">
        <v>2049</v>
      </c>
      <c r="B1518" s="36" t="s">
        <v>2170</v>
      </c>
      <c r="C1518" s="36" t="s">
        <v>3025</v>
      </c>
    </row>
    <row r="1519" spans="1:3" x14ac:dyDescent="0.25">
      <c r="A1519" s="36" t="s">
        <v>2049</v>
      </c>
      <c r="B1519" s="96" t="s">
        <v>2171</v>
      </c>
      <c r="C1519" s="36" t="s">
        <v>3026</v>
      </c>
    </row>
    <row r="1520" spans="1:3" x14ac:dyDescent="0.25">
      <c r="A1520" s="36" t="s">
        <v>2049</v>
      </c>
      <c r="B1520" s="36" t="s">
        <v>2173</v>
      </c>
      <c r="C1520" s="36" t="s">
        <v>3026</v>
      </c>
    </row>
    <row r="1521" spans="1:3" x14ac:dyDescent="0.25">
      <c r="A1521" s="36" t="s">
        <v>2049</v>
      </c>
      <c r="B1521" s="96" t="s">
        <v>2174</v>
      </c>
      <c r="C1521" s="36" t="s">
        <v>2175</v>
      </c>
    </row>
    <row r="1522" spans="1:3" x14ac:dyDescent="0.25">
      <c r="A1522" s="36" t="s">
        <v>2049</v>
      </c>
      <c r="B1522" s="36" t="s">
        <v>2176</v>
      </c>
      <c r="C1522" s="36" t="s">
        <v>2175</v>
      </c>
    </row>
    <row r="1523" spans="1:3" x14ac:dyDescent="0.25">
      <c r="A1523" s="36" t="s">
        <v>2049</v>
      </c>
      <c r="B1523" s="96" t="s">
        <v>2177</v>
      </c>
      <c r="C1523" s="36" t="s">
        <v>3027</v>
      </c>
    </row>
    <row r="1524" spans="1:3" x14ac:dyDescent="0.25">
      <c r="A1524" s="36" t="s">
        <v>2049</v>
      </c>
      <c r="B1524" s="96" t="s">
        <v>2179</v>
      </c>
      <c r="C1524" s="36" t="s">
        <v>2180</v>
      </c>
    </row>
    <row r="1525" spans="1:3" x14ac:dyDescent="0.25">
      <c r="A1525" s="36" t="s">
        <v>2049</v>
      </c>
      <c r="B1525" s="36" t="s">
        <v>2181</v>
      </c>
      <c r="C1525" s="36" t="s">
        <v>2180</v>
      </c>
    </row>
    <row r="1526" spans="1:3" x14ac:dyDescent="0.25">
      <c r="A1526" s="36" t="s">
        <v>2049</v>
      </c>
      <c r="B1526" s="96" t="s">
        <v>2182</v>
      </c>
      <c r="C1526" s="36" t="s">
        <v>2183</v>
      </c>
    </row>
    <row r="1527" spans="1:3" x14ac:dyDescent="0.25">
      <c r="A1527" s="36" t="s">
        <v>2049</v>
      </c>
      <c r="B1527" s="36" t="s">
        <v>2184</v>
      </c>
      <c r="C1527" s="36" t="s">
        <v>2183</v>
      </c>
    </row>
    <row r="1528" spans="1:3" x14ac:dyDescent="0.25">
      <c r="A1528" s="36" t="s">
        <v>2049</v>
      </c>
      <c r="B1528" s="96" t="s">
        <v>2185</v>
      </c>
      <c r="C1528" s="36" t="s">
        <v>3028</v>
      </c>
    </row>
    <row r="1529" spans="1:3" x14ac:dyDescent="0.25">
      <c r="A1529" s="36" t="s">
        <v>2049</v>
      </c>
      <c r="B1529" s="36" t="s">
        <v>2186</v>
      </c>
      <c r="C1529" s="36" t="s">
        <v>3028</v>
      </c>
    </row>
    <row r="1530" spans="1:3" x14ac:dyDescent="0.25">
      <c r="A1530" s="36" t="s">
        <v>2049</v>
      </c>
      <c r="B1530" s="96" t="s">
        <v>2187</v>
      </c>
      <c r="C1530" s="36" t="s">
        <v>3029</v>
      </c>
    </row>
    <row r="1531" spans="1:3" x14ac:dyDescent="0.25">
      <c r="A1531" s="36" t="s">
        <v>2049</v>
      </c>
      <c r="B1531" s="36" t="s">
        <v>2188</v>
      </c>
      <c r="C1531" s="36" t="s">
        <v>3029</v>
      </c>
    </row>
    <row r="1532" spans="1:3" x14ac:dyDescent="0.25">
      <c r="A1532" s="36" t="s">
        <v>2049</v>
      </c>
      <c r="B1532" s="96" t="s">
        <v>2189</v>
      </c>
      <c r="C1532" s="36" t="s">
        <v>3030</v>
      </c>
    </row>
    <row r="1533" spans="1:3" x14ac:dyDescent="0.25">
      <c r="A1533" s="36" t="s">
        <v>2049</v>
      </c>
      <c r="B1533" s="36" t="s">
        <v>2190</v>
      </c>
      <c r="C1533" s="36" t="s">
        <v>3030</v>
      </c>
    </row>
    <row r="1534" spans="1:3" x14ac:dyDescent="0.25">
      <c r="A1534" s="36" t="s">
        <v>2049</v>
      </c>
      <c r="B1534" s="96" t="s">
        <v>2191</v>
      </c>
      <c r="C1534" s="36" t="s">
        <v>3031</v>
      </c>
    </row>
    <row r="1535" spans="1:3" x14ac:dyDescent="0.25">
      <c r="A1535" s="36" t="s">
        <v>2049</v>
      </c>
      <c r="B1535" s="96" t="s">
        <v>2192</v>
      </c>
      <c r="C1535" s="36" t="s">
        <v>3031</v>
      </c>
    </row>
    <row r="1536" spans="1:3" x14ac:dyDescent="0.25">
      <c r="A1536" s="36" t="s">
        <v>2049</v>
      </c>
      <c r="B1536" s="36" t="s">
        <v>2193</v>
      </c>
      <c r="C1536" s="36" t="s">
        <v>3031</v>
      </c>
    </row>
    <row r="1537" spans="1:3" x14ac:dyDescent="0.25">
      <c r="A1537" s="36" t="s">
        <v>2164</v>
      </c>
      <c r="B1537" s="96" t="s">
        <v>2164</v>
      </c>
      <c r="C1537" s="36" t="s">
        <v>3174</v>
      </c>
    </row>
    <row r="1538" spans="1:3" x14ac:dyDescent="0.25">
      <c r="A1538" s="36" t="s">
        <v>2164</v>
      </c>
      <c r="B1538" s="96">
        <v>85</v>
      </c>
      <c r="C1538" s="36" t="s">
        <v>2195</v>
      </c>
    </row>
    <row r="1539" spans="1:3" x14ac:dyDescent="0.25">
      <c r="A1539" s="36" t="s">
        <v>2164</v>
      </c>
      <c r="B1539" s="96" t="s">
        <v>2196</v>
      </c>
      <c r="C1539" s="36" t="s">
        <v>2197</v>
      </c>
    </row>
    <row r="1540" spans="1:3" x14ac:dyDescent="0.25">
      <c r="A1540" s="36" t="s">
        <v>2164</v>
      </c>
      <c r="B1540" s="96" t="s">
        <v>2198</v>
      </c>
      <c r="C1540" s="36" t="s">
        <v>2197</v>
      </c>
    </row>
    <row r="1541" spans="1:3" x14ac:dyDescent="0.25">
      <c r="A1541" s="36" t="s">
        <v>2164</v>
      </c>
      <c r="B1541" s="36" t="s">
        <v>2199</v>
      </c>
      <c r="C1541" s="36" t="s">
        <v>2197</v>
      </c>
    </row>
    <row r="1542" spans="1:3" x14ac:dyDescent="0.25">
      <c r="A1542" s="36" t="s">
        <v>2164</v>
      </c>
      <c r="B1542" s="96" t="s">
        <v>2200</v>
      </c>
      <c r="C1542" s="36" t="s">
        <v>3032</v>
      </c>
    </row>
    <row r="1543" spans="1:3" x14ac:dyDescent="0.25">
      <c r="A1543" s="36" t="s">
        <v>2164</v>
      </c>
      <c r="B1543" s="96" t="s">
        <v>2202</v>
      </c>
      <c r="C1543" s="36" t="s">
        <v>3032</v>
      </c>
    </row>
    <row r="1544" spans="1:3" x14ac:dyDescent="0.25">
      <c r="A1544" s="36" t="s">
        <v>2164</v>
      </c>
      <c r="B1544" s="36" t="s">
        <v>2203</v>
      </c>
      <c r="C1544" s="36" t="s">
        <v>3033</v>
      </c>
    </row>
    <row r="1545" spans="1:3" x14ac:dyDescent="0.25">
      <c r="A1545" s="36" t="s">
        <v>2164</v>
      </c>
      <c r="B1545" s="36" t="s">
        <v>2205</v>
      </c>
      <c r="C1545" s="36" t="s">
        <v>3034</v>
      </c>
    </row>
    <row r="1546" spans="1:3" x14ac:dyDescent="0.25">
      <c r="A1546" s="36" t="s">
        <v>2164</v>
      </c>
      <c r="B1546" s="96" t="s">
        <v>2207</v>
      </c>
      <c r="C1546" s="36" t="s">
        <v>3035</v>
      </c>
    </row>
    <row r="1547" spans="1:3" x14ac:dyDescent="0.25">
      <c r="A1547" s="36" t="s">
        <v>2164</v>
      </c>
      <c r="B1547" s="96" t="s">
        <v>2209</v>
      </c>
      <c r="C1547" s="36" t="s">
        <v>3036</v>
      </c>
    </row>
    <row r="1548" spans="1:3" x14ac:dyDescent="0.25">
      <c r="A1548" s="36" t="s">
        <v>2164</v>
      </c>
      <c r="B1548" s="36" t="s">
        <v>2211</v>
      </c>
      <c r="C1548" s="36" t="s">
        <v>3037</v>
      </c>
    </row>
    <row r="1549" spans="1:3" x14ac:dyDescent="0.25">
      <c r="A1549" s="36" t="s">
        <v>2164</v>
      </c>
      <c r="B1549" s="36" t="s">
        <v>2213</v>
      </c>
      <c r="C1549" s="36" t="s">
        <v>3038</v>
      </c>
    </row>
    <row r="1550" spans="1:3" x14ac:dyDescent="0.25">
      <c r="A1550" s="36" t="s">
        <v>2164</v>
      </c>
      <c r="B1550" s="96" t="s">
        <v>2215</v>
      </c>
      <c r="C1550" s="36" t="s">
        <v>3039</v>
      </c>
    </row>
    <row r="1551" spans="1:3" x14ac:dyDescent="0.25">
      <c r="A1551" s="36" t="s">
        <v>2164</v>
      </c>
      <c r="B1551" s="36" t="s">
        <v>2217</v>
      </c>
      <c r="C1551" s="36" t="s">
        <v>3039</v>
      </c>
    </row>
    <row r="1552" spans="1:3" x14ac:dyDescent="0.25">
      <c r="A1552" s="36" t="s">
        <v>2164</v>
      </c>
      <c r="B1552" s="96" t="s">
        <v>2221</v>
      </c>
      <c r="C1552" s="36" t="s">
        <v>3040</v>
      </c>
    </row>
    <row r="1553" spans="1:3" x14ac:dyDescent="0.25">
      <c r="A1553" s="36" t="s">
        <v>2164</v>
      </c>
      <c r="B1553" s="96" t="s">
        <v>3041</v>
      </c>
      <c r="C1553" s="36" t="s">
        <v>3042</v>
      </c>
    </row>
    <row r="1554" spans="1:3" x14ac:dyDescent="0.25">
      <c r="A1554" s="36" t="s">
        <v>2164</v>
      </c>
      <c r="B1554" s="36" t="s">
        <v>3302</v>
      </c>
      <c r="C1554" s="36" t="s">
        <v>3042</v>
      </c>
    </row>
    <row r="1555" spans="1:3" x14ac:dyDescent="0.25">
      <c r="A1555" s="36" t="s">
        <v>2164</v>
      </c>
      <c r="B1555" s="96" t="s">
        <v>3043</v>
      </c>
      <c r="C1555" s="36" t="s">
        <v>3044</v>
      </c>
    </row>
    <row r="1556" spans="1:3" x14ac:dyDescent="0.25">
      <c r="A1556" s="36" t="s">
        <v>2164</v>
      </c>
      <c r="B1556" s="36" t="s">
        <v>3303</v>
      </c>
      <c r="C1556" s="36" t="s">
        <v>3044</v>
      </c>
    </row>
    <row r="1557" spans="1:3" x14ac:dyDescent="0.25">
      <c r="A1557" s="36" t="s">
        <v>2164</v>
      </c>
      <c r="B1557" s="96" t="s">
        <v>2225</v>
      </c>
      <c r="C1557" s="36" t="s">
        <v>2226</v>
      </c>
    </row>
    <row r="1558" spans="1:3" x14ac:dyDescent="0.25">
      <c r="A1558" s="36" t="s">
        <v>2164</v>
      </c>
      <c r="B1558" s="96" t="s">
        <v>2227</v>
      </c>
      <c r="C1558" s="36" t="s">
        <v>2228</v>
      </c>
    </row>
    <row r="1559" spans="1:3" x14ac:dyDescent="0.25">
      <c r="A1559" s="36" t="s">
        <v>2164</v>
      </c>
      <c r="B1559" s="36" t="s">
        <v>2229</v>
      </c>
      <c r="C1559" s="36" t="s">
        <v>2228</v>
      </c>
    </row>
    <row r="1560" spans="1:3" x14ac:dyDescent="0.25">
      <c r="A1560" s="36" t="s">
        <v>2164</v>
      </c>
      <c r="B1560" s="96" t="s">
        <v>2230</v>
      </c>
      <c r="C1560" s="36" t="s">
        <v>2231</v>
      </c>
    </row>
    <row r="1561" spans="1:3" x14ac:dyDescent="0.25">
      <c r="A1561" s="36" t="s">
        <v>2164</v>
      </c>
      <c r="B1561" s="36" t="s">
        <v>2232</v>
      </c>
      <c r="C1561" s="36" t="s">
        <v>2231</v>
      </c>
    </row>
    <row r="1562" spans="1:3" x14ac:dyDescent="0.25">
      <c r="A1562" s="36" t="s">
        <v>2164</v>
      </c>
      <c r="B1562" s="96" t="s">
        <v>2233</v>
      </c>
      <c r="C1562" s="36" t="s">
        <v>3045</v>
      </c>
    </row>
    <row r="1563" spans="1:3" x14ac:dyDescent="0.25">
      <c r="A1563" s="36" t="s">
        <v>2164</v>
      </c>
      <c r="B1563" s="36" t="s">
        <v>2235</v>
      </c>
      <c r="C1563" s="36" t="s">
        <v>3045</v>
      </c>
    </row>
    <row r="1564" spans="1:3" x14ac:dyDescent="0.25">
      <c r="A1564" s="36" t="s">
        <v>2164</v>
      </c>
      <c r="B1564" s="96" t="s">
        <v>2236</v>
      </c>
      <c r="C1564" s="36" t="s">
        <v>3046</v>
      </c>
    </row>
    <row r="1565" spans="1:3" x14ac:dyDescent="0.25">
      <c r="A1565" s="36" t="s">
        <v>2164</v>
      </c>
      <c r="B1565" s="36" t="s">
        <v>2237</v>
      </c>
      <c r="C1565" s="36" t="s">
        <v>3046</v>
      </c>
    </row>
    <row r="1566" spans="1:3" x14ac:dyDescent="0.25">
      <c r="A1566" s="36" t="s">
        <v>2164</v>
      </c>
      <c r="B1566" s="96" t="s">
        <v>2238</v>
      </c>
      <c r="C1566" s="36" t="s">
        <v>3047</v>
      </c>
    </row>
    <row r="1567" spans="1:3" x14ac:dyDescent="0.25">
      <c r="A1567" s="36" t="s">
        <v>2164</v>
      </c>
      <c r="B1567" s="96" t="s">
        <v>3048</v>
      </c>
      <c r="C1567" s="36" t="s">
        <v>3047</v>
      </c>
    </row>
    <row r="1568" spans="1:3" x14ac:dyDescent="0.25">
      <c r="A1568" s="36" t="s">
        <v>2164</v>
      </c>
      <c r="B1568" s="36" t="s">
        <v>3304</v>
      </c>
      <c r="C1568" s="36" t="s">
        <v>3047</v>
      </c>
    </row>
    <row r="1569" spans="1:3" x14ac:dyDescent="0.25">
      <c r="A1569" s="36" t="s">
        <v>2194</v>
      </c>
      <c r="B1569" s="96" t="s">
        <v>2194</v>
      </c>
      <c r="C1569" s="36" t="s">
        <v>3175</v>
      </c>
    </row>
    <row r="1570" spans="1:3" x14ac:dyDescent="0.25">
      <c r="A1570" s="36" t="s">
        <v>2194</v>
      </c>
      <c r="B1570" s="96">
        <v>86</v>
      </c>
      <c r="C1570" s="36" t="s">
        <v>3049</v>
      </c>
    </row>
    <row r="1571" spans="1:3" x14ac:dyDescent="0.25">
      <c r="A1571" s="36" t="s">
        <v>2194</v>
      </c>
      <c r="B1571" s="96" t="s">
        <v>2245</v>
      </c>
      <c r="C1571" s="36" t="s">
        <v>3050</v>
      </c>
    </row>
    <row r="1572" spans="1:3" x14ac:dyDescent="0.25">
      <c r="A1572" s="36" t="s">
        <v>2194</v>
      </c>
      <c r="B1572" s="96" t="s">
        <v>2246</v>
      </c>
      <c r="C1572" s="36" t="s">
        <v>3050</v>
      </c>
    </row>
    <row r="1573" spans="1:3" x14ac:dyDescent="0.25">
      <c r="A1573" s="36" t="s">
        <v>2194</v>
      </c>
      <c r="B1573" s="36" t="s">
        <v>2247</v>
      </c>
      <c r="C1573" s="36" t="s">
        <v>3050</v>
      </c>
    </row>
    <row r="1574" spans="1:3" x14ac:dyDescent="0.25">
      <c r="A1574" s="36" t="s">
        <v>2194</v>
      </c>
      <c r="B1574" s="96" t="s">
        <v>2248</v>
      </c>
      <c r="C1574" s="36" t="s">
        <v>3051</v>
      </c>
    </row>
    <row r="1575" spans="1:3" x14ac:dyDescent="0.25">
      <c r="A1575" s="36" t="s">
        <v>2194</v>
      </c>
      <c r="B1575" s="96" t="s">
        <v>2249</v>
      </c>
      <c r="C1575" s="36" t="s">
        <v>3052</v>
      </c>
    </row>
    <row r="1576" spans="1:3" x14ac:dyDescent="0.25">
      <c r="A1576" s="36" t="s">
        <v>2194</v>
      </c>
      <c r="B1576" s="36" t="s">
        <v>2250</v>
      </c>
      <c r="C1576" s="36" t="s">
        <v>3052</v>
      </c>
    </row>
    <row r="1577" spans="1:3" x14ac:dyDescent="0.25">
      <c r="A1577" s="36" t="s">
        <v>2194</v>
      </c>
      <c r="B1577" s="96" t="s">
        <v>2251</v>
      </c>
      <c r="C1577" s="36" t="s">
        <v>3053</v>
      </c>
    </row>
    <row r="1578" spans="1:3" x14ac:dyDescent="0.25">
      <c r="A1578" s="36" t="s">
        <v>2194</v>
      </c>
      <c r="B1578" s="36" t="s">
        <v>2252</v>
      </c>
      <c r="C1578" s="36" t="s">
        <v>3053</v>
      </c>
    </row>
    <row r="1579" spans="1:3" x14ac:dyDescent="0.25">
      <c r="A1579" s="36" t="s">
        <v>2194</v>
      </c>
      <c r="B1579" s="96" t="s">
        <v>2253</v>
      </c>
      <c r="C1579" s="36" t="s">
        <v>3054</v>
      </c>
    </row>
    <row r="1580" spans="1:3" x14ac:dyDescent="0.25">
      <c r="A1580" s="36" t="s">
        <v>2194</v>
      </c>
      <c r="B1580" s="36" t="s">
        <v>2254</v>
      </c>
      <c r="C1580" s="36" t="s">
        <v>3054</v>
      </c>
    </row>
    <row r="1581" spans="1:3" x14ac:dyDescent="0.25">
      <c r="A1581" s="36" t="s">
        <v>2194</v>
      </c>
      <c r="B1581" s="96" t="s">
        <v>2255</v>
      </c>
      <c r="C1581" s="36" t="s">
        <v>3055</v>
      </c>
    </row>
    <row r="1582" spans="1:3" x14ac:dyDescent="0.25">
      <c r="A1582" s="36" t="s">
        <v>2194</v>
      </c>
      <c r="B1582" s="96" t="s">
        <v>3056</v>
      </c>
      <c r="C1582" s="36" t="s">
        <v>3055</v>
      </c>
    </row>
    <row r="1583" spans="1:3" x14ac:dyDescent="0.25">
      <c r="A1583" s="36" t="s">
        <v>2194</v>
      </c>
      <c r="B1583" s="36" t="s">
        <v>3307</v>
      </c>
      <c r="C1583" s="36" t="s">
        <v>3057</v>
      </c>
    </row>
    <row r="1584" spans="1:3" x14ac:dyDescent="0.25">
      <c r="A1584" s="36" t="s">
        <v>2194</v>
      </c>
      <c r="B1584" s="36" t="s">
        <v>3308</v>
      </c>
      <c r="C1584" s="36" t="s">
        <v>3058</v>
      </c>
    </row>
    <row r="1585" spans="1:3" x14ac:dyDescent="0.25">
      <c r="A1585" s="36" t="s">
        <v>2194</v>
      </c>
      <c r="B1585" s="36" t="s">
        <v>3306</v>
      </c>
      <c r="C1585" s="36" t="s">
        <v>3059</v>
      </c>
    </row>
    <row r="1586" spans="1:3" x14ac:dyDescent="0.25">
      <c r="A1586" s="36" t="s">
        <v>2194</v>
      </c>
      <c r="B1586" s="36" t="s">
        <v>3484</v>
      </c>
      <c r="C1586" s="36" t="s">
        <v>3060</v>
      </c>
    </row>
    <row r="1587" spans="1:3" x14ac:dyDescent="0.25">
      <c r="A1587" s="36" t="s">
        <v>2194</v>
      </c>
      <c r="B1587" s="36" t="s">
        <v>3305</v>
      </c>
      <c r="C1587" s="36" t="s">
        <v>3061</v>
      </c>
    </row>
    <row r="1588" spans="1:3" x14ac:dyDescent="0.25">
      <c r="A1588" s="36" t="s">
        <v>2194</v>
      </c>
      <c r="B1588" s="96">
        <v>87</v>
      </c>
      <c r="C1588" s="36" t="s">
        <v>3062</v>
      </c>
    </row>
    <row r="1589" spans="1:3" x14ac:dyDescent="0.25">
      <c r="A1589" s="36" t="s">
        <v>2194</v>
      </c>
      <c r="B1589" s="96" t="s">
        <v>2277</v>
      </c>
      <c r="C1589" s="36" t="s">
        <v>3063</v>
      </c>
    </row>
    <row r="1590" spans="1:3" x14ac:dyDescent="0.25">
      <c r="A1590" s="36" t="s">
        <v>2194</v>
      </c>
      <c r="B1590" s="96" t="s">
        <v>2279</v>
      </c>
      <c r="C1590" s="36" t="s">
        <v>3063</v>
      </c>
    </row>
    <row r="1591" spans="1:3" x14ac:dyDescent="0.25">
      <c r="A1591" s="36" t="s">
        <v>2194</v>
      </c>
      <c r="B1591" s="36" t="s">
        <v>2280</v>
      </c>
      <c r="C1591" s="36" t="s">
        <v>3064</v>
      </c>
    </row>
    <row r="1592" spans="1:3" x14ac:dyDescent="0.25">
      <c r="A1592" s="36" t="s">
        <v>2194</v>
      </c>
      <c r="B1592" s="36" t="s">
        <v>2282</v>
      </c>
      <c r="C1592" s="36" t="s">
        <v>2283</v>
      </c>
    </row>
    <row r="1593" spans="1:3" x14ac:dyDescent="0.25">
      <c r="A1593" s="36" t="s">
        <v>2194</v>
      </c>
      <c r="B1593" s="96" t="s">
        <v>2284</v>
      </c>
      <c r="C1593" s="36" t="s">
        <v>3065</v>
      </c>
    </row>
    <row r="1594" spans="1:3" x14ac:dyDescent="0.25">
      <c r="A1594" s="36" t="s">
        <v>2194</v>
      </c>
      <c r="B1594" s="96" t="s">
        <v>2286</v>
      </c>
      <c r="C1594" s="36" t="s">
        <v>3065</v>
      </c>
    </row>
    <row r="1595" spans="1:3" x14ac:dyDescent="0.25">
      <c r="A1595" s="36" t="s">
        <v>2194</v>
      </c>
      <c r="B1595" s="36" t="s">
        <v>2287</v>
      </c>
      <c r="C1595" s="36" t="s">
        <v>3066</v>
      </c>
    </row>
    <row r="1596" spans="1:3" x14ac:dyDescent="0.25">
      <c r="A1596" s="36" t="s">
        <v>2194</v>
      </c>
      <c r="B1596" s="36" t="s">
        <v>2289</v>
      </c>
      <c r="C1596" s="36" t="s">
        <v>3067</v>
      </c>
    </row>
    <row r="1597" spans="1:3" x14ac:dyDescent="0.25">
      <c r="A1597" s="36" t="s">
        <v>2194</v>
      </c>
      <c r="B1597" s="96" t="s">
        <v>2291</v>
      </c>
      <c r="C1597" s="36" t="s">
        <v>3068</v>
      </c>
    </row>
    <row r="1598" spans="1:3" x14ac:dyDescent="0.25">
      <c r="A1598" s="36" t="s">
        <v>2194</v>
      </c>
      <c r="B1598" s="96" t="s">
        <v>2293</v>
      </c>
      <c r="C1598" s="36" t="s">
        <v>3068</v>
      </c>
    </row>
    <row r="1599" spans="1:3" x14ac:dyDescent="0.25">
      <c r="A1599" s="36" t="s">
        <v>2194</v>
      </c>
      <c r="B1599" s="36" t="s">
        <v>2294</v>
      </c>
      <c r="C1599" s="36" t="s">
        <v>3069</v>
      </c>
    </row>
    <row r="1600" spans="1:3" x14ac:dyDescent="0.25">
      <c r="A1600" s="36" t="s">
        <v>2194</v>
      </c>
      <c r="B1600" s="36" t="s">
        <v>2296</v>
      </c>
      <c r="C1600" s="36" t="s">
        <v>3070</v>
      </c>
    </row>
    <row r="1601" spans="1:3" x14ac:dyDescent="0.25">
      <c r="A1601" s="36" t="s">
        <v>2194</v>
      </c>
      <c r="B1601" s="96" t="s">
        <v>2298</v>
      </c>
      <c r="C1601" s="36" t="s">
        <v>3071</v>
      </c>
    </row>
    <row r="1602" spans="1:3" x14ac:dyDescent="0.25">
      <c r="A1602" s="36" t="s">
        <v>2194</v>
      </c>
      <c r="B1602" s="96" t="s">
        <v>3072</v>
      </c>
      <c r="C1602" s="36" t="s">
        <v>3071</v>
      </c>
    </row>
    <row r="1603" spans="1:3" x14ac:dyDescent="0.25">
      <c r="A1603" s="36" t="s">
        <v>2194</v>
      </c>
      <c r="B1603" s="36" t="s">
        <v>3310</v>
      </c>
      <c r="C1603" s="36" t="s">
        <v>3073</v>
      </c>
    </row>
    <row r="1604" spans="1:3" x14ac:dyDescent="0.25">
      <c r="A1604" s="36" t="s">
        <v>2194</v>
      </c>
      <c r="B1604" s="36" t="s">
        <v>3311</v>
      </c>
      <c r="C1604" s="36" t="s">
        <v>2306</v>
      </c>
    </row>
    <row r="1605" spans="1:3" x14ac:dyDescent="0.25">
      <c r="A1605" s="36" t="s">
        <v>2194</v>
      </c>
      <c r="B1605" s="36" t="s">
        <v>3312</v>
      </c>
      <c r="C1605" s="36" t="s">
        <v>3071</v>
      </c>
    </row>
    <row r="1606" spans="1:3" x14ac:dyDescent="0.25">
      <c r="A1606" s="36" t="s">
        <v>2194</v>
      </c>
      <c r="B1606" s="96">
        <v>88</v>
      </c>
      <c r="C1606" s="36" t="s">
        <v>3074</v>
      </c>
    </row>
    <row r="1607" spans="1:3" x14ac:dyDescent="0.25">
      <c r="A1607" s="36" t="s">
        <v>2194</v>
      </c>
      <c r="B1607" s="96" t="s">
        <v>2311</v>
      </c>
      <c r="C1607" s="36" t="s">
        <v>3075</v>
      </c>
    </row>
    <row r="1608" spans="1:3" x14ac:dyDescent="0.25">
      <c r="A1608" s="36" t="s">
        <v>2194</v>
      </c>
      <c r="B1608" s="96" t="s">
        <v>2312</v>
      </c>
      <c r="C1608" s="36" t="s">
        <v>3075</v>
      </c>
    </row>
    <row r="1609" spans="1:3" x14ac:dyDescent="0.25">
      <c r="A1609" s="36" t="s">
        <v>2194</v>
      </c>
      <c r="B1609" s="36" t="s">
        <v>2313</v>
      </c>
      <c r="C1609" s="36" t="s">
        <v>3076</v>
      </c>
    </row>
    <row r="1610" spans="1:3" x14ac:dyDescent="0.25">
      <c r="A1610" s="36" t="s">
        <v>2194</v>
      </c>
      <c r="B1610" s="36" t="s">
        <v>2315</v>
      </c>
      <c r="C1610" s="36" t="s">
        <v>3077</v>
      </c>
    </row>
    <row r="1611" spans="1:3" x14ac:dyDescent="0.25">
      <c r="A1611" s="36" t="s">
        <v>2194</v>
      </c>
      <c r="B1611" s="36" t="s">
        <v>2317</v>
      </c>
      <c r="C1611" s="36" t="s">
        <v>3078</v>
      </c>
    </row>
    <row r="1612" spans="1:3" x14ac:dyDescent="0.25">
      <c r="A1612" s="36" t="s">
        <v>2194</v>
      </c>
      <c r="B1612" s="96" t="s">
        <v>2319</v>
      </c>
      <c r="C1612" s="36" t="s">
        <v>3079</v>
      </c>
    </row>
    <row r="1613" spans="1:3" x14ac:dyDescent="0.25">
      <c r="A1613" s="36" t="s">
        <v>2194</v>
      </c>
      <c r="B1613" s="96" t="s">
        <v>2320</v>
      </c>
      <c r="C1613" s="36" t="s">
        <v>2321</v>
      </c>
    </row>
    <row r="1614" spans="1:3" x14ac:dyDescent="0.25">
      <c r="A1614" s="36" t="s">
        <v>2194</v>
      </c>
      <c r="B1614" s="36" t="s">
        <v>2322</v>
      </c>
      <c r="C1614" s="36" t="s">
        <v>3080</v>
      </c>
    </row>
    <row r="1615" spans="1:3" x14ac:dyDescent="0.25">
      <c r="A1615" s="36" t="s">
        <v>2194</v>
      </c>
      <c r="B1615" s="36" t="s">
        <v>2324</v>
      </c>
      <c r="C1615" s="36" t="s">
        <v>3081</v>
      </c>
    </row>
    <row r="1616" spans="1:3" x14ac:dyDescent="0.25">
      <c r="A1616" s="36" t="s">
        <v>2194</v>
      </c>
      <c r="B1616" s="36" t="s">
        <v>2326</v>
      </c>
      <c r="C1616" s="36" t="s">
        <v>3082</v>
      </c>
    </row>
    <row r="1617" spans="1:3" x14ac:dyDescent="0.25">
      <c r="A1617" s="36" t="s">
        <v>2194</v>
      </c>
      <c r="B1617" s="36" t="s">
        <v>2328</v>
      </c>
      <c r="C1617" s="36" t="s">
        <v>3083</v>
      </c>
    </row>
    <row r="1618" spans="1:3" x14ac:dyDescent="0.25">
      <c r="A1618" s="36" t="s">
        <v>2194</v>
      </c>
      <c r="B1618" s="36" t="s">
        <v>2330</v>
      </c>
      <c r="C1618" s="36" t="s">
        <v>3084</v>
      </c>
    </row>
    <row r="1619" spans="1:3" x14ac:dyDescent="0.25">
      <c r="A1619" s="36" t="s">
        <v>2194</v>
      </c>
      <c r="B1619" s="36" t="s">
        <v>2332</v>
      </c>
      <c r="C1619" s="36" t="s">
        <v>3085</v>
      </c>
    </row>
    <row r="1620" spans="1:3" x14ac:dyDescent="0.25">
      <c r="A1620" s="36" t="s">
        <v>2194</v>
      </c>
      <c r="B1620" s="96" t="s">
        <v>2334</v>
      </c>
      <c r="C1620" s="36" t="s">
        <v>2339</v>
      </c>
    </row>
    <row r="1621" spans="1:3" x14ac:dyDescent="0.25">
      <c r="A1621" s="36" t="s">
        <v>2194</v>
      </c>
      <c r="B1621" s="36" t="s">
        <v>2335</v>
      </c>
      <c r="C1621" s="36" t="s">
        <v>3086</v>
      </c>
    </row>
    <row r="1622" spans="1:3" x14ac:dyDescent="0.25">
      <c r="A1622" s="36" t="s">
        <v>2194</v>
      </c>
      <c r="B1622" s="36" t="s">
        <v>2336</v>
      </c>
      <c r="C1622" s="36" t="s">
        <v>3087</v>
      </c>
    </row>
    <row r="1623" spans="1:3" x14ac:dyDescent="0.25">
      <c r="A1623" s="36" t="s">
        <v>2194</v>
      </c>
      <c r="B1623" s="36" t="s">
        <v>2338</v>
      </c>
      <c r="C1623" s="36" t="s">
        <v>2339</v>
      </c>
    </row>
    <row r="1624" spans="1:3" x14ac:dyDescent="0.25">
      <c r="A1624" s="36" t="s">
        <v>2244</v>
      </c>
      <c r="B1624" s="96" t="s">
        <v>2244</v>
      </c>
      <c r="C1624" s="36" t="s">
        <v>3176</v>
      </c>
    </row>
    <row r="1625" spans="1:3" x14ac:dyDescent="0.25">
      <c r="A1625" s="36" t="s">
        <v>2244</v>
      </c>
      <c r="B1625" s="96">
        <v>90</v>
      </c>
      <c r="C1625" s="36" t="s">
        <v>3088</v>
      </c>
    </row>
    <row r="1626" spans="1:3" x14ac:dyDescent="0.25">
      <c r="A1626" s="36" t="s">
        <v>2244</v>
      </c>
      <c r="B1626" s="96" t="s">
        <v>3089</v>
      </c>
      <c r="C1626" s="36" t="s">
        <v>3088</v>
      </c>
    </row>
    <row r="1627" spans="1:3" x14ac:dyDescent="0.25">
      <c r="A1627" s="36" t="s">
        <v>2244</v>
      </c>
      <c r="B1627" s="96" t="s">
        <v>3090</v>
      </c>
      <c r="C1627" s="36" t="s">
        <v>3091</v>
      </c>
    </row>
    <row r="1628" spans="1:3" x14ac:dyDescent="0.25">
      <c r="A1628" s="36" t="s">
        <v>2244</v>
      </c>
      <c r="B1628" s="36" t="s">
        <v>3314</v>
      </c>
      <c r="C1628" s="36" t="s">
        <v>3092</v>
      </c>
    </row>
    <row r="1629" spans="1:3" x14ac:dyDescent="0.25">
      <c r="A1629" s="36" t="s">
        <v>2244</v>
      </c>
      <c r="B1629" s="36" t="s">
        <v>3315</v>
      </c>
      <c r="C1629" s="36" t="s">
        <v>2359</v>
      </c>
    </row>
    <row r="1630" spans="1:3" x14ac:dyDescent="0.25">
      <c r="A1630" s="36" t="s">
        <v>2244</v>
      </c>
      <c r="B1630" s="96" t="s">
        <v>3093</v>
      </c>
      <c r="C1630" s="36" t="s">
        <v>3094</v>
      </c>
    </row>
    <row r="1631" spans="1:3" x14ac:dyDescent="0.25">
      <c r="A1631" s="36" t="s">
        <v>2244</v>
      </c>
      <c r="B1631" s="36" t="s">
        <v>3317</v>
      </c>
      <c r="C1631" s="36" t="s">
        <v>3094</v>
      </c>
    </row>
    <row r="1632" spans="1:3" x14ac:dyDescent="0.25">
      <c r="A1632" s="36" t="s">
        <v>2244</v>
      </c>
      <c r="B1632" s="96" t="s">
        <v>3095</v>
      </c>
      <c r="C1632" s="36" t="s">
        <v>2343</v>
      </c>
    </row>
    <row r="1633" spans="1:3" x14ac:dyDescent="0.25">
      <c r="A1633" s="36" t="s">
        <v>2244</v>
      </c>
      <c r="B1633" s="36" t="s">
        <v>3313</v>
      </c>
      <c r="C1633" s="36" t="s">
        <v>2343</v>
      </c>
    </row>
    <row r="1634" spans="1:3" x14ac:dyDescent="0.25">
      <c r="A1634" s="36" t="s">
        <v>2244</v>
      </c>
      <c r="B1634" s="96" t="s">
        <v>3096</v>
      </c>
      <c r="C1634" s="36" t="s">
        <v>2362</v>
      </c>
    </row>
    <row r="1635" spans="1:3" x14ac:dyDescent="0.25">
      <c r="A1635" s="36" t="s">
        <v>2244</v>
      </c>
      <c r="B1635" s="36" t="s">
        <v>3316</v>
      </c>
      <c r="C1635" s="36" t="s">
        <v>2362</v>
      </c>
    </row>
    <row r="1636" spans="1:3" x14ac:dyDescent="0.25">
      <c r="A1636" s="36" t="s">
        <v>2244</v>
      </c>
      <c r="B1636" s="96">
        <v>91</v>
      </c>
      <c r="C1636" s="36" t="s">
        <v>3097</v>
      </c>
    </row>
    <row r="1637" spans="1:3" x14ac:dyDescent="0.25">
      <c r="A1637" s="36" t="s">
        <v>2244</v>
      </c>
      <c r="B1637" s="96" t="s">
        <v>3098</v>
      </c>
      <c r="C1637" s="36" t="s">
        <v>3097</v>
      </c>
    </row>
    <row r="1638" spans="1:3" x14ac:dyDescent="0.25">
      <c r="A1638" s="36" t="s">
        <v>2244</v>
      </c>
      <c r="B1638" s="96" t="s">
        <v>3099</v>
      </c>
      <c r="C1638" s="36" t="s">
        <v>3100</v>
      </c>
    </row>
    <row r="1639" spans="1:3" x14ac:dyDescent="0.25">
      <c r="A1639" s="36" t="s">
        <v>2244</v>
      </c>
      <c r="B1639" s="36" t="s">
        <v>3318</v>
      </c>
      <c r="C1639" s="36" t="s">
        <v>3101</v>
      </c>
    </row>
    <row r="1640" spans="1:3" x14ac:dyDescent="0.25">
      <c r="A1640" s="36" t="s">
        <v>2244</v>
      </c>
      <c r="B1640" s="36" t="s">
        <v>3319</v>
      </c>
      <c r="C1640" s="36" t="s">
        <v>3102</v>
      </c>
    </row>
    <row r="1641" spans="1:3" x14ac:dyDescent="0.25">
      <c r="A1641" s="36" t="s">
        <v>2244</v>
      </c>
      <c r="B1641" s="96" t="s">
        <v>3103</v>
      </c>
      <c r="C1641" s="36" t="s">
        <v>3104</v>
      </c>
    </row>
    <row r="1642" spans="1:3" x14ac:dyDescent="0.25">
      <c r="A1642" s="36" t="s">
        <v>2244</v>
      </c>
      <c r="B1642" s="36" t="s">
        <v>3320</v>
      </c>
      <c r="C1642" s="36" t="s">
        <v>3104</v>
      </c>
    </row>
    <row r="1643" spans="1:3" x14ac:dyDescent="0.25">
      <c r="A1643" s="36" t="s">
        <v>2244</v>
      </c>
      <c r="B1643" s="96" t="s">
        <v>3105</v>
      </c>
      <c r="C1643" s="36" t="s">
        <v>3106</v>
      </c>
    </row>
    <row r="1644" spans="1:3" x14ac:dyDescent="0.25">
      <c r="A1644" s="36" t="s">
        <v>2244</v>
      </c>
      <c r="B1644" s="36" t="s">
        <v>3321</v>
      </c>
      <c r="C1644" s="36" t="s">
        <v>3106</v>
      </c>
    </row>
    <row r="1645" spans="1:3" x14ac:dyDescent="0.25">
      <c r="A1645" s="36" t="s">
        <v>2244</v>
      </c>
      <c r="B1645" s="96" t="s">
        <v>3107</v>
      </c>
      <c r="C1645" s="36" t="s">
        <v>3108</v>
      </c>
    </row>
    <row r="1646" spans="1:3" x14ac:dyDescent="0.25">
      <c r="A1646" s="36" t="s">
        <v>2244</v>
      </c>
      <c r="B1646" s="36" t="s">
        <v>3323</v>
      </c>
      <c r="C1646" s="36" t="s">
        <v>3108</v>
      </c>
    </row>
    <row r="1647" spans="1:3" x14ac:dyDescent="0.25">
      <c r="A1647" s="36" t="s">
        <v>2244</v>
      </c>
      <c r="B1647" s="96">
        <v>92</v>
      </c>
      <c r="C1647" s="36" t="s">
        <v>2393</v>
      </c>
    </row>
    <row r="1648" spans="1:3" x14ac:dyDescent="0.25">
      <c r="A1648" s="36" t="s">
        <v>2244</v>
      </c>
      <c r="B1648" s="96" t="s">
        <v>2394</v>
      </c>
      <c r="C1648" s="36" t="s">
        <v>2393</v>
      </c>
    </row>
    <row r="1649" spans="1:3" x14ac:dyDescent="0.25">
      <c r="A1649" s="36" t="s">
        <v>2244</v>
      </c>
      <c r="B1649" s="96" t="s">
        <v>2395</v>
      </c>
      <c r="C1649" s="36" t="s">
        <v>2393</v>
      </c>
    </row>
    <row r="1650" spans="1:3" x14ac:dyDescent="0.25">
      <c r="A1650" s="36" t="s">
        <v>2244</v>
      </c>
      <c r="B1650" s="36" t="s">
        <v>2396</v>
      </c>
      <c r="C1650" s="36" t="s">
        <v>2393</v>
      </c>
    </row>
    <row r="1651" spans="1:3" x14ac:dyDescent="0.25">
      <c r="A1651" s="36" t="s">
        <v>2244</v>
      </c>
      <c r="B1651" s="96">
        <v>93</v>
      </c>
      <c r="C1651" s="36" t="s">
        <v>3109</v>
      </c>
    </row>
    <row r="1652" spans="1:3" x14ac:dyDescent="0.25">
      <c r="A1652" s="36" t="s">
        <v>2244</v>
      </c>
      <c r="B1652" s="96" t="s">
        <v>2398</v>
      </c>
      <c r="C1652" s="36" t="s">
        <v>3110</v>
      </c>
    </row>
    <row r="1653" spans="1:3" x14ac:dyDescent="0.25">
      <c r="A1653" s="36" t="s">
        <v>2244</v>
      </c>
      <c r="B1653" s="96" t="s">
        <v>2400</v>
      </c>
      <c r="C1653" s="36" t="s">
        <v>2401</v>
      </c>
    </row>
    <row r="1654" spans="1:3" x14ac:dyDescent="0.25">
      <c r="A1654" s="36" t="s">
        <v>2244</v>
      </c>
      <c r="B1654" s="36" t="s">
        <v>2402</v>
      </c>
      <c r="C1654" s="36" t="s">
        <v>2401</v>
      </c>
    </row>
    <row r="1655" spans="1:3" x14ac:dyDescent="0.25">
      <c r="A1655" s="36" t="s">
        <v>2244</v>
      </c>
      <c r="B1655" s="96" t="s">
        <v>2403</v>
      </c>
      <c r="C1655" s="36" t="s">
        <v>3111</v>
      </c>
    </row>
    <row r="1656" spans="1:3" x14ac:dyDescent="0.25">
      <c r="A1656" s="36" t="s">
        <v>2244</v>
      </c>
      <c r="B1656" s="36" t="s">
        <v>2405</v>
      </c>
      <c r="C1656" s="36" t="s">
        <v>3111</v>
      </c>
    </row>
    <row r="1657" spans="1:3" x14ac:dyDescent="0.25">
      <c r="A1657" s="36" t="s">
        <v>2244</v>
      </c>
      <c r="B1657" s="96" t="s">
        <v>2406</v>
      </c>
      <c r="C1657" s="36" t="s">
        <v>3112</v>
      </c>
    </row>
    <row r="1658" spans="1:3" x14ac:dyDescent="0.25">
      <c r="A1658" s="36" t="s">
        <v>2244</v>
      </c>
      <c r="B1658" s="36" t="s">
        <v>2408</v>
      </c>
      <c r="C1658" s="36" t="s">
        <v>3112</v>
      </c>
    </row>
    <row r="1659" spans="1:3" x14ac:dyDescent="0.25">
      <c r="A1659" s="36" t="s">
        <v>2244</v>
      </c>
      <c r="B1659" s="96" t="s">
        <v>2409</v>
      </c>
      <c r="C1659" s="36" t="s">
        <v>3113</v>
      </c>
    </row>
    <row r="1660" spans="1:3" x14ac:dyDescent="0.25">
      <c r="A1660" s="36" t="s">
        <v>2244</v>
      </c>
      <c r="B1660" s="36" t="s">
        <v>2410</v>
      </c>
      <c r="C1660" s="36" t="s">
        <v>3113</v>
      </c>
    </row>
    <row r="1661" spans="1:3" x14ac:dyDescent="0.25">
      <c r="A1661" s="36" t="s">
        <v>2244</v>
      </c>
      <c r="B1661" s="96" t="s">
        <v>2411</v>
      </c>
      <c r="C1661" s="36" t="s">
        <v>2412</v>
      </c>
    </row>
    <row r="1662" spans="1:3" x14ac:dyDescent="0.25">
      <c r="A1662" s="36" t="s">
        <v>2244</v>
      </c>
      <c r="B1662" s="96" t="s">
        <v>2413</v>
      </c>
      <c r="C1662" s="36" t="s">
        <v>3114</v>
      </c>
    </row>
    <row r="1663" spans="1:3" x14ac:dyDescent="0.25">
      <c r="A1663" s="36" t="s">
        <v>2244</v>
      </c>
      <c r="B1663" s="36" t="s">
        <v>2415</v>
      </c>
      <c r="C1663" s="36" t="s">
        <v>3114</v>
      </c>
    </row>
    <row r="1664" spans="1:3" x14ac:dyDescent="0.25">
      <c r="A1664" s="36" t="s">
        <v>2244</v>
      </c>
      <c r="B1664" s="96" t="s">
        <v>2416</v>
      </c>
      <c r="C1664" s="36" t="s">
        <v>3115</v>
      </c>
    </row>
    <row r="1665" spans="1:3" x14ac:dyDescent="0.25">
      <c r="A1665" s="36" t="s">
        <v>2244</v>
      </c>
      <c r="B1665" s="36" t="s">
        <v>2417</v>
      </c>
      <c r="C1665" s="36" t="s">
        <v>3116</v>
      </c>
    </row>
    <row r="1666" spans="1:3" x14ac:dyDescent="0.25">
      <c r="A1666" s="36" t="s">
        <v>2244</v>
      </c>
      <c r="B1666" s="36" t="s">
        <v>2419</v>
      </c>
      <c r="C1666" s="36" t="s">
        <v>3115</v>
      </c>
    </row>
    <row r="1667" spans="1:3" x14ac:dyDescent="0.25">
      <c r="A1667" s="36" t="s">
        <v>2340</v>
      </c>
      <c r="B1667" s="96" t="s">
        <v>2340</v>
      </c>
      <c r="C1667" s="36" t="s">
        <v>3177</v>
      </c>
    </row>
    <row r="1668" spans="1:3" x14ac:dyDescent="0.25">
      <c r="A1668" s="36" t="s">
        <v>2340</v>
      </c>
      <c r="B1668" s="96">
        <v>94</v>
      </c>
      <c r="C1668" s="36" t="s">
        <v>3117</v>
      </c>
    </row>
    <row r="1669" spans="1:3" x14ac:dyDescent="0.25">
      <c r="A1669" s="36" t="s">
        <v>2340</v>
      </c>
      <c r="B1669" s="96" t="s">
        <v>2423</v>
      </c>
      <c r="C1669" s="36" t="s">
        <v>3118</v>
      </c>
    </row>
    <row r="1670" spans="1:3" x14ac:dyDescent="0.25">
      <c r="A1670" s="36" t="s">
        <v>2340</v>
      </c>
      <c r="B1670" s="96" t="s">
        <v>2425</v>
      </c>
      <c r="C1670" s="36" t="s">
        <v>3119</v>
      </c>
    </row>
    <row r="1671" spans="1:3" x14ac:dyDescent="0.25">
      <c r="A1671" s="36" t="s">
        <v>2340</v>
      </c>
      <c r="B1671" s="36" t="s">
        <v>2427</v>
      </c>
      <c r="C1671" s="36" t="s">
        <v>3119</v>
      </c>
    </row>
    <row r="1672" spans="1:3" x14ac:dyDescent="0.25">
      <c r="A1672" s="36" t="s">
        <v>2340</v>
      </c>
      <c r="B1672" s="96" t="s">
        <v>2428</v>
      </c>
      <c r="C1672" s="36" t="s">
        <v>3120</v>
      </c>
    </row>
    <row r="1673" spans="1:3" x14ac:dyDescent="0.25">
      <c r="A1673" s="36" t="s">
        <v>2340</v>
      </c>
      <c r="B1673" s="36" t="s">
        <v>2430</v>
      </c>
      <c r="C1673" s="36" t="s">
        <v>3120</v>
      </c>
    </row>
    <row r="1674" spans="1:3" x14ac:dyDescent="0.25">
      <c r="A1674" s="36" t="s">
        <v>2340</v>
      </c>
      <c r="B1674" s="96" t="s">
        <v>2431</v>
      </c>
      <c r="C1674" s="36" t="s">
        <v>3121</v>
      </c>
    </row>
    <row r="1675" spans="1:3" x14ac:dyDescent="0.25">
      <c r="A1675" s="36" t="s">
        <v>2340</v>
      </c>
      <c r="B1675" s="96" t="s">
        <v>2433</v>
      </c>
      <c r="C1675" s="36" t="s">
        <v>3121</v>
      </c>
    </row>
    <row r="1676" spans="1:3" x14ac:dyDescent="0.25">
      <c r="A1676" s="36" t="s">
        <v>2340</v>
      </c>
      <c r="B1676" s="36" t="s">
        <v>2434</v>
      </c>
      <c r="C1676" s="36" t="s">
        <v>3121</v>
      </c>
    </row>
    <row r="1677" spans="1:3" x14ac:dyDescent="0.25">
      <c r="A1677" s="36" t="s">
        <v>2340</v>
      </c>
      <c r="B1677" s="96" t="s">
        <v>2435</v>
      </c>
      <c r="C1677" s="36" t="s">
        <v>3122</v>
      </c>
    </row>
    <row r="1678" spans="1:3" x14ac:dyDescent="0.25">
      <c r="A1678" s="36" t="s">
        <v>2340</v>
      </c>
      <c r="B1678" s="96" t="s">
        <v>2437</v>
      </c>
      <c r="C1678" s="36" t="s">
        <v>3123</v>
      </c>
    </row>
    <row r="1679" spans="1:3" x14ac:dyDescent="0.25">
      <c r="A1679" s="36" t="s">
        <v>2340</v>
      </c>
      <c r="B1679" s="36" t="s">
        <v>2439</v>
      </c>
      <c r="C1679" s="36" t="s">
        <v>3123</v>
      </c>
    </row>
    <row r="1680" spans="1:3" x14ac:dyDescent="0.25">
      <c r="A1680" s="36" t="s">
        <v>2340</v>
      </c>
      <c r="B1680" s="96" t="s">
        <v>2440</v>
      </c>
      <c r="C1680" s="36" t="s">
        <v>3124</v>
      </c>
    </row>
    <row r="1681" spans="1:3" x14ac:dyDescent="0.25">
      <c r="A1681" s="36" t="s">
        <v>2340</v>
      </c>
      <c r="B1681" s="36" t="s">
        <v>2442</v>
      </c>
      <c r="C1681" s="36" t="s">
        <v>3124</v>
      </c>
    </row>
    <row r="1682" spans="1:3" x14ac:dyDescent="0.25">
      <c r="A1682" s="36" t="s">
        <v>2340</v>
      </c>
      <c r="B1682" s="96" t="s">
        <v>2443</v>
      </c>
      <c r="C1682" s="36" t="s">
        <v>3125</v>
      </c>
    </row>
    <row r="1683" spans="1:3" x14ac:dyDescent="0.25">
      <c r="A1683" s="36" t="s">
        <v>2340</v>
      </c>
      <c r="B1683" s="36" t="s">
        <v>2444</v>
      </c>
      <c r="C1683" s="36" t="s">
        <v>3125</v>
      </c>
    </row>
    <row r="1684" spans="1:3" x14ac:dyDescent="0.25">
      <c r="A1684" s="36" t="s">
        <v>2340</v>
      </c>
      <c r="B1684" s="96">
        <v>95</v>
      </c>
      <c r="C1684" s="36" t="s">
        <v>3126</v>
      </c>
    </row>
    <row r="1685" spans="1:3" x14ac:dyDescent="0.25">
      <c r="A1685" s="36" t="s">
        <v>2340</v>
      </c>
      <c r="B1685" s="96" t="s">
        <v>2446</v>
      </c>
      <c r="C1685" s="36" t="s">
        <v>3127</v>
      </c>
    </row>
    <row r="1686" spans="1:3" x14ac:dyDescent="0.25">
      <c r="A1686" s="36" t="s">
        <v>2340</v>
      </c>
      <c r="B1686" s="96" t="s">
        <v>3128</v>
      </c>
      <c r="C1686" s="36" t="s">
        <v>3129</v>
      </c>
    </row>
    <row r="1687" spans="1:3" x14ac:dyDescent="0.25">
      <c r="A1687" s="36" t="s">
        <v>2340</v>
      </c>
      <c r="B1687" s="36" t="s">
        <v>3485</v>
      </c>
      <c r="C1687" s="36" t="s">
        <v>3129</v>
      </c>
    </row>
    <row r="1688" spans="1:3" x14ac:dyDescent="0.25">
      <c r="A1688" s="36" t="s">
        <v>2340</v>
      </c>
      <c r="B1688" s="96" t="s">
        <v>3130</v>
      </c>
      <c r="C1688" s="36" t="s">
        <v>3131</v>
      </c>
    </row>
    <row r="1689" spans="1:3" x14ac:dyDescent="0.25">
      <c r="A1689" s="36" t="s">
        <v>2340</v>
      </c>
      <c r="B1689" s="36" t="s">
        <v>3486</v>
      </c>
      <c r="C1689" s="36" t="s">
        <v>3131</v>
      </c>
    </row>
    <row r="1690" spans="1:3" x14ac:dyDescent="0.25">
      <c r="A1690" s="36" t="s">
        <v>2340</v>
      </c>
      <c r="B1690" s="96" t="s">
        <v>2450</v>
      </c>
      <c r="C1690" s="36" t="s">
        <v>3132</v>
      </c>
    </row>
    <row r="1691" spans="1:3" x14ac:dyDescent="0.25">
      <c r="A1691" s="36" t="s">
        <v>2340</v>
      </c>
      <c r="B1691" s="96" t="s">
        <v>2452</v>
      </c>
      <c r="C1691" s="36" t="s">
        <v>3133</v>
      </c>
    </row>
    <row r="1692" spans="1:3" x14ac:dyDescent="0.25">
      <c r="A1692" s="36" t="s">
        <v>2340</v>
      </c>
      <c r="B1692" s="36" t="s">
        <v>2454</v>
      </c>
      <c r="C1692" s="36" t="s">
        <v>3133</v>
      </c>
    </row>
    <row r="1693" spans="1:3" x14ac:dyDescent="0.25">
      <c r="A1693" s="36" t="s">
        <v>2340</v>
      </c>
      <c r="B1693" s="96" t="s">
        <v>2455</v>
      </c>
      <c r="C1693" s="36" t="s">
        <v>3134</v>
      </c>
    </row>
    <row r="1694" spans="1:3" x14ac:dyDescent="0.25">
      <c r="A1694" s="36" t="s">
        <v>2340</v>
      </c>
      <c r="B1694" s="36" t="s">
        <v>2457</v>
      </c>
      <c r="C1694" s="36" t="s">
        <v>3134</v>
      </c>
    </row>
    <row r="1695" spans="1:3" x14ac:dyDescent="0.25">
      <c r="A1695" s="36" t="s">
        <v>2340</v>
      </c>
      <c r="B1695" s="96" t="s">
        <v>2458</v>
      </c>
      <c r="C1695" s="36" t="s">
        <v>3135</v>
      </c>
    </row>
    <row r="1696" spans="1:3" x14ac:dyDescent="0.25">
      <c r="A1696" s="36" t="s">
        <v>2340</v>
      </c>
      <c r="B1696" s="36" t="s">
        <v>2460</v>
      </c>
      <c r="C1696" s="36" t="s">
        <v>3135</v>
      </c>
    </row>
    <row r="1697" spans="1:3" x14ac:dyDescent="0.25">
      <c r="A1697" s="36" t="s">
        <v>2340</v>
      </c>
      <c r="B1697" s="96" t="s">
        <v>2461</v>
      </c>
      <c r="C1697" s="36" t="s">
        <v>3136</v>
      </c>
    </row>
    <row r="1698" spans="1:3" x14ac:dyDescent="0.25">
      <c r="A1698" s="36" t="s">
        <v>2340</v>
      </c>
      <c r="B1698" s="36" t="s">
        <v>2463</v>
      </c>
      <c r="C1698" s="36" t="s">
        <v>3136</v>
      </c>
    </row>
    <row r="1699" spans="1:3" x14ac:dyDescent="0.25">
      <c r="A1699" s="36" t="s">
        <v>2340</v>
      </c>
      <c r="B1699" s="96" t="s">
        <v>2464</v>
      </c>
      <c r="C1699" s="36" t="s">
        <v>3137</v>
      </c>
    </row>
    <row r="1700" spans="1:3" x14ac:dyDescent="0.25">
      <c r="A1700" s="36" t="s">
        <v>2340</v>
      </c>
      <c r="B1700" s="36" t="s">
        <v>2466</v>
      </c>
      <c r="C1700" s="36" t="s">
        <v>3137</v>
      </c>
    </row>
    <row r="1701" spans="1:3" x14ac:dyDescent="0.25">
      <c r="A1701" s="36" t="s">
        <v>2340</v>
      </c>
      <c r="B1701" s="96" t="s">
        <v>2467</v>
      </c>
      <c r="C1701" s="36" t="s">
        <v>3138</v>
      </c>
    </row>
    <row r="1702" spans="1:3" x14ac:dyDescent="0.25">
      <c r="A1702" s="36" t="s">
        <v>2340</v>
      </c>
      <c r="B1702" s="36" t="s">
        <v>2468</v>
      </c>
      <c r="C1702" s="36" t="s">
        <v>3138</v>
      </c>
    </row>
    <row r="1703" spans="1:3" x14ac:dyDescent="0.25">
      <c r="A1703" s="36" t="s">
        <v>2340</v>
      </c>
      <c r="B1703" s="96">
        <v>96</v>
      </c>
      <c r="C1703" s="36" t="s">
        <v>2510</v>
      </c>
    </row>
    <row r="1704" spans="1:3" x14ac:dyDescent="0.25">
      <c r="A1704" s="36" t="s">
        <v>2340</v>
      </c>
      <c r="B1704" s="96" t="s">
        <v>3139</v>
      </c>
      <c r="C1704" s="36" t="s">
        <v>2510</v>
      </c>
    </row>
    <row r="1705" spans="1:3" x14ac:dyDescent="0.25">
      <c r="A1705" s="36" t="s">
        <v>2340</v>
      </c>
      <c r="B1705" s="96" t="s">
        <v>3140</v>
      </c>
      <c r="C1705" s="36" t="s">
        <v>3141</v>
      </c>
    </row>
    <row r="1706" spans="1:3" x14ac:dyDescent="0.25">
      <c r="A1706" s="36" t="s">
        <v>2340</v>
      </c>
      <c r="B1706" s="36" t="s">
        <v>3328</v>
      </c>
      <c r="C1706" s="36" t="s">
        <v>3142</v>
      </c>
    </row>
    <row r="1707" spans="1:3" x14ac:dyDescent="0.25">
      <c r="A1707" s="36" t="s">
        <v>2340</v>
      </c>
      <c r="B1707" s="36" t="s">
        <v>3329</v>
      </c>
      <c r="C1707" s="36" t="s">
        <v>3143</v>
      </c>
    </row>
    <row r="1708" spans="1:3" x14ac:dyDescent="0.25">
      <c r="A1708" s="36" t="s">
        <v>2340</v>
      </c>
      <c r="B1708" s="96" t="s">
        <v>3144</v>
      </c>
      <c r="C1708" s="36" t="s">
        <v>3145</v>
      </c>
    </row>
    <row r="1709" spans="1:3" x14ac:dyDescent="0.25">
      <c r="A1709" s="36" t="s">
        <v>2340</v>
      </c>
      <c r="B1709" s="36" t="s">
        <v>3330</v>
      </c>
      <c r="C1709" s="36" t="s">
        <v>3146</v>
      </c>
    </row>
    <row r="1710" spans="1:3" x14ac:dyDescent="0.25">
      <c r="A1710" s="36" t="s">
        <v>2340</v>
      </c>
      <c r="B1710" s="36" t="s">
        <v>3331</v>
      </c>
      <c r="C1710" s="36" t="s">
        <v>3147</v>
      </c>
    </row>
    <row r="1711" spans="1:3" x14ac:dyDescent="0.25">
      <c r="A1711" s="36" t="s">
        <v>2340</v>
      </c>
      <c r="B1711" s="96" t="s">
        <v>3148</v>
      </c>
      <c r="C1711" s="36" t="s">
        <v>3149</v>
      </c>
    </row>
    <row r="1712" spans="1:3" x14ac:dyDescent="0.25">
      <c r="A1712" s="36" t="s">
        <v>2340</v>
      </c>
      <c r="B1712" s="36" t="s">
        <v>3333</v>
      </c>
      <c r="C1712" s="36" t="s">
        <v>3149</v>
      </c>
    </row>
    <row r="1713" spans="1:3" x14ac:dyDescent="0.25">
      <c r="A1713" s="36" t="s">
        <v>2340</v>
      </c>
      <c r="B1713" s="96" t="s">
        <v>3150</v>
      </c>
      <c r="C1713" s="36" t="s">
        <v>3151</v>
      </c>
    </row>
    <row r="1714" spans="1:3" x14ac:dyDescent="0.25">
      <c r="A1714" s="36" t="s">
        <v>2340</v>
      </c>
      <c r="B1714" s="36" t="s">
        <v>3332</v>
      </c>
      <c r="C1714" s="36" t="s">
        <v>3151</v>
      </c>
    </row>
    <row r="1715" spans="1:3" x14ac:dyDescent="0.25">
      <c r="A1715" s="36" t="s">
        <v>2340</v>
      </c>
      <c r="B1715" s="96" t="s">
        <v>3152</v>
      </c>
      <c r="C1715" s="36" t="s">
        <v>3153</v>
      </c>
    </row>
    <row r="1716" spans="1:3" x14ac:dyDescent="0.25">
      <c r="A1716" s="36" t="s">
        <v>2340</v>
      </c>
      <c r="B1716" s="36" t="s">
        <v>3336</v>
      </c>
      <c r="C1716" s="36" t="s">
        <v>3153</v>
      </c>
    </row>
    <row r="1717" spans="1:3" x14ac:dyDescent="0.25">
      <c r="A1717" s="36" t="s">
        <v>2421</v>
      </c>
      <c r="B1717" s="96" t="s">
        <v>2421</v>
      </c>
      <c r="C1717" s="36" t="s">
        <v>3178</v>
      </c>
    </row>
    <row r="1718" spans="1:3" x14ac:dyDescent="0.25">
      <c r="A1718" s="36" t="s">
        <v>2421</v>
      </c>
      <c r="B1718" s="96">
        <v>97</v>
      </c>
      <c r="C1718" s="36" t="s">
        <v>3154</v>
      </c>
    </row>
    <row r="1719" spans="1:3" x14ac:dyDescent="0.25">
      <c r="A1719" s="36" t="s">
        <v>2421</v>
      </c>
      <c r="B1719" s="96" t="s">
        <v>2518</v>
      </c>
      <c r="C1719" s="36" t="s">
        <v>3154</v>
      </c>
    </row>
    <row r="1720" spans="1:3" x14ac:dyDescent="0.25">
      <c r="A1720" s="36" t="s">
        <v>2421</v>
      </c>
      <c r="B1720" s="96" t="s">
        <v>2519</v>
      </c>
      <c r="C1720" s="36" t="s">
        <v>3154</v>
      </c>
    </row>
    <row r="1721" spans="1:3" x14ac:dyDescent="0.25">
      <c r="A1721" s="36" t="s">
        <v>2421</v>
      </c>
      <c r="B1721" s="36" t="s">
        <v>2520</v>
      </c>
      <c r="C1721" s="36" t="s">
        <v>3154</v>
      </c>
    </row>
    <row r="1722" spans="1:3" x14ac:dyDescent="0.25">
      <c r="A1722" s="36" t="s">
        <v>2421</v>
      </c>
      <c r="B1722" s="96">
        <v>98</v>
      </c>
      <c r="C1722" s="36" t="s">
        <v>3155</v>
      </c>
    </row>
    <row r="1723" spans="1:3" x14ac:dyDescent="0.25">
      <c r="A1723" s="36" t="s">
        <v>2421</v>
      </c>
      <c r="B1723" s="96" t="s">
        <v>2521</v>
      </c>
      <c r="C1723" s="36" t="s">
        <v>3156</v>
      </c>
    </row>
    <row r="1724" spans="1:3" x14ac:dyDescent="0.25">
      <c r="A1724" s="36" t="s">
        <v>2421</v>
      </c>
      <c r="B1724" s="96" t="s">
        <v>2522</v>
      </c>
      <c r="C1724" s="36" t="s">
        <v>3156</v>
      </c>
    </row>
    <row r="1725" spans="1:3" x14ac:dyDescent="0.25">
      <c r="A1725" s="36" t="s">
        <v>2421</v>
      </c>
      <c r="B1725" s="36" t="s">
        <v>2523</v>
      </c>
      <c r="C1725" s="36" t="s">
        <v>3156</v>
      </c>
    </row>
    <row r="1726" spans="1:3" x14ac:dyDescent="0.25">
      <c r="A1726" s="36" t="s">
        <v>2421</v>
      </c>
      <c r="B1726" s="96" t="s">
        <v>2524</v>
      </c>
      <c r="C1726" s="36" t="s">
        <v>3157</v>
      </c>
    </row>
    <row r="1727" spans="1:3" x14ac:dyDescent="0.25">
      <c r="A1727" s="36" t="s">
        <v>2421</v>
      </c>
      <c r="B1727" s="96" t="s">
        <v>2525</v>
      </c>
      <c r="C1727" s="36" t="s">
        <v>3157</v>
      </c>
    </row>
    <row r="1728" spans="1:3" x14ac:dyDescent="0.25">
      <c r="A1728" s="36" t="s">
        <v>2421</v>
      </c>
      <c r="B1728" s="36" t="s">
        <v>2526</v>
      </c>
      <c r="C1728" s="36" t="s">
        <v>3157</v>
      </c>
    </row>
    <row r="1729" spans="1:3" x14ac:dyDescent="0.25">
      <c r="A1729" s="36" t="s">
        <v>2516</v>
      </c>
      <c r="B1729" s="96" t="s">
        <v>2516</v>
      </c>
      <c r="C1729" s="36" t="s">
        <v>3179</v>
      </c>
    </row>
    <row r="1730" spans="1:3" x14ac:dyDescent="0.25">
      <c r="A1730" s="36" t="s">
        <v>2516</v>
      </c>
      <c r="B1730" s="96">
        <v>99</v>
      </c>
      <c r="C1730" s="36" t="s">
        <v>3158</v>
      </c>
    </row>
    <row r="1731" spans="1:3" x14ac:dyDescent="0.25">
      <c r="A1731" s="36" t="s">
        <v>2516</v>
      </c>
      <c r="B1731" s="96" t="s">
        <v>2529</v>
      </c>
      <c r="C1731" s="36" t="s">
        <v>3158</v>
      </c>
    </row>
    <row r="1732" spans="1:3" x14ac:dyDescent="0.25">
      <c r="A1732" s="36" t="s">
        <v>2516</v>
      </c>
      <c r="B1732" s="96" t="s">
        <v>2530</v>
      </c>
      <c r="C1732" s="36" t="s">
        <v>3158</v>
      </c>
    </row>
    <row r="1733" spans="1:3" x14ac:dyDescent="0.25">
      <c r="A1733" s="36" t="s">
        <v>2516</v>
      </c>
      <c r="B1733" s="36" t="s">
        <v>3337</v>
      </c>
      <c r="C1733" s="36" t="s">
        <v>3158</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tabColor theme="9"/>
  </sheetPr>
  <dimension ref="A1:C196"/>
  <sheetViews>
    <sheetView zoomScaleNormal="100" workbookViewId="0">
      <pane ySplit="1" topLeftCell="A2" activePane="bottomLeft" state="frozen"/>
      <selection pane="bottomLeft"/>
    </sheetView>
  </sheetViews>
  <sheetFormatPr defaultRowHeight="15" x14ac:dyDescent="0.25"/>
  <cols>
    <col min="1" max="1" width="14.5703125" bestFit="1" customWidth="1"/>
    <col min="2" max="2" width="96.140625" customWidth="1"/>
    <col min="3" max="3" width="56.85546875" customWidth="1"/>
  </cols>
  <sheetData>
    <row r="1" spans="1:3" x14ac:dyDescent="0.25">
      <c r="A1" t="s">
        <v>3519</v>
      </c>
      <c r="B1" t="s">
        <v>3786</v>
      </c>
      <c r="C1" t="s">
        <v>3338</v>
      </c>
    </row>
    <row r="2" spans="1:3" x14ac:dyDescent="0.25">
      <c r="A2" s="36" t="s">
        <v>92</v>
      </c>
      <c r="B2" s="36" t="str">
        <f>VLOOKUP(Tabel11[[#This Row],[DB25]],'3. DB25 Alle koder'!B:C,2,FALSE)</f>
        <v>Avl af andre dyr</v>
      </c>
      <c r="C2" s="36" t="s">
        <v>3991</v>
      </c>
    </row>
    <row r="3" spans="1:3" x14ac:dyDescent="0.25">
      <c r="A3" s="36" t="s">
        <v>146</v>
      </c>
      <c r="B3" s="36" t="str">
        <f>VLOOKUP(Tabel11[[#This Row],[DB25]],'3. DB25 Alle koder'!B:C,2,FALSE)</f>
        <v>Støtteaktiviteter i forbindelse med fiskeri og akvakultur</v>
      </c>
      <c r="C3" s="36" t="s">
        <v>3205</v>
      </c>
    </row>
    <row r="4" spans="1:3" x14ac:dyDescent="0.25">
      <c r="A4" s="36" t="s">
        <v>359</v>
      </c>
      <c r="B4" s="36" t="str">
        <f>VLOOKUP(Tabel11[[#This Row],[DB25]],'3. DB25 Alle koder'!B:C,2,FALSE)</f>
        <v>Fremstilling af tekstiler til husholdningsbrug og færdige boligtekstiler</v>
      </c>
      <c r="C4" s="36" t="s">
        <v>3206</v>
      </c>
    </row>
    <row r="5" spans="1:3" x14ac:dyDescent="0.25">
      <c r="A5" s="36" t="s">
        <v>377</v>
      </c>
      <c r="B5" s="36" t="str">
        <f>VLOOKUP(Tabel11[[#This Row],[DB25]],'3. DB25 Alle koder'!B:C,2,FALSE)</f>
        <v>Fremstilling af strikkede og hæklede beklædningsartikler</v>
      </c>
      <c r="C5" s="36" t="s">
        <v>3207</v>
      </c>
    </row>
    <row r="6" spans="1:3" x14ac:dyDescent="0.25">
      <c r="A6" s="36" t="s">
        <v>382</v>
      </c>
      <c r="B6" s="36" t="str">
        <f>VLOOKUP(Tabel11[[#This Row],[DB25]],'3. DB25 Alle koder'!B:C,2,FALSE)</f>
        <v>Fremstilling af yderbeklædning</v>
      </c>
      <c r="C6" s="36" t="s">
        <v>3791</v>
      </c>
    </row>
    <row r="7" spans="1:3" x14ac:dyDescent="0.25">
      <c r="A7" s="36" t="s">
        <v>385</v>
      </c>
      <c r="B7" s="36" t="str">
        <f>VLOOKUP(Tabel11[[#This Row],[DB25]],'3. DB25 Alle koder'!B:C,2,FALSE)</f>
        <v>Fremstilling af underbeklædning</v>
      </c>
      <c r="C7" s="36" t="s">
        <v>3208</v>
      </c>
    </row>
    <row r="8" spans="1:3" x14ac:dyDescent="0.25">
      <c r="A8" s="36" t="s">
        <v>388</v>
      </c>
      <c r="B8" s="36" t="str">
        <f>VLOOKUP(Tabel11[[#This Row],[DB25]],'3. DB25 Alle koder'!B:C,2,FALSE)</f>
        <v>Fremstilling af arbejdsbeklædning</v>
      </c>
      <c r="C8" s="36" t="s">
        <v>3209</v>
      </c>
    </row>
    <row r="9" spans="1:3" x14ac:dyDescent="0.25">
      <c r="A9" s="36" t="s">
        <v>391</v>
      </c>
      <c r="B9" s="36" t="str">
        <f>VLOOKUP(Tabel11[[#This Row],[DB25]],'3. DB25 Alle koder'!B:C,2,FALSE)</f>
        <v>Fremstilling af beklædningsartikler af læder og pelsskind</v>
      </c>
      <c r="C9" s="36" t="s">
        <v>3792</v>
      </c>
    </row>
    <row r="10" spans="1:3" x14ac:dyDescent="0.25">
      <c r="A10" s="36" t="s">
        <v>393</v>
      </c>
      <c r="B10" s="36" t="str">
        <f>VLOOKUP(Tabel11[[#This Row],[DB25]],'3. DB25 Alle koder'!B:C,2,FALSE)</f>
        <v>Fremstilling af andre beklædningsartikler samt tilbehør i.a.n.</v>
      </c>
      <c r="C10" s="36" t="s">
        <v>3210</v>
      </c>
    </row>
    <row r="11" spans="1:3" x14ac:dyDescent="0.25">
      <c r="A11" s="36" t="s">
        <v>412</v>
      </c>
      <c r="B11" s="36" t="str">
        <f>VLOOKUP(Tabel11[[#This Row],[DB25]],'3. DB25 Alle koder'!B:C,2,FALSE)</f>
        <v>Udsavning og høvling af træ</v>
      </c>
      <c r="C11" s="36" t="s">
        <v>3211</v>
      </c>
    </row>
    <row r="12" spans="1:3" x14ac:dyDescent="0.25">
      <c r="A12" s="36" t="s">
        <v>415</v>
      </c>
      <c r="B12" s="36" t="str">
        <f>VLOOKUP(Tabel11[[#This Row],[DB25]],'3. DB25 Alle koder'!B:C,2,FALSE)</f>
        <v>Forarbejdning og færdigbearbejdning af træ</v>
      </c>
      <c r="C12" s="36" t="s">
        <v>3211</v>
      </c>
    </row>
    <row r="13" spans="1:3" x14ac:dyDescent="0.25">
      <c r="A13" s="36" t="s">
        <v>432</v>
      </c>
      <c r="B13" s="36" t="str">
        <f>VLOOKUP(Tabel11[[#This Row],[DB25]],'3. DB25 Alle koder'!B:C,2,FALSE)</f>
        <v>Fremstilling af døre og vinduer af træ</v>
      </c>
      <c r="C13" s="36" t="s">
        <v>426</v>
      </c>
    </row>
    <row r="14" spans="1:3" x14ac:dyDescent="0.25">
      <c r="A14" s="36" t="s">
        <v>435</v>
      </c>
      <c r="B14" s="36" t="str">
        <f>VLOOKUP(Tabel11[[#This Row],[DB25]],'3. DB25 Alle koder'!B:C,2,FALSE)</f>
        <v>Fremstilling af fast brændsel på basis af vegetabilsk biomasse</v>
      </c>
      <c r="C14" s="36" t="s">
        <v>3212</v>
      </c>
    </row>
    <row r="15" spans="1:3" x14ac:dyDescent="0.25">
      <c r="A15" s="36" t="s">
        <v>438</v>
      </c>
      <c r="B15" s="36" t="str">
        <f>VLOOKUP(Tabel11[[#This Row],[DB25]],'3. DB25 Alle koder'!B:C,2,FALSE)</f>
        <v>Færdigbearbejdning af trævarer</v>
      </c>
      <c r="C15" s="36" t="s">
        <v>3213</v>
      </c>
    </row>
    <row r="16" spans="1:3" x14ac:dyDescent="0.25">
      <c r="A16" s="36" t="s">
        <v>441</v>
      </c>
      <c r="B16" s="36" t="str">
        <f>VLOOKUP(Tabel11[[#This Row],[DB25]],'3. DB25 Alle koder'!B:C,2,FALSE)</f>
        <v>Fremstilling af andre trævarer og varer af kork, strå og flettematerialer</v>
      </c>
      <c r="C16" s="36" t="s">
        <v>3212</v>
      </c>
    </row>
    <row r="17" spans="1:3" x14ac:dyDescent="0.25">
      <c r="A17" s="36" t="s">
        <v>467</v>
      </c>
      <c r="B17" s="36" t="str">
        <f>VLOOKUP(Tabel11[[#This Row],[DB25]],'3. DB25 Alle koder'!B:C,2,FALSE)</f>
        <v>Fremstilling af andre papir- og papvarer</v>
      </c>
      <c r="C17" s="36" t="s">
        <v>3214</v>
      </c>
    </row>
    <row r="18" spans="1:3" x14ac:dyDescent="0.25">
      <c r="A18" s="36" t="s">
        <v>561</v>
      </c>
      <c r="B18" s="36" t="str">
        <f>VLOOKUP(Tabel11[[#This Row],[DB25]],'3. DB25 Alle koder'!B:C,2,FALSE)</f>
        <v>Fremstilling af andre gummiprodukter</v>
      </c>
      <c r="C18" s="36" t="s">
        <v>3215</v>
      </c>
    </row>
    <row r="19" spans="1:3" x14ac:dyDescent="0.25">
      <c r="A19" s="36" t="s">
        <v>575</v>
      </c>
      <c r="B19" s="36" t="str">
        <f>VLOOKUP(Tabel11[[#This Row],[DB25]],'3. DB25 Alle koder'!B:C,2,FALSE)</f>
        <v>Fremstilling af bygningsartikler af plast</v>
      </c>
      <c r="C19" s="36" t="s">
        <v>572</v>
      </c>
    </row>
    <row r="20" spans="1:3" x14ac:dyDescent="0.25">
      <c r="A20" s="36" t="s">
        <v>578</v>
      </c>
      <c r="B20" s="36" t="str">
        <f>VLOOKUP(Tabel11[[#This Row],[DB25]],'3. DB25 Alle koder'!B:C,2,FALSE)</f>
        <v>Forarbejdning og færdigbehandling af plastprodukter</v>
      </c>
      <c r="C20" s="36" t="s">
        <v>3216</v>
      </c>
    </row>
    <row r="21" spans="1:3" x14ac:dyDescent="0.25">
      <c r="A21" s="36" t="s">
        <v>581</v>
      </c>
      <c r="B21" s="36" t="str">
        <f>VLOOKUP(Tabel11[[#This Row],[DB25]],'3. DB25 Alle koder'!B:C,2,FALSE)</f>
        <v>Fremstilling af andre plastprodukter</v>
      </c>
      <c r="C21" s="36" t="s">
        <v>3217</v>
      </c>
    </row>
    <row r="22" spans="1:3" x14ac:dyDescent="0.25">
      <c r="A22" s="36" t="s">
        <v>599</v>
      </c>
      <c r="B22" s="36" t="str">
        <f>VLOOKUP(Tabel11[[#This Row],[DB25]],'3. DB25 Alle koder'!B:C,2,FALSE)</f>
        <v>Fremstilling og bearbejdning af andet glas, herunder teknisk glas</v>
      </c>
      <c r="C22" s="36" t="s">
        <v>3218</v>
      </c>
    </row>
    <row r="23" spans="1:3" x14ac:dyDescent="0.25">
      <c r="A23" s="36" t="s">
        <v>628</v>
      </c>
      <c r="B23" s="36" t="str">
        <f>VLOOKUP(Tabel11[[#This Row],[DB25]],'3. DB25 Alle koder'!B:C,2,FALSE)</f>
        <v>Fremstilling af andre keramiske produkter</v>
      </c>
      <c r="C23" s="36" t="s">
        <v>3219</v>
      </c>
    </row>
    <row r="24" spans="1:3" x14ac:dyDescent="0.25">
      <c r="A24" s="36" t="s">
        <v>655</v>
      </c>
      <c r="B24" s="36" t="str">
        <f>VLOOKUP(Tabel11[[#This Row],[DB25]],'3. DB25 Alle koder'!B:C,2,FALSE)</f>
        <v>Fremstilling af andre produkter af beton, cement og gips</v>
      </c>
      <c r="C24" s="36" t="s">
        <v>3220</v>
      </c>
    </row>
    <row r="25" spans="1:3" x14ac:dyDescent="0.25">
      <c r="A25" s="36" t="s">
        <v>740</v>
      </c>
      <c r="B25" s="36" t="str">
        <f>VLOOKUP(Tabel11[[#This Row],[DB25]],'3. DB25 Alle koder'!B:C,2,FALSE)</f>
        <v>Fremstilling af andre tanke og beholdere af metal</v>
      </c>
      <c r="C25" s="36" t="s">
        <v>3221</v>
      </c>
    </row>
    <row r="26" spans="1:3" x14ac:dyDescent="0.25">
      <c r="A26" s="36" t="s">
        <v>753</v>
      </c>
      <c r="B26" s="36" t="str">
        <f>VLOOKUP(Tabel11[[#This Row],[DB25]],'3. DB25 Alle koder'!B:C,2,FALSE)</f>
        <v>Overfladebehandling af metal</v>
      </c>
      <c r="C26" s="36" t="s">
        <v>764</v>
      </c>
    </row>
    <row r="27" spans="1:3" x14ac:dyDescent="0.25">
      <c r="A27" s="36" t="s">
        <v>756</v>
      </c>
      <c r="B27" s="36" t="str">
        <f>VLOOKUP(Tabel11[[#This Row],[DB25]],'3. DB25 Alle koder'!B:C,2,FALSE)</f>
        <v>Varmebehandling af metal</v>
      </c>
      <c r="C27" s="36" t="s">
        <v>764</v>
      </c>
    </row>
    <row r="28" spans="1:3" x14ac:dyDescent="0.25">
      <c r="A28" s="36" t="s">
        <v>759</v>
      </c>
      <c r="B28" s="36" t="str">
        <f>VLOOKUP(Tabel11[[#This Row],[DB25]],'3. DB25 Alle koder'!B:C,2,FALSE)</f>
        <v>Maskinforarbejdning af metal</v>
      </c>
      <c r="C28" s="36" t="s">
        <v>3222</v>
      </c>
    </row>
    <row r="29" spans="1:3" x14ac:dyDescent="0.25">
      <c r="A29" s="36" t="s">
        <v>770</v>
      </c>
      <c r="B29" s="36" t="str">
        <f>VLOOKUP(Tabel11[[#This Row],[DB25]],'3. DB25 Alle koder'!B:C,2,FALSE)</f>
        <v>Fremstilling af håndværktøj</v>
      </c>
      <c r="C29" s="36" t="s">
        <v>3223</v>
      </c>
    </row>
    <row r="30" spans="1:3" x14ac:dyDescent="0.25">
      <c r="A30" s="36" t="s">
        <v>869</v>
      </c>
      <c r="B30" s="36" t="str">
        <f>VLOOKUP(Tabel11[[#This Row],[DB25]],'3. DB25 Alle koder'!B:C,2,FALSE)</f>
        <v>Fremstilling af motorer og turbiner, undtagen motorer til flyvemaskiner, motorkøretøjer og knallerter</v>
      </c>
      <c r="C30" s="36" t="s">
        <v>3224</v>
      </c>
    </row>
    <row r="31" spans="1:3" x14ac:dyDescent="0.25">
      <c r="A31" s="36" t="s">
        <v>912</v>
      </c>
      <c r="B31" s="36" t="str">
        <f>VLOOKUP(Tabel11[[#This Row],[DB25]],'3. DB25 Alle koder'!B:C,2,FALSE)</f>
        <v>Fremstilling af andet maskinværktøj</v>
      </c>
      <c r="C31" s="36" t="s">
        <v>3225</v>
      </c>
    </row>
    <row r="32" spans="1:3" x14ac:dyDescent="0.25">
      <c r="A32" s="36" t="s">
        <v>932</v>
      </c>
      <c r="B32" s="36" t="str">
        <f>VLOOKUP(Tabel11[[#This Row],[DB25]],'3. DB25 Alle koder'!B:C,2,FALSE)</f>
        <v>Fremstilling af maskiner til additiv fremstilling</v>
      </c>
      <c r="C32" s="36" t="s">
        <v>3226</v>
      </c>
    </row>
    <row r="33" spans="1:3" x14ac:dyDescent="0.25">
      <c r="A33" s="36" t="s">
        <v>963</v>
      </c>
      <c r="B33" s="36" t="str">
        <f>VLOOKUP(Tabel11[[#This Row],[DB25]],'3. DB25 Alle koder'!B:C,2,FALSE)</f>
        <v>Bygning af militærfartøjer</v>
      </c>
      <c r="C33" s="36" t="s">
        <v>957</v>
      </c>
    </row>
    <row r="34" spans="1:3" x14ac:dyDescent="0.25">
      <c r="A34" s="36" t="s">
        <v>972</v>
      </c>
      <c r="B34" s="36" t="str">
        <f>VLOOKUP(Tabel11[[#This Row],[DB25]],'3. DB25 Alle koder'!B:C,2,FALSE)</f>
        <v>Fremstilling af civile luft- og rumfartøjer o.lign.</v>
      </c>
      <c r="C34" s="36" t="s">
        <v>3227</v>
      </c>
    </row>
    <row r="35" spans="1:3" x14ac:dyDescent="0.25">
      <c r="A35" s="36" t="s">
        <v>975</v>
      </c>
      <c r="B35" s="36" t="str">
        <f>VLOOKUP(Tabel11[[#This Row],[DB25]],'3. DB25 Alle koder'!B:C,2,FALSE)</f>
        <v>Fremstilling af militære luft- og rumfartøjer o.lign.</v>
      </c>
      <c r="C35" s="36" t="s">
        <v>3227</v>
      </c>
    </row>
    <row r="36" spans="1:3" x14ac:dyDescent="0.25">
      <c r="A36" s="36" t="s">
        <v>992</v>
      </c>
      <c r="B36" s="36" t="str">
        <f>VLOOKUP(Tabel11[[#This Row],[DB25]],'3. DB25 Alle koder'!B:C,2,FALSE)</f>
        <v>Fremstilling af møbler</v>
      </c>
      <c r="C36" s="36" t="s">
        <v>4196</v>
      </c>
    </row>
    <row r="37" spans="1:3" x14ac:dyDescent="0.25">
      <c r="A37" s="36" t="s">
        <v>1053</v>
      </c>
      <c r="B37" s="36" t="str">
        <f>VLOOKUP(Tabel11[[#This Row],[DB25]],'3. DB25 Alle koder'!B:C,2,FALSE)</f>
        <v>Reparation og vedligeholdelse af militære kampkøretøjer, skibe, både og luft- og rumfartøjer</v>
      </c>
      <c r="C37" s="36" t="s">
        <v>3793</v>
      </c>
    </row>
    <row r="38" spans="1:3" x14ac:dyDescent="0.25">
      <c r="A38" s="36" t="s">
        <v>1079</v>
      </c>
      <c r="B38" s="36" t="str">
        <f>VLOOKUP(Tabel11[[#This Row],[DB25]],'3. DB25 Alle koder'!B:C,2,FALSE)</f>
        <v>Handel med elektricitet via ladestationer o. lign.</v>
      </c>
      <c r="C38" s="36" t="s">
        <v>1076</v>
      </c>
    </row>
    <row r="39" spans="1:3" x14ac:dyDescent="0.25">
      <c r="A39" s="36" t="s">
        <v>1081</v>
      </c>
      <c r="B39" s="36" t="str">
        <f>VLOOKUP(Tabel11[[#This Row],[DB25]],'3. DB25 Alle koder'!B:C,2,FALSE)</f>
        <v>Anden handel med elektricitet</v>
      </c>
      <c r="C39" s="36" t="s">
        <v>1076</v>
      </c>
    </row>
    <row r="40" spans="1:3" x14ac:dyDescent="0.25">
      <c r="A40" s="36" t="s">
        <v>1085</v>
      </c>
      <c r="B40" s="36" t="str">
        <f>VLOOKUP(Tabel11[[#This Row],[DB25]],'3. DB25 Alle koder'!B:C,2,FALSE)</f>
        <v>Lagring af elektricitet</v>
      </c>
      <c r="C40" s="36" t="s">
        <v>1067</v>
      </c>
    </row>
    <row r="41" spans="1:3" x14ac:dyDescent="0.25">
      <c r="A41" s="36" t="s">
        <v>1099</v>
      </c>
      <c r="B41" s="36" t="str">
        <f>VLOOKUP(Tabel11[[#This Row],[DB25]],'3. DB25 Alle koder'!B:C,2,FALSE)</f>
        <v>Oplagring af gas i forbindelse med drift af forsyningsnet</v>
      </c>
      <c r="C41" s="36" t="s">
        <v>1659</v>
      </c>
    </row>
    <row r="42" spans="1:3" x14ac:dyDescent="0.25">
      <c r="A42" s="36" t="s">
        <v>1106</v>
      </c>
      <c r="B42" s="36" t="str">
        <f>VLOOKUP(Tabel11[[#This Row],[DB25]],'3. DB25 Alle koder'!B:C,2,FALSE)</f>
        <v>Mægler- og agentaktiviteter i forbindelse med forsyning af elektricitet og naturgas</v>
      </c>
      <c r="C42" s="36" t="s">
        <v>3228</v>
      </c>
    </row>
    <row r="43" spans="1:3" x14ac:dyDescent="0.25">
      <c r="A43" s="36" t="s">
        <v>1129</v>
      </c>
      <c r="B43" s="36" t="str">
        <f>VLOOKUP(Tabel11[[#This Row],[DB25]],'3. DB25 Alle koder'!B:C,2,FALSE)</f>
        <v>Genindvinding af materialer</v>
      </c>
      <c r="C43" s="36" t="s">
        <v>3794</v>
      </c>
    </row>
    <row r="44" spans="1:3" x14ac:dyDescent="0.25">
      <c r="A44" s="36" t="s">
        <v>1135</v>
      </c>
      <c r="B44" s="36" t="str">
        <f>VLOOKUP(Tabel11[[#This Row],[DB25]],'3. DB25 Alle koder'!B:C,2,FALSE)</f>
        <v>Anden nyttiggørelse af affald</v>
      </c>
      <c r="C44" s="36" t="s">
        <v>3229</v>
      </c>
    </row>
    <row r="45" spans="1:3" x14ac:dyDescent="0.25">
      <c r="A45" s="36" t="s">
        <v>1146</v>
      </c>
      <c r="B45" s="36" t="str">
        <f>VLOOKUP(Tabel11[[#This Row],[DB25]],'3. DB25 Alle koder'!B:C,2,FALSE)</f>
        <v>Anden bortskaffelse af affald</v>
      </c>
      <c r="C45" s="36" t="s">
        <v>3229</v>
      </c>
    </row>
    <row r="46" spans="1:3" x14ac:dyDescent="0.25">
      <c r="A46" s="36" t="s">
        <v>1155</v>
      </c>
      <c r="B46" s="36" t="str">
        <f>VLOOKUP(Tabel11[[#This Row],[DB25]],'3. DB25 Alle koder'!B:C,2,FALSE)</f>
        <v>Opførelse af bygninger</v>
      </c>
      <c r="C46" s="36" t="s">
        <v>3230</v>
      </c>
    </row>
    <row r="47" spans="1:3" x14ac:dyDescent="0.25">
      <c r="A47" s="36" t="s">
        <v>1203</v>
      </c>
      <c r="B47" s="36" t="str">
        <f>VLOOKUP(Tabel11[[#This Row],[DB25]],'3. DB25 Alle koder'!B:C,2,FALSE)</f>
        <v>Installation af isolering</v>
      </c>
      <c r="C47" s="36" t="s">
        <v>3795</v>
      </c>
    </row>
    <row r="48" spans="1:3" x14ac:dyDescent="0.25">
      <c r="A48" s="36" t="s">
        <v>1206</v>
      </c>
      <c r="B48" s="36" t="str">
        <f>VLOOKUP(Tabel11[[#This Row],[DB25]],'3. DB25 Alle koder'!B:C,2,FALSE)</f>
        <v>Andre bygningsinstallationsaktiviteter</v>
      </c>
      <c r="C48" s="36" t="s">
        <v>3231</v>
      </c>
    </row>
    <row r="49" spans="1:3" x14ac:dyDescent="0.25">
      <c r="A49" s="36" t="s">
        <v>1225</v>
      </c>
      <c r="B49" s="36" t="str">
        <f>VLOOKUP(Tabel11[[#This Row],[DB25]],'3. DB25 Alle koder'!B:C,2,FALSE)</f>
        <v>Anden bygningsfærdiggørelse</v>
      </c>
      <c r="C49" s="36" t="s">
        <v>3232</v>
      </c>
    </row>
    <row r="50" spans="1:3" x14ac:dyDescent="0.25">
      <c r="A50" s="36" t="s">
        <v>1229</v>
      </c>
      <c r="B50" s="36" t="str">
        <f>VLOOKUP(Tabel11[[#This Row],[DB25]],'3. DB25 Alle koder'!B:C,2,FALSE)</f>
        <v>Tagdækningsaktiviteter</v>
      </c>
      <c r="C50" s="36" t="s">
        <v>3796</v>
      </c>
    </row>
    <row r="51" spans="1:3" x14ac:dyDescent="0.25">
      <c r="A51" s="36" t="s">
        <v>1231</v>
      </c>
      <c r="B51" s="36" t="str">
        <f>VLOOKUP(Tabel11[[#This Row],[DB25]],'3. DB25 Alle koder'!B:C,2,FALSE)</f>
        <v>Andre specialiserede bygningsarbejder</v>
      </c>
      <c r="C51" s="36" t="s">
        <v>3233</v>
      </c>
    </row>
    <row r="52" spans="1:3" x14ac:dyDescent="0.25">
      <c r="A52" s="36" t="s">
        <v>1234</v>
      </c>
      <c r="B52" s="36" t="str">
        <f>VLOOKUP(Tabel11[[#This Row],[DB25]],'3. DB25 Alle koder'!B:C,2,FALSE)</f>
        <v>Specialiserede anlægsaktiviteter</v>
      </c>
      <c r="C52" s="36" t="s">
        <v>3234</v>
      </c>
    </row>
    <row r="53" spans="1:3" x14ac:dyDescent="0.25">
      <c r="A53" s="36" t="s">
        <v>1237</v>
      </c>
      <c r="B53" s="36" t="str">
        <f>VLOOKUP(Tabel11[[#This Row],[DB25]],'3. DB25 Alle koder'!B:C,2,FALSE)</f>
        <v>Formidlingsaktiviteter i forbindelse med specialiserede bygge- og anlægsarbejder</v>
      </c>
      <c r="C53" s="36" t="s">
        <v>2163</v>
      </c>
    </row>
    <row r="54" spans="1:3" x14ac:dyDescent="0.25">
      <c r="A54" s="36" t="s">
        <v>1243</v>
      </c>
      <c r="B54" s="36" t="str">
        <f>VLOOKUP(Tabel11[[#This Row],[DB25]],'3. DB25 Alle koder'!B:C,2,FALSE)</f>
        <v>Andre specialiserede byggeaktiviteter i.a.n.</v>
      </c>
      <c r="C54" s="36" t="s">
        <v>3797</v>
      </c>
    </row>
    <row r="55" spans="1:3" x14ac:dyDescent="0.25">
      <c r="A55" s="36" t="s">
        <v>1273</v>
      </c>
      <c r="B55" s="36" t="str">
        <f>VLOOKUP(Tabel11[[#This Row],[DB25]],'3. DB25 Alle koder'!B:C,2,FALSE)</f>
        <v>Agenturhandel med motorcykler, biler, busser og trailere mv.</v>
      </c>
      <c r="C55" s="36" t="s">
        <v>3235</v>
      </c>
    </row>
    <row r="56" spans="1:3" x14ac:dyDescent="0.25">
      <c r="A56" s="36" t="s">
        <v>1275</v>
      </c>
      <c r="B56" s="36" t="str">
        <f>VLOOKUP(Tabel11[[#This Row],[DB25]],'3. DB25 Alle koder'!B:C,2,FALSE)</f>
        <v>Agenturhandel med specialiseret varesortiment, bortset fra køretøjer</v>
      </c>
      <c r="C56" s="36" t="s">
        <v>3236</v>
      </c>
    </row>
    <row r="57" spans="1:3" x14ac:dyDescent="0.25">
      <c r="A57" s="36" t="s">
        <v>1301</v>
      </c>
      <c r="B57" s="36" t="str">
        <f>VLOOKUP(Tabel11[[#This Row],[DB25]],'3. DB25 Alle koder'!B:C,2,FALSE)</f>
        <v>Engroshandel med kød og kødprodukter</v>
      </c>
      <c r="C57" s="36" t="s">
        <v>3237</v>
      </c>
    </row>
    <row r="58" spans="1:3" x14ac:dyDescent="0.25">
      <c r="A58" s="36" t="s">
        <v>1303</v>
      </c>
      <c r="B58" s="36" t="str">
        <f>VLOOKUP(Tabel11[[#This Row],[DB25]],'3. DB25 Alle koder'!B:C,2,FALSE)</f>
        <v>Engroshandel med fisk og fiskeprodukter</v>
      </c>
      <c r="C58" s="36" t="s">
        <v>3238</v>
      </c>
    </row>
    <row r="59" spans="1:3" x14ac:dyDescent="0.25">
      <c r="A59" s="36" t="s">
        <v>1325</v>
      </c>
      <c r="B59" s="36" t="str">
        <f>VLOOKUP(Tabel11[[#This Row],[DB25]],'3. DB25 Alle koder'!B:C,2,FALSE)</f>
        <v>Engroshandel med andre fødevarer</v>
      </c>
      <c r="C59" s="36" t="s">
        <v>3239</v>
      </c>
    </row>
    <row r="60" spans="1:3" x14ac:dyDescent="0.25">
      <c r="A60" s="36" t="s">
        <v>1378</v>
      </c>
      <c r="B60" s="36" t="str">
        <f>VLOOKUP(Tabel11[[#This Row],[DB25]],'3. DB25 Alle koder'!B:C,2,FALSE)</f>
        <v>Engroshandel med informations- og kommunikationsudstyr</v>
      </c>
      <c r="C60" s="36" t="s">
        <v>3240</v>
      </c>
    </row>
    <row r="61" spans="1:3" x14ac:dyDescent="0.25">
      <c r="A61" s="36" t="s">
        <v>1403</v>
      </c>
      <c r="B61" s="36" t="str">
        <f>VLOOKUP(Tabel11[[#This Row],[DB25]],'3. DB25 Alle koder'!B:C,2,FALSE)</f>
        <v>Engroshandel med motorcykler samt reservedele og tilbehør dertil</v>
      </c>
      <c r="C61" s="36" t="s">
        <v>3241</v>
      </c>
    </row>
    <row r="62" spans="1:3" x14ac:dyDescent="0.25">
      <c r="A62" s="36" t="s">
        <v>1408</v>
      </c>
      <c r="B62" s="36" t="str">
        <f>VLOOKUP(Tabel11[[#This Row],[DB25]],'3. DB25 Alle koder'!B:C,2,FALSE)</f>
        <v>Engroshandel med fast, flydende og luftformigt brændstof og lignende varer</v>
      </c>
      <c r="C62" s="36" t="s">
        <v>1397</v>
      </c>
    </row>
    <row r="63" spans="1:3" x14ac:dyDescent="0.25">
      <c r="A63" s="36" t="s">
        <v>1411</v>
      </c>
      <c r="B63" s="36" t="str">
        <f>VLOOKUP(Tabel11[[#This Row],[DB25]],'3. DB25 Alle koder'!B:C,2,FALSE)</f>
        <v>Engroshandel med metaller og metalmalme</v>
      </c>
      <c r="C63" s="36" t="s">
        <v>1400</v>
      </c>
    </row>
    <row r="64" spans="1:3" x14ac:dyDescent="0.25">
      <c r="A64" s="36" t="s">
        <v>1414</v>
      </c>
      <c r="B64" s="36" t="str">
        <f>VLOOKUP(Tabel11[[#This Row],[DB25]],'3. DB25 Alle koder'!B:C,2,FALSE)</f>
        <v>Engroshandel med træ og byggematerialer samt sanitetsartikler</v>
      </c>
      <c r="C64" s="36" t="s">
        <v>3242</v>
      </c>
    </row>
    <row r="65" spans="1:3" x14ac:dyDescent="0.25">
      <c r="A65" s="36" t="s">
        <v>1417</v>
      </c>
      <c r="B65" s="36" t="str">
        <f>VLOOKUP(Tabel11[[#This Row],[DB25]],'3. DB25 Alle koder'!B:C,2,FALSE)</f>
        <v>Engroshandel med isenkram, varmeanlæg og tilbehør</v>
      </c>
      <c r="C65" s="36" t="s">
        <v>3243</v>
      </c>
    </row>
    <row r="66" spans="1:3" x14ac:dyDescent="0.25">
      <c r="A66" s="36" t="s">
        <v>1420</v>
      </c>
      <c r="B66" s="36" t="str">
        <f>VLOOKUP(Tabel11[[#This Row],[DB25]],'3. DB25 Alle koder'!B:C,2,FALSE)</f>
        <v>Engroshandel med kemiske produkter</v>
      </c>
      <c r="C66" s="36" t="s">
        <v>3244</v>
      </c>
    </row>
    <row r="67" spans="1:3" x14ac:dyDescent="0.25">
      <c r="A67" s="36" t="s">
        <v>1423</v>
      </c>
      <c r="B67" s="36" t="str">
        <f>VLOOKUP(Tabel11[[#This Row],[DB25]],'3. DB25 Alle koder'!B:C,2,FALSE)</f>
        <v>Engroshandel med andre råvarer og halvfabrikata</v>
      </c>
      <c r="C67" s="36" t="s">
        <v>3245</v>
      </c>
    </row>
    <row r="68" spans="1:3" x14ac:dyDescent="0.25">
      <c r="A68" s="36" t="s">
        <v>1426</v>
      </c>
      <c r="B68" s="36" t="str">
        <f>VLOOKUP(Tabel11[[#This Row],[DB25]],'3. DB25 Alle koder'!B:C,2,FALSE)</f>
        <v>Engroshandel med affaldsprodukter</v>
      </c>
      <c r="C68" s="36" t="s">
        <v>3246</v>
      </c>
    </row>
    <row r="69" spans="1:3" x14ac:dyDescent="0.25">
      <c r="A69" s="36" t="s">
        <v>1428</v>
      </c>
      <c r="B69" s="36" t="str">
        <f>VLOOKUP(Tabel11[[#This Row],[DB25]],'3. DB25 Alle koder'!B:C,2,FALSE)</f>
        <v>Anden specialiseret engroshandel i.a.n.</v>
      </c>
      <c r="C69" s="36" t="s">
        <v>1432</v>
      </c>
    </row>
    <row r="70" spans="1:3" x14ac:dyDescent="0.25">
      <c r="A70" s="36" t="s">
        <v>1446</v>
      </c>
      <c r="B70" s="36" t="str">
        <f>VLOOKUP(Tabel11[[#This Row],[DB25]],'3. DB25 Alle koder'!B:C,2,FALSE)</f>
        <v>Anden ikke-specialiseret detailhandel</v>
      </c>
      <c r="C70" s="36" t="s">
        <v>3823</v>
      </c>
    </row>
    <row r="71" spans="1:3" x14ac:dyDescent="0.25">
      <c r="A71" s="36" t="s">
        <v>1468</v>
      </c>
      <c r="B71" s="36" t="str">
        <f>VLOOKUP(Tabel11[[#This Row],[DB25]],'3. DB25 Alle koder'!B:C,2,FALSE)</f>
        <v>Detailhandel med andre fødevarer</v>
      </c>
      <c r="C71" s="36" t="s">
        <v>3248</v>
      </c>
    </row>
    <row r="72" spans="1:3" x14ac:dyDescent="0.25">
      <c r="A72" s="36" t="s">
        <v>1476</v>
      </c>
      <c r="B72" s="36" t="str">
        <f>VLOOKUP(Tabel11[[#This Row],[DB25]],'3. DB25 Alle koder'!B:C,2,FALSE)</f>
        <v>Detailhandel med informations- og kommunikationsudstyr</v>
      </c>
      <c r="C72" s="36" t="s">
        <v>3249</v>
      </c>
    </row>
    <row r="73" spans="1:3" x14ac:dyDescent="0.25">
      <c r="A73" s="36" t="s">
        <v>1496</v>
      </c>
      <c r="B73" s="36" t="str">
        <f>VLOOKUP(Tabel11[[#This Row],[DB25]],'3. DB25 Alle koder'!B:C,2,FALSE)</f>
        <v>Detailhandel med møbler</v>
      </c>
      <c r="C73" s="36" t="s">
        <v>3250</v>
      </c>
    </row>
    <row r="74" spans="1:3" x14ac:dyDescent="0.25">
      <c r="A74" s="36" t="s">
        <v>1498</v>
      </c>
      <c r="B74" s="36" t="str">
        <f>VLOOKUP(Tabel11[[#This Row],[DB25]],'3. DB25 Alle koder'!B:C,2,FALSE)</f>
        <v>Detailhandel med bad- og køkkenelementer mv.</v>
      </c>
      <c r="C74" s="36" t="s">
        <v>3251</v>
      </c>
    </row>
    <row r="75" spans="1:3" x14ac:dyDescent="0.25">
      <c r="A75" s="36" t="s">
        <v>1500</v>
      </c>
      <c r="B75" s="36" t="str">
        <f>VLOOKUP(Tabel11[[#This Row],[DB25]],'3. DB25 Alle koder'!B:C,2,FALSE)</f>
        <v>Detailhandel med køkkenudstyr og service mv.</v>
      </c>
      <c r="C75" s="36" t="s">
        <v>3252</v>
      </c>
    </row>
    <row r="76" spans="1:3" x14ac:dyDescent="0.25">
      <c r="A76" s="36" t="s">
        <v>1502</v>
      </c>
      <c r="B76" s="36" t="str">
        <f>VLOOKUP(Tabel11[[#This Row],[DB25]],'3. DB25 Alle koder'!B:C,2,FALSE)</f>
        <v>Detailhandel med boligtekstiler, belysnings- og husholdningsartikler i.a.n.</v>
      </c>
      <c r="C76" s="36" t="s">
        <v>4185</v>
      </c>
    </row>
    <row r="77" spans="1:3" x14ac:dyDescent="0.25">
      <c r="A77" s="36" t="s">
        <v>1513</v>
      </c>
      <c r="B77" s="36" t="str">
        <f>VLOOKUP(Tabel11[[#This Row],[DB25]],'3. DB25 Alle koder'!B:C,2,FALSE)</f>
        <v>Detailhandel med sports- og fritidsudstyr</v>
      </c>
      <c r="C77" s="36" t="s">
        <v>3253</v>
      </c>
    </row>
    <row r="78" spans="1:3" x14ac:dyDescent="0.25">
      <c r="A78" s="36" t="s">
        <v>1515</v>
      </c>
      <c r="B78" s="36" t="str">
        <f>VLOOKUP(Tabel11[[#This Row],[DB25]],'3. DB25 Alle koder'!B:C,2,FALSE)</f>
        <v>Detailhandel med cykler</v>
      </c>
      <c r="C78" s="36" t="s">
        <v>3254</v>
      </c>
    </row>
    <row r="79" spans="1:3" x14ac:dyDescent="0.25">
      <c r="A79" s="36" t="s">
        <v>1516</v>
      </c>
      <c r="B79" s="36" t="str">
        <f>VLOOKUP(Tabel11[[#This Row],[DB25]],'3. DB25 Alle koder'!B:C,2,FALSE)</f>
        <v>Detailhandel med lystbåde og udstyr hertil</v>
      </c>
      <c r="C79" s="36" t="s">
        <v>3255</v>
      </c>
    </row>
    <row r="80" spans="1:3" x14ac:dyDescent="0.25">
      <c r="A80" s="36" t="s">
        <v>1520</v>
      </c>
      <c r="B80" s="36" t="str">
        <f>VLOOKUP(Tabel11[[#This Row],[DB25]],'3. DB25 Alle koder'!B:C,2,FALSE)</f>
        <v>Detailhandel med spil og legetøj</v>
      </c>
      <c r="C80" s="36" t="s">
        <v>3256</v>
      </c>
    </row>
    <row r="81" spans="1:3" x14ac:dyDescent="0.25">
      <c r="A81" s="36" t="s">
        <v>1522</v>
      </c>
      <c r="B81" s="36" t="str">
        <f>VLOOKUP(Tabel11[[#This Row],[DB25]],'3. DB25 Alle koder'!B:C,2,FALSE)</f>
        <v>Detailhandel med musikinstrumenter</v>
      </c>
      <c r="C81" s="36" t="s">
        <v>3257</v>
      </c>
    </row>
    <row r="82" spans="1:3" x14ac:dyDescent="0.25">
      <c r="A82" s="36" t="s">
        <v>1524</v>
      </c>
      <c r="B82" s="36" t="str">
        <f>VLOOKUP(Tabel11[[#This Row],[DB25]],'3. DB25 Alle koder'!B:C,2,FALSE)</f>
        <v>Detailhandel med kunst mv.</v>
      </c>
      <c r="C82" s="36" t="s">
        <v>3258</v>
      </c>
    </row>
    <row r="83" spans="1:3" x14ac:dyDescent="0.25">
      <c r="A83" s="36" t="s">
        <v>1526</v>
      </c>
      <c r="B83" s="36" t="str">
        <f>VLOOKUP(Tabel11[[#This Row],[DB25]],'3. DB25 Alle koder'!B:C,2,FALSE)</f>
        <v>Detailhandel med andre kulturelle artikler i.a.n</v>
      </c>
      <c r="C83" s="36" t="s">
        <v>3256</v>
      </c>
    </row>
    <row r="84" spans="1:3" x14ac:dyDescent="0.25">
      <c r="A84" s="36" t="s">
        <v>1547</v>
      </c>
      <c r="B84" s="36" t="str">
        <f>VLOOKUP(Tabel11[[#This Row],[DB25]],'3. DB25 Alle koder'!B:C,2,FALSE)</f>
        <v>Optikeraktiviteter</v>
      </c>
      <c r="C84" s="36" t="s">
        <v>3824</v>
      </c>
    </row>
    <row r="85" spans="1:3" x14ac:dyDescent="0.25">
      <c r="A85" s="36" t="s">
        <v>1548</v>
      </c>
      <c r="B85" s="36" t="str">
        <f>VLOOKUP(Tabel11[[#This Row],[DB25]],'3. DB25 Alle koder'!B:C,2,FALSE)</f>
        <v>Detailhandel med andre medicinske og ortopædiske artikler</v>
      </c>
      <c r="C85" s="36" t="s">
        <v>3825</v>
      </c>
    </row>
    <row r="86" spans="1:3" x14ac:dyDescent="0.25">
      <c r="A86" s="36" t="s">
        <v>1563</v>
      </c>
      <c r="B86" s="36" t="str">
        <f>VLOOKUP(Tabel11[[#This Row],[DB25]],'3. DB25 Alle koder'!B:C,2,FALSE)</f>
        <v>Detailhandel med andre nye varer</v>
      </c>
      <c r="C86" s="36" t="s">
        <v>3259</v>
      </c>
    </row>
    <row r="87" spans="1:3" x14ac:dyDescent="0.25">
      <c r="A87" s="36" t="s">
        <v>1577</v>
      </c>
      <c r="B87" s="36" t="str">
        <f>VLOOKUP(Tabel11[[#This Row],[DB25]],'3. DB25 Alle koder'!B:C,2,FALSE)</f>
        <v>Detailhandel med motorcykler samt reservedele og tilbehør dertil</v>
      </c>
      <c r="C87" s="36" t="s">
        <v>3241</v>
      </c>
    </row>
    <row r="88" spans="1:3" x14ac:dyDescent="0.25">
      <c r="A88" s="36" t="s">
        <v>1580</v>
      </c>
      <c r="B88" s="36" t="str">
        <f>VLOOKUP(Tabel11[[#This Row],[DB25]],'3. DB25 Alle koder'!B:C,2,FALSE)</f>
        <v>Formidlingsaktiviteter inden for ikke-specialiseret detailhandel</v>
      </c>
      <c r="C88" s="36" t="s">
        <v>3826</v>
      </c>
    </row>
    <row r="89" spans="1:3" x14ac:dyDescent="0.25">
      <c r="A89" s="36" t="s">
        <v>1582</v>
      </c>
      <c r="B89" s="36" t="str">
        <f>VLOOKUP(Tabel11[[#This Row],[DB25]],'3. DB25 Alle koder'!B:C,2,FALSE)</f>
        <v>Formidlingsaktiviteter inden for specialiseret detailhandel</v>
      </c>
      <c r="C89" s="36" t="s">
        <v>4072</v>
      </c>
    </row>
    <row r="90" spans="1:3" x14ac:dyDescent="0.25">
      <c r="A90" s="36" t="s">
        <v>1589</v>
      </c>
      <c r="B90" s="36" t="str">
        <f>VLOOKUP(Tabel11[[#This Row],[DB25]],'3. DB25 Alle koder'!B:C,2,FALSE)</f>
        <v>Persontransport med regional- eller fjerntog</v>
      </c>
      <c r="C90" s="36" t="s">
        <v>3260</v>
      </c>
    </row>
    <row r="91" spans="1:3" x14ac:dyDescent="0.25">
      <c r="A91" s="36" t="s">
        <v>1592</v>
      </c>
      <c r="B91" s="36" t="str">
        <f>VLOOKUP(Tabel11[[#This Row],[DB25]],'3. DB25 Alle koder'!B:C,2,FALSE)</f>
        <v>Persontransport med nærbane</v>
      </c>
      <c r="C91" s="36" t="s">
        <v>3261</v>
      </c>
    </row>
    <row r="92" spans="1:3" x14ac:dyDescent="0.25">
      <c r="A92" s="36" t="s">
        <v>1601</v>
      </c>
      <c r="B92" s="36" t="str">
        <f>VLOOKUP(Tabel11[[#This Row],[DB25]],'3. DB25 Alle koder'!B:C,2,FALSE)</f>
        <v>Passagertransport ad vej med fast køreplan</v>
      </c>
      <c r="C92" s="36" t="s">
        <v>3262</v>
      </c>
    </row>
    <row r="93" spans="1:3" x14ac:dyDescent="0.25">
      <c r="A93" s="36" t="s">
        <v>1607</v>
      </c>
      <c r="B93" s="36" t="str">
        <f>VLOOKUP(Tabel11[[#This Row],[DB25]],'3. DB25 Alle koder'!B:C,2,FALSE)</f>
        <v>Passagertransport på bestilling i køretøj med chauffør</v>
      </c>
      <c r="C93" s="36" t="s">
        <v>1604</v>
      </c>
    </row>
    <row r="94" spans="1:3" x14ac:dyDescent="0.25">
      <c r="A94" s="36" t="s">
        <v>1610</v>
      </c>
      <c r="B94" s="36" t="str">
        <f>VLOOKUP(Tabel11[[#This Row],[DB25]],'3. DB25 Alle koder'!B:C,2,FALSE)</f>
        <v>Passagertransport med tovbaner og skilifter</v>
      </c>
      <c r="C94" s="36" t="s">
        <v>3263</v>
      </c>
    </row>
    <row r="95" spans="1:3" x14ac:dyDescent="0.25">
      <c r="A95" s="36" t="s">
        <v>1612</v>
      </c>
      <c r="B95" s="36" t="str">
        <f>VLOOKUP(Tabel11[[#This Row],[DB25]],'3. DB25 Alle koder'!B:C,2,FALSE)</f>
        <v>Anden landpassagertransport i.a.n.</v>
      </c>
      <c r="C95" s="36" t="s">
        <v>3264</v>
      </c>
    </row>
    <row r="96" spans="1:3" x14ac:dyDescent="0.25">
      <c r="A96" s="36" t="s">
        <v>1683</v>
      </c>
      <c r="B96" s="36" t="str">
        <f>VLOOKUP(Tabel11[[#This Row],[DB25]],'3. DB25 Alle koder'!B:C,2,FALSE)</f>
        <v>Serviceydelser i forbindelse med logistik</v>
      </c>
      <c r="C96" s="36" t="s">
        <v>3265</v>
      </c>
    </row>
    <row r="97" spans="1:3" x14ac:dyDescent="0.25">
      <c r="A97" s="36" t="s">
        <v>1685</v>
      </c>
      <c r="B97" s="36" t="str">
        <f>VLOOKUP(Tabel11[[#This Row],[DB25]],'3. DB25 Alle koder'!B:C,2,FALSE)</f>
        <v>Andre støtteaktiviteter i forbindelse med transport</v>
      </c>
      <c r="C97" s="36" t="s">
        <v>3266</v>
      </c>
    </row>
    <row r="98" spans="1:3" x14ac:dyDescent="0.25">
      <c r="A98" s="36" t="s">
        <v>1688</v>
      </c>
      <c r="B98" s="36" t="str">
        <f>VLOOKUP(Tabel11[[#This Row],[DB25]],'3. DB25 Alle koder'!B:C,2,FALSE)</f>
        <v>Formidlingsaktiviteter inden for godstransport</v>
      </c>
      <c r="C98" s="36" t="s">
        <v>3827</v>
      </c>
    </row>
    <row r="99" spans="1:3" x14ac:dyDescent="0.25">
      <c r="A99" s="36" t="s">
        <v>1690</v>
      </c>
      <c r="B99" s="36" t="str">
        <f>VLOOKUP(Tabel11[[#This Row],[DB25]],'3. DB25 Alle koder'!B:C,2,FALSE)</f>
        <v>Formidlingsaktiviteter inden for passagertransport</v>
      </c>
      <c r="C99" s="36" t="s">
        <v>3828</v>
      </c>
    </row>
    <row r="100" spans="1:3" x14ac:dyDescent="0.25">
      <c r="A100" s="36" t="s">
        <v>1701</v>
      </c>
      <c r="B100" s="36" t="str">
        <f>VLOOKUP(Tabel11[[#This Row],[DB25]],'3. DB25 Alle koder'!B:C,2,FALSE)</f>
        <v>Formidlingsaktiviteter inden for post- og kuréraktiviteter</v>
      </c>
      <c r="C100" s="36" t="s">
        <v>2163</v>
      </c>
    </row>
    <row r="101" spans="1:3" x14ac:dyDescent="0.25">
      <c r="A101" s="36" t="s">
        <v>1707</v>
      </c>
      <c r="B101" s="36" t="str">
        <f>VLOOKUP(Tabel11[[#This Row],[DB25]],'3. DB25 Alle koder'!B:C,2,FALSE)</f>
        <v>Drift af hoteller og lignende overnatningsfaciliteter</v>
      </c>
      <c r="C101" s="36" t="s">
        <v>3267</v>
      </c>
    </row>
    <row r="102" spans="1:3" x14ac:dyDescent="0.25">
      <c r="A102" s="36" t="s">
        <v>1718</v>
      </c>
      <c r="B102" s="36" t="str">
        <f>VLOOKUP(Tabel11[[#This Row],[DB25]],'3. DB25 Alle koder'!B:C,2,FALSE)</f>
        <v>Formidlingsaktiviteter inden for overnatningsfaciliteter</v>
      </c>
      <c r="C102" s="36" t="s">
        <v>4073</v>
      </c>
    </row>
    <row r="103" spans="1:3" x14ac:dyDescent="0.25">
      <c r="A103" s="36" t="s">
        <v>1728</v>
      </c>
      <c r="B103" s="36" t="str">
        <f>VLOOKUP(Tabel11[[#This Row],[DB25]],'3. DB25 Alle koder'!B:C,2,FALSE)</f>
        <v>Servering af mad i restauranter og caféer</v>
      </c>
      <c r="C103" s="36" t="s">
        <v>3268</v>
      </c>
    </row>
    <row r="104" spans="1:3" x14ac:dyDescent="0.25">
      <c r="A104" s="36" t="s">
        <v>1730</v>
      </c>
      <c r="B104" s="36" t="str">
        <f>VLOOKUP(Tabel11[[#This Row],[DB25]],'3. DB25 Alle koder'!B:C,2,FALSE)</f>
        <v>Drift af øvrige spisesteder</v>
      </c>
      <c r="C104" s="36" t="s">
        <v>3269</v>
      </c>
    </row>
    <row r="105" spans="1:3" x14ac:dyDescent="0.25">
      <c r="A105" s="36" t="s">
        <v>1734</v>
      </c>
      <c r="B105" s="36" t="str">
        <f>VLOOKUP(Tabel11[[#This Row],[DB25]],'3. DB25 Alle koder'!B:C,2,FALSE)</f>
        <v>Drift af mobile madboder</v>
      </c>
      <c r="C105" s="36" t="s">
        <v>3269</v>
      </c>
    </row>
    <row r="106" spans="1:3" x14ac:dyDescent="0.25">
      <c r="A106" s="36" t="s">
        <v>1740</v>
      </c>
      <c r="B106" s="36" t="str">
        <f>VLOOKUP(Tabel11[[#This Row],[DB25]],'3. DB25 Alle koder'!B:C,2,FALSE)</f>
        <v>Catering på kontrakt og andre restaurationsaktiviteter</v>
      </c>
      <c r="C106" s="36" t="s">
        <v>3270</v>
      </c>
    </row>
    <row r="107" spans="1:3" x14ac:dyDescent="0.25">
      <c r="A107" s="36" t="s">
        <v>1744</v>
      </c>
      <c r="B107" s="36" t="str">
        <f>VLOOKUP(Tabel11[[#This Row],[DB25]],'3. DB25 Alle koder'!B:C,2,FALSE)</f>
        <v>Udskænkning af ikke-alkoholiske drikkevarer</v>
      </c>
      <c r="C107" s="36" t="s">
        <v>3271</v>
      </c>
    </row>
    <row r="108" spans="1:3" x14ac:dyDescent="0.25">
      <c r="A108" s="36" t="s">
        <v>1746</v>
      </c>
      <c r="B108" s="36" t="str">
        <f>VLOOKUP(Tabel11[[#This Row],[DB25]],'3. DB25 Alle koder'!B:C,2,FALSE)</f>
        <v>Udskænkning af alkoholiske drikkevarer</v>
      </c>
      <c r="C108" s="36" t="s">
        <v>3271</v>
      </c>
    </row>
    <row r="109" spans="1:3" x14ac:dyDescent="0.25">
      <c r="A109" s="36" t="s">
        <v>1750</v>
      </c>
      <c r="B109" s="36" t="str">
        <f>VLOOKUP(Tabel11[[#This Row],[DB25]],'3. DB25 Alle koder'!B:C,2,FALSE)</f>
        <v>Formidlingsaktiviteter i forbindelse med restaurationsaktiviteter</v>
      </c>
      <c r="C109" s="36" t="s">
        <v>2112</v>
      </c>
    </row>
    <row r="110" spans="1:3" x14ac:dyDescent="0.25">
      <c r="A110" s="36" t="s">
        <v>1777</v>
      </c>
      <c r="B110" s="36" t="str">
        <f>VLOOKUP(Tabel11[[#This Row],[DB25]],'3. DB25 Alle koder'!B:C,2,FALSE)</f>
        <v>Produktion af film, videoer og TV-programmer</v>
      </c>
      <c r="C110" s="36" t="s">
        <v>3273</v>
      </c>
    </row>
    <row r="111" spans="1:3" x14ac:dyDescent="0.25">
      <c r="A111" s="36" t="s">
        <v>1798</v>
      </c>
      <c r="B111" s="36" t="str">
        <f>VLOOKUP(Tabel11[[#This Row],[DB25]],'3. DB25 Alle koder'!B:C,2,FALSE)</f>
        <v>Nyhedsbureauers aktiviteter</v>
      </c>
      <c r="C111" s="36" t="s">
        <v>1833</v>
      </c>
    </row>
    <row r="112" spans="1:3" x14ac:dyDescent="0.25">
      <c r="A112" s="36" t="s">
        <v>1801</v>
      </c>
      <c r="B112" s="36" t="str">
        <f>VLOOKUP(Tabel11[[#This Row],[DB25]],'3. DB25 Alle koder'!B:C,2,FALSE)</f>
        <v>Anden distribution af medieindhold</v>
      </c>
      <c r="C112" s="36" t="s">
        <v>3274</v>
      </c>
    </row>
    <row r="113" spans="1:3" x14ac:dyDescent="0.25">
      <c r="A113" s="36" t="s">
        <v>1819</v>
      </c>
      <c r="B113" s="36" t="str">
        <f>VLOOKUP(Tabel11[[#This Row],[DB25]],'3. DB25 Alle koder'!B:C,2,FALSE)</f>
        <v>Computerprogrammering</v>
      </c>
      <c r="C113" s="36" t="s">
        <v>3275</v>
      </c>
    </row>
    <row r="114" spans="1:3" x14ac:dyDescent="0.25">
      <c r="A114" s="36" t="s">
        <v>1822</v>
      </c>
      <c r="B114" s="36" t="str">
        <f>VLOOKUP(Tabel11[[#This Row],[DB25]],'3. DB25 Alle koder'!B:C,2,FALSE)</f>
        <v>Computerkonsulentbistand og forvaltning af computerfaciliteter</v>
      </c>
      <c r="C114" s="36" t="s">
        <v>3276</v>
      </c>
    </row>
    <row r="115" spans="1:3" x14ac:dyDescent="0.25">
      <c r="A115" s="36" t="s">
        <v>1826</v>
      </c>
      <c r="B115" s="36" t="str">
        <f>VLOOKUP(Tabel11[[#This Row],[DB25]],'3. DB25 Alle koder'!B:C,2,FALSE)</f>
        <v>Andre IT- og computerserviceaktiviteter</v>
      </c>
      <c r="C115" s="36" t="s">
        <v>3277</v>
      </c>
    </row>
    <row r="116" spans="1:3" x14ac:dyDescent="0.25">
      <c r="A116" s="36" t="s">
        <v>1829</v>
      </c>
      <c r="B116" s="36" t="str">
        <f>VLOOKUP(Tabel11[[#This Row],[DB25]],'3. DB25 Alle koder'!B:C,2,FALSE)</f>
        <v>IT-infrastruktur, databehandling, hosting og relaterede aktiviteter</v>
      </c>
      <c r="C116" s="36" t="s">
        <v>4197</v>
      </c>
    </row>
    <row r="117" spans="1:3" x14ac:dyDescent="0.25">
      <c r="A117" s="36" t="s">
        <v>1835</v>
      </c>
      <c r="B117" s="36" t="str">
        <f>VLOOKUP(Tabel11[[#This Row],[DB25]],'3. DB25 Alle koder'!B:C,2,FALSE)</f>
        <v>Andre informationsaktiviteter</v>
      </c>
      <c r="C117" s="36" t="s">
        <v>3278</v>
      </c>
    </row>
    <row r="118" spans="1:3" x14ac:dyDescent="0.25">
      <c r="A118" s="36" t="s">
        <v>1847</v>
      </c>
      <c r="B118" s="36" t="str">
        <f>VLOOKUP(Tabel11[[#This Row],[DB25]],'3. DB25 Alle koder'!B:C,2,FALSE)</f>
        <v>Finansielle holdingselskaber</v>
      </c>
      <c r="C118" s="36" t="s">
        <v>3279</v>
      </c>
    </row>
    <row r="119" spans="1:3" x14ac:dyDescent="0.25">
      <c r="A119" s="36" t="s">
        <v>1849</v>
      </c>
      <c r="B119" s="36" t="str">
        <f>VLOOKUP(Tabel11[[#This Row],[DB25]],'3. DB25 Alle koder'!B:C,2,FALSE)</f>
        <v>Ikke-finansielle holdingselskaber</v>
      </c>
      <c r="C119" s="36" t="s">
        <v>3280</v>
      </c>
    </row>
    <row r="120" spans="1:3" x14ac:dyDescent="0.25">
      <c r="A120" s="36" t="s">
        <v>1851</v>
      </c>
      <c r="B120" s="36" t="str">
        <f>VLOOKUP(Tabel11[[#This Row],[DB25]],'3. DB25 Alle koder'!B:C,2,FALSE)</f>
        <v>Gennemløbsholdingselskaber</v>
      </c>
      <c r="C120" s="36" t="s">
        <v>3281</v>
      </c>
    </row>
    <row r="121" spans="1:3" x14ac:dyDescent="0.25">
      <c r="A121" s="36" t="s">
        <v>1854</v>
      </c>
      <c r="B121" s="36" t="str">
        <f>VLOOKUP(Tabel11[[#This Row],[DB25]],'3. DB25 Alle koder'!B:C,2,FALSE)</f>
        <v>Finansielle conduiters aktiviteter</v>
      </c>
      <c r="C121" s="36" t="s">
        <v>3282</v>
      </c>
    </row>
    <row r="122" spans="1:3" x14ac:dyDescent="0.25">
      <c r="A122" s="36" t="s">
        <v>1857</v>
      </c>
      <c r="B122" s="36" t="str">
        <f>VLOOKUP(Tabel11[[#This Row],[DB25]],'3. DB25 Alle koder'!B:C,2,FALSE)</f>
        <v>Pengemarkedsfondes aktiviteter</v>
      </c>
      <c r="C122" s="36" t="s">
        <v>3284</v>
      </c>
    </row>
    <row r="123" spans="1:3" x14ac:dyDescent="0.25">
      <c r="A123" s="36" t="s">
        <v>1858</v>
      </c>
      <c r="B123" s="36" t="str">
        <f>VLOOKUP(Tabel11[[#This Row],[DB25]],'3. DB25 Alle koder'!B:C,2,FALSE)</f>
        <v>Andre investeringsfondes aktiviteter</v>
      </c>
      <c r="C123" s="36" t="s">
        <v>3283</v>
      </c>
    </row>
    <row r="124" spans="1:3" x14ac:dyDescent="0.25">
      <c r="A124" s="36" t="s">
        <v>1860</v>
      </c>
      <c r="B124" s="36" t="str">
        <f>VLOOKUP(Tabel11[[#This Row],[DB25]],'3. DB25 Alle koder'!B:C,2,FALSE)</f>
        <v>Trusters aktiviteter</v>
      </c>
      <c r="C124" s="36" t="s">
        <v>3285</v>
      </c>
    </row>
    <row r="125" spans="1:3" x14ac:dyDescent="0.25">
      <c r="A125" s="36" t="s">
        <v>1872</v>
      </c>
      <c r="B125" s="36" t="str">
        <f>VLOOKUP(Tabel11[[#This Row],[DB25]],'3. DB25 Alle koder'!B:C,2,FALSE)</f>
        <v>Investering for egen regning</v>
      </c>
      <c r="C125" s="36" t="s">
        <v>4074</v>
      </c>
    </row>
    <row r="126" spans="1:3" x14ac:dyDescent="0.25">
      <c r="A126" s="36" t="s">
        <v>1873</v>
      </c>
      <c r="B126" s="36" t="str">
        <f>VLOOKUP(Tabel11[[#This Row],[DB25]],'3. DB25 Alle koder'!B:C,2,FALSE)</f>
        <v>Anden finansiel formidling i.a.n.</v>
      </c>
      <c r="C126" s="36" t="s">
        <v>4075</v>
      </c>
    </row>
    <row r="127" spans="1:3" x14ac:dyDescent="0.25">
      <c r="A127" s="36" t="s">
        <v>1919</v>
      </c>
      <c r="B127" s="36" t="str">
        <f>VLOOKUP(Tabel11[[#This Row],[DB25]],'3. DB25 Alle koder'!B:C,2,FALSE)</f>
        <v>Køb og salg af egen fast ejendom</v>
      </c>
      <c r="C127" s="36" t="s">
        <v>3286</v>
      </c>
    </row>
    <row r="128" spans="1:3" x14ac:dyDescent="0.25">
      <c r="A128" s="36" t="s">
        <v>1922</v>
      </c>
      <c r="B128" s="36" t="str">
        <f>VLOOKUP(Tabel11[[#This Row],[DB25]],'3. DB25 Alle koder'!B:C,2,FALSE)</f>
        <v>Gennemførelse af byggeprojekter</v>
      </c>
      <c r="C128" s="36" t="s">
        <v>4076</v>
      </c>
    </row>
    <row r="129" spans="1:3" x14ac:dyDescent="0.25">
      <c r="A129" s="36" t="s">
        <v>1963</v>
      </c>
      <c r="B129" s="36" t="str">
        <f>VLOOKUP(Tabel11[[#This Row],[DB25]],'3. DB25 Alle koder'!B:C,2,FALSE)</f>
        <v>Virksomhedsrådgivning og anden ledelsesrådgivning</v>
      </c>
      <c r="C129" s="36" t="s">
        <v>3288</v>
      </c>
    </row>
    <row r="130" spans="1:3" x14ac:dyDescent="0.25">
      <c r="A130" s="36" t="s">
        <v>1995</v>
      </c>
      <c r="B130" s="36" t="str">
        <f>VLOOKUP(Tabel11[[#This Row],[DB25]],'3. DB25 Alle koder'!B:C,2,FALSE)</f>
        <v>Forskning og eksperimentel udvikling inden for naturvidenskab og teknik</v>
      </c>
      <c r="C130" s="36" t="s">
        <v>3289</v>
      </c>
    </row>
    <row r="131" spans="1:3" x14ac:dyDescent="0.25">
      <c r="A131" s="36" t="s">
        <v>2015</v>
      </c>
      <c r="B131" s="36" t="str">
        <f>VLOOKUP(Tabel11[[#This Row],[DB25]],'3. DB25 Alle koder'!B:C,2,FALSE)</f>
        <v>Public relations og kommunikation</v>
      </c>
      <c r="C131" s="36" t="s">
        <v>3290</v>
      </c>
    </row>
    <row r="132" spans="1:3" x14ac:dyDescent="0.25">
      <c r="A132" s="36" t="s">
        <v>2021</v>
      </c>
      <c r="B132" s="36" t="str">
        <f>VLOOKUP(Tabel11[[#This Row],[DB25]],'3. DB25 Alle koder'!B:C,2,FALSE)</f>
        <v>Industrielt design og modedesign</v>
      </c>
      <c r="C132" s="36" t="s">
        <v>3291</v>
      </c>
    </row>
    <row r="133" spans="1:3" x14ac:dyDescent="0.25">
      <c r="A133" s="36" t="s">
        <v>2024</v>
      </c>
      <c r="B133" s="36" t="str">
        <f>VLOOKUP(Tabel11[[#This Row],[DB25]],'3. DB25 Alle koder'!B:C,2,FALSE)</f>
        <v>Grafisk design og visuel kommunikation</v>
      </c>
      <c r="C133" s="36" t="s">
        <v>3292</v>
      </c>
    </row>
    <row r="134" spans="1:3" x14ac:dyDescent="0.25">
      <c r="A134" s="36" t="s">
        <v>2027</v>
      </c>
      <c r="B134" s="36" t="str">
        <f>VLOOKUP(Tabel11[[#This Row],[DB25]],'3. DB25 Alle koder'!B:C,2,FALSE)</f>
        <v>Indretningsaktiviteter</v>
      </c>
      <c r="C134" s="36" t="s">
        <v>3293</v>
      </c>
    </row>
    <row r="135" spans="1:3" x14ac:dyDescent="0.25">
      <c r="A135" s="36" t="s">
        <v>2030</v>
      </c>
      <c r="B135" s="36" t="str">
        <f>VLOOKUP(Tabel11[[#This Row],[DB25]],'3. DB25 Alle koder'!B:C,2,FALSE)</f>
        <v>Andet specialiseret designarbejde</v>
      </c>
      <c r="C135" s="36" t="s">
        <v>3294</v>
      </c>
    </row>
    <row r="136" spans="1:3" x14ac:dyDescent="0.25">
      <c r="A136" s="36" t="s">
        <v>2041</v>
      </c>
      <c r="B136" s="36" t="str">
        <f>VLOOKUP(Tabel11[[#This Row],[DB25]],'3. DB25 Alle koder'!B:C,2,FALSE)</f>
        <v>Patentbureauers aktiviteter og tjenesteydelser i forbindelse med markedsføring</v>
      </c>
      <c r="C136" s="36" t="s">
        <v>4186</v>
      </c>
    </row>
    <row r="137" spans="1:3" x14ac:dyDescent="0.25">
      <c r="A137" s="36" t="s">
        <v>2043</v>
      </c>
      <c r="B137" s="36" t="str">
        <f>VLOOKUP(Tabel11[[#This Row],[DB25]],'3. DB25 Alle koder'!B:C,2,FALSE)</f>
        <v>Landbrugskonsulenters aktiviteter</v>
      </c>
      <c r="C137" s="36" t="s">
        <v>3296</v>
      </c>
    </row>
    <row r="138" spans="1:3" x14ac:dyDescent="0.25">
      <c r="A138" s="36" t="s">
        <v>2044</v>
      </c>
      <c r="B138" s="36" t="str">
        <f>VLOOKUP(Tabel11[[#This Row],[DB25]],'3. DB25 Alle koder'!B:C,2,FALSE)</f>
        <v>Andre liberale, videnskabelige og tekniske tjenesteydelser i.a.n.</v>
      </c>
      <c r="C138" s="36" t="s">
        <v>3295</v>
      </c>
    </row>
    <row r="139" spans="1:3" x14ac:dyDescent="0.25">
      <c r="A139" s="36" t="s">
        <v>2085</v>
      </c>
      <c r="B139" s="36" t="str">
        <f>VLOOKUP(Tabel11[[#This Row],[DB25]],'3. DB25 Alle koder'!B:C,2,FALSE)</f>
        <v>Udlejning og leasing af andet materiel, udstyr og andre materielle aktiver til events</v>
      </c>
      <c r="C139" s="36" t="s">
        <v>3297</v>
      </c>
    </row>
    <row r="140" spans="1:3" x14ac:dyDescent="0.25">
      <c r="A140" s="36" t="s">
        <v>2087</v>
      </c>
      <c r="B140" s="36" t="str">
        <f>VLOOKUP(Tabel11[[#This Row],[DB25]],'3. DB25 Alle koder'!B:C,2,FALSE)</f>
        <v>Udlejning og leasing af andet materiel, udstyr og andre materielle aktiver, bortset fra til events</v>
      </c>
      <c r="C140" s="36" t="s">
        <v>3297</v>
      </c>
    </row>
    <row r="141" spans="1:3" x14ac:dyDescent="0.25">
      <c r="A141" s="36" t="s">
        <v>2094</v>
      </c>
      <c r="B141" s="36" t="str">
        <f>VLOOKUP(Tabel11[[#This Row],[DB25]],'3. DB25 Alle koder'!B:C,2,FALSE)</f>
        <v>Formidlingsaktiviteter inden for udlejning og leasing af biler, autocampere og påhængsvogne</v>
      </c>
      <c r="C141" s="36" t="s">
        <v>3298</v>
      </c>
    </row>
    <row r="142" spans="1:3" x14ac:dyDescent="0.25">
      <c r="A142" s="36" t="s">
        <v>2096</v>
      </c>
      <c r="B142" s="36" t="str">
        <f>VLOOKUP(Tabel11[[#This Row],[DB25]],'3. DB25 Alle koder'!B:C,2,FALSE)</f>
        <v>Formidlingsaktiviteter inden for udlejning og leasing af andre materielle aktiver og ikke-finansielle immaterielle aktiver</v>
      </c>
      <c r="C142" s="36" t="s">
        <v>2163</v>
      </c>
    </row>
    <row r="143" spans="1:3" x14ac:dyDescent="0.25">
      <c r="A143" s="36" t="s">
        <v>2115</v>
      </c>
      <c r="B143" s="36" t="str">
        <f>VLOOKUP(Tabel11[[#This Row],[DB25]],'3. DB25 Alle koder'!B:C,2,FALSE)</f>
        <v>Efterforskning og private vagt- og sikkerhedsaktiviteter</v>
      </c>
      <c r="C143" s="36" t="s">
        <v>3299</v>
      </c>
    </row>
    <row r="144" spans="1:3" x14ac:dyDescent="0.25">
      <c r="A144" s="36" t="s">
        <v>2117</v>
      </c>
      <c r="B144" s="36" t="str">
        <f>VLOOKUP(Tabel11[[#This Row],[DB25]],'3. DB25 Alle koder'!B:C,2,FALSE)</f>
        <v>Vagt- og sikkerhedsaktiviteter i.a.n.</v>
      </c>
      <c r="C144" s="36" t="s">
        <v>4085</v>
      </c>
    </row>
    <row r="145" spans="1:3" x14ac:dyDescent="0.25">
      <c r="A145" s="36" t="s">
        <v>2137</v>
      </c>
      <c r="B145" s="36" t="str">
        <f>VLOOKUP(Tabel11[[#This Row],[DB25]],'3. DB25 Alle koder'!B:C,2,FALSE)</f>
        <v>Anden rengøring</v>
      </c>
      <c r="C145" s="36" t="s">
        <v>3300</v>
      </c>
    </row>
    <row r="146" spans="1:3" x14ac:dyDescent="0.25">
      <c r="A146" s="36" t="s">
        <v>2144</v>
      </c>
      <c r="B146" s="36" t="str">
        <f>VLOOKUP(Tabel11[[#This Row],[DB25]],'3. DB25 Alle koder'!B:C,2,FALSE)</f>
        <v>Administrations- og kontorserviceaktiviteter</v>
      </c>
      <c r="C146" s="36" t="s">
        <v>3301</v>
      </c>
    </row>
    <row r="147" spans="1:3" x14ac:dyDescent="0.25">
      <c r="A147" s="36" t="s">
        <v>2155</v>
      </c>
      <c r="B147" s="36" t="str">
        <f>VLOOKUP(Tabel11[[#This Row],[DB25]],'3. DB25 Alle koder'!B:C,2,FALSE)</f>
        <v>Formidlingsaktiviteter inden for forretningsservice i.a.n.</v>
      </c>
      <c r="C147" s="36" t="s">
        <v>3272</v>
      </c>
    </row>
    <row r="148" spans="1:3" x14ac:dyDescent="0.25">
      <c r="A148" s="36" t="s">
        <v>2220</v>
      </c>
      <c r="B148" s="36" t="str">
        <f>VLOOKUP(Tabel11[[#This Row],[DB25]],'3. DB25 Alle koder'!B:C,2,FALSE)</f>
        <v>Videregående uddannelse, ikke på universitetsniveau</v>
      </c>
      <c r="C148" s="36" t="s">
        <v>3302</v>
      </c>
    </row>
    <row r="149" spans="1:3" x14ac:dyDescent="0.25">
      <c r="A149" s="36" t="s">
        <v>2224</v>
      </c>
      <c r="B149" s="36" t="str">
        <f>VLOOKUP(Tabel11[[#This Row],[DB25]],'3. DB25 Alle koder'!B:C,2,FALSE)</f>
        <v>Videregående uddannelse på universitetsniveau</v>
      </c>
      <c r="C149" s="36" t="s">
        <v>3303</v>
      </c>
    </row>
    <row r="150" spans="1:3" x14ac:dyDescent="0.25">
      <c r="A150" s="36" t="s">
        <v>2241</v>
      </c>
      <c r="B150" s="36" t="str">
        <f>VLOOKUP(Tabel11[[#This Row],[DB25]],'3. DB25 Alle koder'!B:C,2,FALSE)</f>
        <v>Formidlingsaktiviteter i forbindelse med kurser og undervisere</v>
      </c>
      <c r="C150" s="36" t="s">
        <v>2163</v>
      </c>
    </row>
    <row r="151" spans="1:3" x14ac:dyDescent="0.25">
      <c r="A151" s="36" t="s">
        <v>2243</v>
      </c>
      <c r="B151" s="36" t="str">
        <f>VLOOKUP(Tabel11[[#This Row],[DB25]],'3. DB25 Alle koder'!B:C,2,FALSE)</f>
        <v>Levering af hjælpeydelser i forbindelse med undervisning i.a.n.</v>
      </c>
      <c r="C151" s="36" t="s">
        <v>3304</v>
      </c>
    </row>
    <row r="152" spans="1:3" x14ac:dyDescent="0.25">
      <c r="A152" s="36" t="s">
        <v>2257</v>
      </c>
      <c r="B152" s="36" t="str">
        <f>VLOOKUP(Tabel11[[#This Row],[DB25]],'3. DB25 Alle koder'!B:C,2,FALSE)</f>
        <v>Billeddiagnostiske undersøgelser og medicinske laboratorieaktiviteter</v>
      </c>
      <c r="C152" s="36" t="s">
        <v>3305</v>
      </c>
    </row>
    <row r="153" spans="1:3" x14ac:dyDescent="0.25">
      <c r="A153" s="36" t="s">
        <v>2260</v>
      </c>
      <c r="B153" s="36" t="str">
        <f>VLOOKUP(Tabel11[[#This Row],[DB25]],'3. DB25 Alle koder'!B:C,2,FALSE)</f>
        <v>Patienttransport med ambulance</v>
      </c>
      <c r="C153" s="36" t="s">
        <v>3305</v>
      </c>
    </row>
    <row r="154" spans="1:3" x14ac:dyDescent="0.25">
      <c r="A154" s="36" t="s">
        <v>2263</v>
      </c>
      <c r="B154" s="36" t="str">
        <f>VLOOKUP(Tabel11[[#This Row],[DB25]],'3. DB25 Alle koder'!B:C,2,FALSE)</f>
        <v>Psykologisk og psykoterapeutisk rådgivning</v>
      </c>
      <c r="C154" s="36" t="s">
        <v>3306</v>
      </c>
    </row>
    <row r="155" spans="1:3" x14ac:dyDescent="0.25">
      <c r="A155" s="36" t="s">
        <v>2265</v>
      </c>
      <c r="B155" s="36" t="str">
        <f>VLOOKUP(Tabel11[[#This Row],[DB25]],'3. DB25 Alle koder'!B:C,2,FALSE)</f>
        <v>Sundhedspleje, hjemmesygepleje, jordemoderaktiviteter mv.</v>
      </c>
      <c r="C155" s="36" t="s">
        <v>3307</v>
      </c>
    </row>
    <row r="156" spans="1:3" x14ac:dyDescent="0.25">
      <c r="A156" s="36" t="s">
        <v>2268</v>
      </c>
      <c r="B156" s="36" t="str">
        <f>VLOOKUP(Tabel11[[#This Row],[DB25]],'3. DB25 Alle koder'!B:C,2,FALSE)</f>
        <v>Fysio- og ergoterapi</v>
      </c>
      <c r="C156" s="36" t="s">
        <v>3308</v>
      </c>
    </row>
    <row r="157" spans="1:3" x14ac:dyDescent="0.25">
      <c r="A157" s="36" t="s">
        <v>2271</v>
      </c>
      <c r="B157" s="36" t="str">
        <f>VLOOKUP(Tabel11[[#This Row],[DB25]],'3. DB25 Alle koder'!B:C,2,FALSE)</f>
        <v>Traditionelle, komplementære og alternative behandlingsformer</v>
      </c>
      <c r="C157" s="36" t="s">
        <v>3309</v>
      </c>
    </row>
    <row r="158" spans="1:3" x14ac:dyDescent="0.25">
      <c r="A158" s="36" t="s">
        <v>2273</v>
      </c>
      <c r="B158" s="36" t="str">
        <f>VLOOKUP(Tabel11[[#This Row],[DB25]],'3. DB25 Alle koder'!B:C,2,FALSE)</f>
        <v>Formidlingsaktiviteter inden for læge- og tandlægeaktiviteter samt sundhedsvæsen i øvrigt</v>
      </c>
      <c r="C158" s="36" t="s">
        <v>2163</v>
      </c>
    </row>
    <row r="159" spans="1:3" x14ac:dyDescent="0.25">
      <c r="A159" s="36" t="s">
        <v>2275</v>
      </c>
      <c r="B159" s="36" t="str">
        <f>VLOOKUP(Tabel11[[#This Row],[DB25]],'3. DB25 Alle koder'!B:C,2,FALSE)</f>
        <v>Drift af sundhedsvæsen i øvrigt i.a.n.</v>
      </c>
      <c r="C159" s="36" t="s">
        <v>3305</v>
      </c>
    </row>
    <row r="160" spans="1:3" x14ac:dyDescent="0.25">
      <c r="A160" s="36" t="s">
        <v>2301</v>
      </c>
      <c r="B160" s="36" t="str">
        <f>VLOOKUP(Tabel11[[#This Row],[DB25]],'3. DB25 Alle koder'!B:C,2,FALSE)</f>
        <v>Formidlingsaktiviteter i forbindelse med institutionsophold</v>
      </c>
      <c r="C160" s="36" t="s">
        <v>2163</v>
      </c>
    </row>
    <row r="161" spans="1:3" x14ac:dyDescent="0.25">
      <c r="A161" s="36" t="s">
        <v>2303</v>
      </c>
      <c r="B161" s="36" t="str">
        <f>VLOOKUP(Tabel11[[#This Row],[DB25]],'3. DB25 Alle koder'!B:C,2,FALSE)</f>
        <v>Drift af døgninstitutioner for børn og unge</v>
      </c>
      <c r="C161" s="36" t="s">
        <v>3310</v>
      </c>
    </row>
    <row r="162" spans="1:3" x14ac:dyDescent="0.25">
      <c r="A162" s="36" t="s">
        <v>2305</v>
      </c>
      <c r="B162" s="36" t="str">
        <f>VLOOKUP(Tabel11[[#This Row],[DB25]],'3. DB25 Alle koder'!B:C,2,FALSE)</f>
        <v>Familiepleje</v>
      </c>
      <c r="C162" s="36" t="s">
        <v>3311</v>
      </c>
    </row>
    <row r="163" spans="1:3" x14ac:dyDescent="0.25">
      <c r="A163" s="36" t="s">
        <v>2307</v>
      </c>
      <c r="B163" s="36" t="str">
        <f>VLOOKUP(Tabel11[[#This Row],[DB25]],'3. DB25 Alle koder'!B:C,2,FALSE)</f>
        <v>Drift af flygtninge- og asylcentre</v>
      </c>
      <c r="C163" s="36" t="s">
        <v>2336</v>
      </c>
    </row>
    <row r="164" spans="1:3" x14ac:dyDescent="0.25">
      <c r="A164" s="36" t="s">
        <v>2309</v>
      </c>
      <c r="B164" s="36" t="str">
        <f>VLOOKUP(Tabel11[[#This Row],[DB25]],'3. DB25 Alle koder'!B:C,2,FALSE)</f>
        <v>Drift af andre former for institutionsophold</v>
      </c>
      <c r="C164" s="36" t="s">
        <v>3312</v>
      </c>
    </row>
    <row r="165" spans="1:3" x14ac:dyDescent="0.25">
      <c r="A165" s="36" t="s">
        <v>2346</v>
      </c>
      <c r="B165" s="36" t="str">
        <f>VLOOKUP(Tabel11[[#This Row],[DB25]],'3. DB25 Alle koder'!B:C,2,FALSE)</f>
        <v>Litteratur- og musikkomposition</v>
      </c>
      <c r="C165" s="36" t="s">
        <v>3313</v>
      </c>
    </row>
    <row r="166" spans="1:3" x14ac:dyDescent="0.25">
      <c r="A166" s="36" t="s">
        <v>2349</v>
      </c>
      <c r="B166" s="36" t="str">
        <f>VLOOKUP(Tabel11[[#This Row],[DB25]],'3. DB25 Alle koder'!B:C,2,FALSE)</f>
        <v>Billedkunstnerisk skaben</v>
      </c>
      <c r="C166" s="36" t="s">
        <v>3313</v>
      </c>
    </row>
    <row r="167" spans="1:3" x14ac:dyDescent="0.25">
      <c r="A167" s="36" t="s">
        <v>2352</v>
      </c>
      <c r="B167" s="36" t="str">
        <f>VLOOKUP(Tabel11[[#This Row],[DB25]],'3. DB25 Alle koder'!B:C,2,FALSE)</f>
        <v>Anden kunstnerisk skaben</v>
      </c>
      <c r="C167" s="36" t="s">
        <v>3313</v>
      </c>
    </row>
    <row r="168" spans="1:3" x14ac:dyDescent="0.25">
      <c r="A168" s="36" t="s">
        <v>2356</v>
      </c>
      <c r="B168" s="36" t="str">
        <f>VLOOKUP(Tabel11[[#This Row],[DB25]],'3. DB25 Alle koder'!B:C,2,FALSE)</f>
        <v>Teater- og koncertproduktioner</v>
      </c>
      <c r="C168" s="36" t="s">
        <v>3314</v>
      </c>
    </row>
    <row r="169" spans="1:3" x14ac:dyDescent="0.25">
      <c r="A169" s="36" t="s">
        <v>2358</v>
      </c>
      <c r="B169" s="36" t="str">
        <f>VLOOKUP(Tabel11[[#This Row],[DB25]],'3. DB25 Alle koder'!B:C,2,FALSE)</f>
        <v>Selvstændigt udøvende scenekunstnere</v>
      </c>
      <c r="C169" s="36" t="s">
        <v>3315</v>
      </c>
    </row>
    <row r="170" spans="1:3" x14ac:dyDescent="0.25">
      <c r="A170" s="36" t="s">
        <v>2363</v>
      </c>
      <c r="B170" s="36" t="str">
        <f>VLOOKUP(Tabel11[[#This Row],[DB25]],'3. DB25 Alle koder'!B:C,2,FALSE)</f>
        <v>Drift af teater- og koncertsale, kulturhuse mv.</v>
      </c>
      <c r="C170" s="36" t="s">
        <v>3316</v>
      </c>
    </row>
    <row r="171" spans="1:3" x14ac:dyDescent="0.25">
      <c r="A171" s="36" t="s">
        <v>2366</v>
      </c>
      <c r="B171" s="36" t="str">
        <f>VLOOKUP(Tabel11[[#This Row],[DB25]],'3. DB25 Alle koder'!B:C,2,FALSE)</f>
        <v>Teknisk planlægning, levering, opsætning og betjening af udstyr til events</v>
      </c>
      <c r="C171" s="36" t="s">
        <v>3317</v>
      </c>
    </row>
    <row r="172" spans="1:3" x14ac:dyDescent="0.25">
      <c r="A172" s="36" t="s">
        <v>2368</v>
      </c>
      <c r="B172" s="36" t="str">
        <f>VLOOKUP(Tabel11[[#This Row],[DB25]],'3. DB25 Alle koder'!B:C,2,FALSE)</f>
        <v>Levering af andre serviceydelser i forbindelse med kunstnerisk skaben og scenekunst i.a.n.</v>
      </c>
      <c r="C172" s="36" t="s">
        <v>3317</v>
      </c>
    </row>
    <row r="173" spans="1:3" x14ac:dyDescent="0.25">
      <c r="A173" s="36" t="s">
        <v>2372</v>
      </c>
      <c r="B173" s="36" t="str">
        <f>VLOOKUP(Tabel11[[#This Row],[DB25]],'3. DB25 Alle koder'!B:C,2,FALSE)</f>
        <v>Biblioteksaktiviteter</v>
      </c>
      <c r="C173" s="36" t="s">
        <v>3318</v>
      </c>
    </row>
    <row r="174" spans="1:3" x14ac:dyDescent="0.25">
      <c r="A174" s="36" t="s">
        <v>2374</v>
      </c>
      <c r="B174" s="36" t="str">
        <f>VLOOKUP(Tabel11[[#This Row],[DB25]],'3. DB25 Alle koder'!B:C,2,FALSE)</f>
        <v>Arkivaktiviteter</v>
      </c>
      <c r="C174" s="36" t="s">
        <v>3319</v>
      </c>
    </row>
    <row r="175" spans="1:3" x14ac:dyDescent="0.25">
      <c r="A175" s="36" t="s">
        <v>2377</v>
      </c>
      <c r="B175" s="36" t="str">
        <f>VLOOKUP(Tabel11[[#This Row],[DB25]],'3. DB25 Alle koder'!B:C,2,FALSE)</f>
        <v>Museumsaktiviteter og aktiviteter i forbindelse med samlinger</v>
      </c>
      <c r="C175" s="36" t="s">
        <v>3320</v>
      </c>
    </row>
    <row r="176" spans="1:3" x14ac:dyDescent="0.25">
      <c r="A176" s="36" t="s">
        <v>2380</v>
      </c>
      <c r="B176" s="36" t="str">
        <f>VLOOKUP(Tabel11[[#This Row],[DB25]],'3. DB25 Alle koder'!B:C,2,FALSE)</f>
        <v>Drift og bevarelse af fortidsminder, mindesmærker mv.</v>
      </c>
      <c r="C176" s="36" t="s">
        <v>3321</v>
      </c>
    </row>
    <row r="177" spans="1:3" x14ac:dyDescent="0.25">
      <c r="A177" s="36" t="s">
        <v>2384</v>
      </c>
      <c r="B177" s="36" t="str">
        <f>VLOOKUP(Tabel11[[#This Row],[DB25]],'3. DB25 Alle koder'!B:C,2,FALSE)</f>
        <v>Konservering, restaurering og andre serviceydelser inden for kulturarv</v>
      </c>
      <c r="C177" s="36" t="s">
        <v>3322</v>
      </c>
    </row>
    <row r="178" spans="1:3" x14ac:dyDescent="0.25">
      <c r="A178" s="36" t="s">
        <v>2389</v>
      </c>
      <c r="B178" s="36" t="str">
        <f>VLOOKUP(Tabel11[[#This Row],[DB25]],'3. DB25 Alle koder'!B:C,2,FALSE)</f>
        <v>Drift af botaniske og zoologiske haver</v>
      </c>
      <c r="C178" s="36" t="s">
        <v>3323</v>
      </c>
    </row>
    <row r="179" spans="1:3" x14ac:dyDescent="0.25">
      <c r="A179" s="36" t="s">
        <v>2392</v>
      </c>
      <c r="B179" s="36" t="str">
        <f>VLOOKUP(Tabel11[[#This Row],[DB25]],'3. DB25 Alle koder'!B:C,2,FALSE)</f>
        <v>Drift af naturreservater</v>
      </c>
      <c r="C179" s="36" t="s">
        <v>3323</v>
      </c>
    </row>
    <row r="180" spans="1:3" x14ac:dyDescent="0.25">
      <c r="A180" s="36" t="s">
        <v>2449</v>
      </c>
      <c r="B180" s="36" t="str">
        <f>VLOOKUP(Tabel11[[#This Row],[DB25]],'3. DB25 Alle koder'!B:C,2,FALSE)</f>
        <v>Reparation og vedligeholdelse af computere og kommunikationsudstyr</v>
      </c>
      <c r="C180" s="36" t="s">
        <v>3324</v>
      </c>
    </row>
    <row r="181" spans="1:3" x14ac:dyDescent="0.25">
      <c r="A181" s="36" t="s">
        <v>2473</v>
      </c>
      <c r="B181" s="36" t="str">
        <f>VLOOKUP(Tabel11[[#This Row],[DB25]],'3. DB25 Alle koder'!B:C,2,FALSE)</f>
        <v>Dækservice</v>
      </c>
      <c r="C181" s="36" t="s">
        <v>3327</v>
      </c>
    </row>
    <row r="182" spans="1:3" x14ac:dyDescent="0.25">
      <c r="A182" s="36" t="s">
        <v>2474</v>
      </c>
      <c r="B182" s="36" t="str">
        <f>VLOOKUP(Tabel11[[#This Row],[DB25]],'3. DB25 Alle koder'!B:C,2,FALSE)</f>
        <v>Reparation og lakering af karosseri samt undervognsbehandling</v>
      </c>
      <c r="C182" s="36" t="s">
        <v>3326</v>
      </c>
    </row>
    <row r="183" spans="1:3" x14ac:dyDescent="0.25">
      <c r="A183" s="36" t="s">
        <v>3762</v>
      </c>
      <c r="B183" s="36" t="str">
        <f>VLOOKUP(Tabel11[[#This Row],[DB25]],'3. DB25 Alle koder'!B:C,2,FALSE)</f>
        <v>Reparation og vedligeholdelse af motorkøretøjer i.a.n.</v>
      </c>
      <c r="C183" s="36" t="s">
        <v>3325</v>
      </c>
    </row>
    <row r="184" spans="1:3" x14ac:dyDescent="0.25">
      <c r="A184" s="36" t="s">
        <v>2479</v>
      </c>
      <c r="B184" s="36" t="str">
        <f>VLOOKUP(Tabel11[[#This Row],[DB25]],'3. DB25 Alle koder'!B:C,2,FALSE)</f>
        <v>Reparation og vedligeholdelse af motorcykler</v>
      </c>
      <c r="C184" s="36" t="s">
        <v>3241</v>
      </c>
    </row>
    <row r="185" spans="1:3" x14ac:dyDescent="0.25">
      <c r="A185" s="36" t="s">
        <v>2482</v>
      </c>
      <c r="B185" s="36" t="str">
        <f>VLOOKUP(Tabel11[[#This Row],[DB25]],'3. DB25 Alle koder'!B:C,2,FALSE)</f>
        <v>Formidlingsaktiviteter i forbindelse med reparation og vedligeholdelse af computere, varer til personlig brug og husholdningsbrug samt motorkøretøjer og motorcykler</v>
      </c>
      <c r="C185" s="36" t="s">
        <v>2163</v>
      </c>
    </row>
    <row r="186" spans="1:3" x14ac:dyDescent="0.25">
      <c r="A186" s="36" t="s">
        <v>2487</v>
      </c>
      <c r="B186" s="36" t="str">
        <f>VLOOKUP(Tabel11[[#This Row],[DB25]],'3. DB25 Alle koder'!B:C,2,FALSE)</f>
        <v>Drift af erhvervs- og institutionsvaskerier</v>
      </c>
      <c r="C186" s="36" t="s">
        <v>3328</v>
      </c>
    </row>
    <row r="187" spans="1:3" x14ac:dyDescent="0.25">
      <c r="A187" s="36" t="s">
        <v>2489</v>
      </c>
      <c r="B187" s="36" t="str">
        <f>VLOOKUP(Tabel11[[#This Row],[DB25]],'3. DB25 Alle koder'!B:C,2,FALSE)</f>
        <v>Drift af renserier og selvbetjeningsvaskerier mv.</v>
      </c>
      <c r="C187" s="36" t="s">
        <v>3329</v>
      </c>
    </row>
    <row r="188" spans="1:3" x14ac:dyDescent="0.25">
      <c r="A188" s="36" t="s">
        <v>2495</v>
      </c>
      <c r="B188" s="36" t="str">
        <f>VLOOKUP(Tabel11[[#This Row],[DB25]],'3. DB25 Alle koder'!B:C,2,FALSE)</f>
        <v>Drift af frisør- og barbersaloner</v>
      </c>
      <c r="C188" s="36" t="s">
        <v>3330</v>
      </c>
    </row>
    <row r="189" spans="1:3" x14ac:dyDescent="0.25">
      <c r="A189" s="36" t="s">
        <v>2498</v>
      </c>
      <c r="B189" s="36" t="str">
        <f>VLOOKUP(Tabel11[[#This Row],[DB25]],'3. DB25 Alle koder'!B:C,2,FALSE)</f>
        <v>Skønhedspleje og anden skønhedsbehandling</v>
      </c>
      <c r="C189" s="36" t="s">
        <v>4187</v>
      </c>
    </row>
    <row r="190" spans="1:3" x14ac:dyDescent="0.25">
      <c r="A190" s="36" t="s">
        <v>2501</v>
      </c>
      <c r="B190" s="36" t="str">
        <f>VLOOKUP(Tabel11[[#This Row],[DB25]],'3. DB25 Alle koder'!B:C,2,FALSE)</f>
        <v>Drift af dagspa, saunaer og dampbade</v>
      </c>
      <c r="C190" s="36" t="s">
        <v>3332</v>
      </c>
    </row>
    <row r="191" spans="1:3" x14ac:dyDescent="0.25">
      <c r="A191" s="36" t="s">
        <v>2505</v>
      </c>
      <c r="B191" s="36" t="str">
        <f>VLOOKUP(Tabel11[[#This Row],[DB25]],'3. DB25 Alle koder'!B:C,2,FALSE)</f>
        <v>Drift af bedemandsforretninger og begravelsesvæsen</v>
      </c>
      <c r="C191" s="36" t="s">
        <v>3333</v>
      </c>
    </row>
    <row r="192" spans="1:3" x14ac:dyDescent="0.25">
      <c r="A192" s="36" t="s">
        <v>2508</v>
      </c>
      <c r="B192" s="36" t="str">
        <f>VLOOKUP(Tabel11[[#This Row],[DB25]],'3. DB25 Alle koder'!B:C,2,FALSE)</f>
        <v>Formidlingsaktiviteter inden for personlige serviceydelser</v>
      </c>
      <c r="C192" s="36" t="s">
        <v>3334</v>
      </c>
    </row>
    <row r="193" spans="1:3" x14ac:dyDescent="0.25">
      <c r="A193" s="36" t="s">
        <v>2513</v>
      </c>
      <c r="B193" s="36" t="str">
        <f>VLOOKUP(Tabel11[[#This Row],[DB25]],'3. DB25 Alle koder'!B:C,2,FALSE)</f>
        <v>Levering af personlige serviceydelser i hjemmet</v>
      </c>
      <c r="C193" s="36" t="s">
        <v>3335</v>
      </c>
    </row>
    <row r="194" spans="1:3" x14ac:dyDescent="0.25">
      <c r="A194" s="36" t="s">
        <v>2515</v>
      </c>
      <c r="B194" s="36" t="str">
        <f>VLOOKUP(Tabel11[[#This Row],[DB25]],'3. DB25 Alle koder'!B:C,2,FALSE)</f>
        <v>Andre personlige serviceydelser i.a.n.</v>
      </c>
      <c r="C194" s="36" t="s">
        <v>3336</v>
      </c>
    </row>
    <row r="195" spans="1:3" x14ac:dyDescent="0.25">
      <c r="A195" s="36" t="s">
        <v>2531</v>
      </c>
      <c r="B195" s="36" t="str">
        <f>VLOOKUP(Tabel11[[#This Row],[DB25]],'3. DB25 Alle koder'!B:C,2,FALSE)</f>
        <v>Ambassaders eksterritoriale aktivitet</v>
      </c>
      <c r="C195" s="36" t="s">
        <v>3337</v>
      </c>
    </row>
    <row r="196" spans="1:3" x14ac:dyDescent="0.25">
      <c r="A196" s="36" t="s">
        <v>2533</v>
      </c>
      <c r="B196" s="36" t="str">
        <f>VLOOKUP(Tabel11[[#This Row],[DB25]],'3. DB25 Alle koder'!B:C,2,FALSE)</f>
        <v>Andre eksterritoriale organisationers og organers aktiviteter</v>
      </c>
      <c r="C196" s="36" t="s">
        <v>3337</v>
      </c>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tabColor theme="9" tint="0.59999389629810485"/>
  </sheetPr>
  <dimension ref="A1:C194"/>
  <sheetViews>
    <sheetView zoomScaleNormal="100" workbookViewId="0">
      <pane ySplit="1" topLeftCell="A2" activePane="bottomLeft" state="frozen"/>
      <selection pane="bottomLeft"/>
    </sheetView>
  </sheetViews>
  <sheetFormatPr defaultRowHeight="15" x14ac:dyDescent="0.25"/>
  <cols>
    <col min="1" max="1" width="11.85546875" customWidth="1"/>
    <col min="2" max="2" width="103.85546875" bestFit="1" customWidth="1"/>
    <col min="3" max="3" width="53.28515625" customWidth="1"/>
  </cols>
  <sheetData>
    <row r="1" spans="1:3" x14ac:dyDescent="0.25">
      <c r="A1" t="s">
        <v>3515</v>
      </c>
      <c r="B1" t="s">
        <v>3787</v>
      </c>
      <c r="C1" t="s">
        <v>3789</v>
      </c>
    </row>
    <row r="2" spans="1:3" x14ac:dyDescent="0.25">
      <c r="A2" s="36" t="s">
        <v>3417</v>
      </c>
      <c r="B2" s="36" t="s">
        <v>2536</v>
      </c>
      <c r="C2" s="36" t="s">
        <v>92</v>
      </c>
    </row>
    <row r="3" spans="1:3" x14ac:dyDescent="0.25">
      <c r="A3" s="36" t="s">
        <v>3378</v>
      </c>
      <c r="B3" s="36" t="s">
        <v>2537</v>
      </c>
      <c r="C3" s="36" t="s">
        <v>3339</v>
      </c>
    </row>
    <row r="4" spans="1:3" x14ac:dyDescent="0.25">
      <c r="A4" s="36" t="s">
        <v>3418</v>
      </c>
      <c r="B4" s="36" t="s">
        <v>2544</v>
      </c>
      <c r="C4" s="36" t="s">
        <v>104</v>
      </c>
    </row>
    <row r="5" spans="1:3" x14ac:dyDescent="0.25">
      <c r="A5" s="36" t="s">
        <v>3419</v>
      </c>
      <c r="B5" s="36" t="s">
        <v>2570</v>
      </c>
      <c r="C5" s="36" t="s">
        <v>359</v>
      </c>
    </row>
    <row r="6" spans="1:3" x14ac:dyDescent="0.25">
      <c r="A6" s="36" t="s">
        <v>3379</v>
      </c>
      <c r="B6" s="36" t="s">
        <v>2571</v>
      </c>
      <c r="C6" s="36" t="s">
        <v>3340</v>
      </c>
    </row>
    <row r="7" spans="1:3" x14ac:dyDescent="0.25">
      <c r="A7" s="36" t="s">
        <v>3420</v>
      </c>
      <c r="B7" s="36" t="s">
        <v>2577</v>
      </c>
      <c r="C7" s="36" t="s">
        <v>391</v>
      </c>
    </row>
    <row r="8" spans="1:3" x14ac:dyDescent="0.25">
      <c r="A8" s="36" t="s">
        <v>3209</v>
      </c>
      <c r="B8" s="36" t="s">
        <v>387</v>
      </c>
      <c r="C8" s="36" t="s">
        <v>388</v>
      </c>
    </row>
    <row r="9" spans="1:3" x14ac:dyDescent="0.25">
      <c r="A9" s="36" t="s">
        <v>3380</v>
      </c>
      <c r="B9" s="36" t="s">
        <v>2580</v>
      </c>
      <c r="C9" s="36" t="s">
        <v>3341</v>
      </c>
    </row>
    <row r="10" spans="1:3" x14ac:dyDescent="0.25">
      <c r="A10" s="36" t="s">
        <v>3381</v>
      </c>
      <c r="B10" s="36" t="s">
        <v>384</v>
      </c>
      <c r="C10" s="36" t="s">
        <v>3798</v>
      </c>
    </row>
    <row r="11" spans="1:3" x14ac:dyDescent="0.25">
      <c r="A11" s="36" t="s">
        <v>3210</v>
      </c>
      <c r="B11" s="36" t="s">
        <v>379</v>
      </c>
      <c r="C11" s="36" t="s">
        <v>3799</v>
      </c>
    </row>
    <row r="12" spans="1:3" x14ac:dyDescent="0.25">
      <c r="A12" s="36" t="s">
        <v>3421</v>
      </c>
      <c r="B12" s="36" t="s">
        <v>2583</v>
      </c>
      <c r="C12" s="36" t="s">
        <v>391</v>
      </c>
    </row>
    <row r="13" spans="1:3" x14ac:dyDescent="0.25">
      <c r="A13" s="36" t="s">
        <v>3422</v>
      </c>
      <c r="B13" s="36" t="s">
        <v>2587</v>
      </c>
      <c r="C13" s="36" t="s">
        <v>377</v>
      </c>
    </row>
    <row r="14" spans="1:3" x14ac:dyDescent="0.25">
      <c r="A14" s="36" t="s">
        <v>3423</v>
      </c>
      <c r="B14" s="36" t="s">
        <v>2589</v>
      </c>
      <c r="C14" s="36" t="s">
        <v>377</v>
      </c>
    </row>
    <row r="15" spans="1:3" x14ac:dyDescent="0.25">
      <c r="A15" s="36" t="s">
        <v>3211</v>
      </c>
      <c r="B15" s="36" t="s">
        <v>411</v>
      </c>
      <c r="C15" s="36" t="s">
        <v>3342</v>
      </c>
    </row>
    <row r="16" spans="1:3" x14ac:dyDescent="0.25">
      <c r="A16" s="36" t="s">
        <v>3212</v>
      </c>
      <c r="B16" s="36" t="s">
        <v>2597</v>
      </c>
      <c r="C16" s="36" t="s">
        <v>3343</v>
      </c>
    </row>
    <row r="17" spans="1:3" x14ac:dyDescent="0.25">
      <c r="A17" s="36" t="s">
        <v>3214</v>
      </c>
      <c r="B17" s="36" t="s">
        <v>466</v>
      </c>
      <c r="C17" s="36" t="s">
        <v>467</v>
      </c>
    </row>
    <row r="18" spans="1:3" x14ac:dyDescent="0.25">
      <c r="A18" s="36" t="s">
        <v>3424</v>
      </c>
      <c r="B18" s="36" t="s">
        <v>2607</v>
      </c>
      <c r="C18" s="36" t="s">
        <v>539</v>
      </c>
    </row>
    <row r="19" spans="1:3" x14ac:dyDescent="0.25">
      <c r="A19" s="36" t="s">
        <v>3425</v>
      </c>
      <c r="B19" s="36" t="s">
        <v>2609</v>
      </c>
      <c r="C19" s="36" t="s">
        <v>539</v>
      </c>
    </row>
    <row r="20" spans="1:3" x14ac:dyDescent="0.25">
      <c r="A20" s="36" t="s">
        <v>3215</v>
      </c>
      <c r="B20" s="36" t="s">
        <v>560</v>
      </c>
      <c r="C20" s="36" t="s">
        <v>3344</v>
      </c>
    </row>
    <row r="21" spans="1:3" x14ac:dyDescent="0.25">
      <c r="A21" s="36" t="s">
        <v>3217</v>
      </c>
      <c r="B21" s="36" t="s">
        <v>580</v>
      </c>
      <c r="C21" s="36" t="s">
        <v>3800</v>
      </c>
    </row>
    <row r="22" spans="1:3" x14ac:dyDescent="0.25">
      <c r="A22" s="36" t="s">
        <v>3218</v>
      </c>
      <c r="B22" s="36" t="s">
        <v>2615</v>
      </c>
      <c r="C22" s="36" t="s">
        <v>599</v>
      </c>
    </row>
    <row r="23" spans="1:3" x14ac:dyDescent="0.25">
      <c r="A23" s="36" t="s">
        <v>3219</v>
      </c>
      <c r="B23" s="36" t="s">
        <v>627</v>
      </c>
      <c r="C23" s="36" t="s">
        <v>628</v>
      </c>
    </row>
    <row r="24" spans="1:3" x14ac:dyDescent="0.25">
      <c r="A24" s="36" t="s">
        <v>3426</v>
      </c>
      <c r="B24" s="36" t="s">
        <v>2619</v>
      </c>
      <c r="C24" s="36" t="s">
        <v>655</v>
      </c>
    </row>
    <row r="25" spans="1:3" x14ac:dyDescent="0.25">
      <c r="A25" s="36" t="s">
        <v>3221</v>
      </c>
      <c r="B25" s="36" t="s">
        <v>739</v>
      </c>
      <c r="C25" s="36" t="s">
        <v>740</v>
      </c>
    </row>
    <row r="26" spans="1:3" x14ac:dyDescent="0.25">
      <c r="A26" s="36" t="s">
        <v>3507</v>
      </c>
      <c r="B26" s="36" t="s">
        <v>2627</v>
      </c>
      <c r="C26" s="36" t="s">
        <v>748</v>
      </c>
    </row>
    <row r="27" spans="1:3" x14ac:dyDescent="0.25">
      <c r="A27" s="36" t="s">
        <v>3508</v>
      </c>
      <c r="B27" s="36" t="s">
        <v>763</v>
      </c>
      <c r="C27" s="36" t="s">
        <v>764</v>
      </c>
    </row>
    <row r="28" spans="1:3" x14ac:dyDescent="0.25">
      <c r="A28" s="36" t="s">
        <v>3509</v>
      </c>
      <c r="B28" s="36" t="s">
        <v>766</v>
      </c>
      <c r="C28" s="36" t="s">
        <v>767</v>
      </c>
    </row>
    <row r="29" spans="1:3" x14ac:dyDescent="0.25">
      <c r="A29" s="36" t="s">
        <v>3223</v>
      </c>
      <c r="B29" s="36" t="s">
        <v>769</v>
      </c>
      <c r="C29" s="36" t="s">
        <v>770</v>
      </c>
    </row>
    <row r="30" spans="1:3" x14ac:dyDescent="0.25">
      <c r="A30" s="36" t="s">
        <v>3427</v>
      </c>
      <c r="B30" s="36" t="s">
        <v>2641</v>
      </c>
      <c r="C30" s="36" t="s">
        <v>824</v>
      </c>
    </row>
    <row r="31" spans="1:3" x14ac:dyDescent="0.25">
      <c r="A31" s="36" t="s">
        <v>3382</v>
      </c>
      <c r="B31" s="36" t="s">
        <v>2648</v>
      </c>
      <c r="C31" s="36" t="s">
        <v>4202</v>
      </c>
    </row>
    <row r="32" spans="1:3" x14ac:dyDescent="0.25">
      <c r="A32" s="36" t="s">
        <v>3383</v>
      </c>
      <c r="B32" s="36" t="s">
        <v>2649</v>
      </c>
      <c r="C32" s="36" t="s">
        <v>3345</v>
      </c>
    </row>
    <row r="33" spans="1:3" x14ac:dyDescent="0.25">
      <c r="A33" s="36" t="s">
        <v>3225</v>
      </c>
      <c r="B33" s="36" t="s">
        <v>2657</v>
      </c>
      <c r="C33" s="36" t="s">
        <v>3801</v>
      </c>
    </row>
    <row r="34" spans="1:3" x14ac:dyDescent="0.25">
      <c r="A34" s="36" t="s">
        <v>3227</v>
      </c>
      <c r="B34" s="36" t="s">
        <v>2665</v>
      </c>
      <c r="C34" s="36" t="s">
        <v>3346</v>
      </c>
    </row>
    <row r="35" spans="1:3" x14ac:dyDescent="0.25">
      <c r="A35" s="36" t="s">
        <v>3428</v>
      </c>
      <c r="B35" s="36" t="s">
        <v>2671</v>
      </c>
      <c r="C35" s="36" t="s">
        <v>992</v>
      </c>
    </row>
    <row r="36" spans="1:3" x14ac:dyDescent="0.25">
      <c r="A36" s="36" t="s">
        <v>3429</v>
      </c>
      <c r="B36" s="36" t="s">
        <v>2673</v>
      </c>
      <c r="C36" s="36" t="s">
        <v>992</v>
      </c>
    </row>
    <row r="37" spans="1:3" x14ac:dyDescent="0.25">
      <c r="A37" s="36" t="s">
        <v>3430</v>
      </c>
      <c r="B37" s="36" t="s">
        <v>2675</v>
      </c>
      <c r="C37" s="36" t="s">
        <v>992</v>
      </c>
    </row>
    <row r="38" spans="1:3" x14ac:dyDescent="0.25">
      <c r="A38" s="36" t="s">
        <v>3431</v>
      </c>
      <c r="B38" s="36" t="s">
        <v>2677</v>
      </c>
      <c r="C38" s="36" t="s">
        <v>992</v>
      </c>
    </row>
    <row r="39" spans="1:3" x14ac:dyDescent="0.25">
      <c r="A39" s="36" t="s">
        <v>3384</v>
      </c>
      <c r="B39" s="36" t="s">
        <v>2698</v>
      </c>
      <c r="C39" s="36" t="s">
        <v>3802</v>
      </c>
    </row>
    <row r="40" spans="1:3" x14ac:dyDescent="0.25">
      <c r="A40" s="36" t="s">
        <v>3432</v>
      </c>
      <c r="B40" s="36" t="s">
        <v>2699</v>
      </c>
      <c r="C40" s="36" t="s">
        <v>1132</v>
      </c>
    </row>
    <row r="41" spans="1:3" x14ac:dyDescent="0.25">
      <c r="A41" s="36" t="s">
        <v>3287</v>
      </c>
      <c r="B41" s="36" t="s">
        <v>1921</v>
      </c>
      <c r="C41" s="36" t="s">
        <v>1922</v>
      </c>
    </row>
    <row r="42" spans="1:3" x14ac:dyDescent="0.25">
      <c r="A42" s="36" t="s">
        <v>3230</v>
      </c>
      <c r="B42" s="36" t="s">
        <v>1152</v>
      </c>
      <c r="C42" s="36" t="s">
        <v>3803</v>
      </c>
    </row>
    <row r="43" spans="1:3" x14ac:dyDescent="0.25">
      <c r="A43" s="36" t="s">
        <v>3231</v>
      </c>
      <c r="B43" s="36" t="s">
        <v>1205</v>
      </c>
      <c r="C43" s="36" t="s">
        <v>3347</v>
      </c>
    </row>
    <row r="44" spans="1:3" x14ac:dyDescent="0.25">
      <c r="A44" s="36" t="s">
        <v>3385</v>
      </c>
      <c r="B44" s="36" t="s">
        <v>1224</v>
      </c>
      <c r="C44" s="36" t="s">
        <v>3804</v>
      </c>
    </row>
    <row r="45" spans="1:3" x14ac:dyDescent="0.25">
      <c r="A45" s="36" t="s">
        <v>3433</v>
      </c>
      <c r="B45" s="36" t="s">
        <v>2719</v>
      </c>
      <c r="C45" s="36" t="s">
        <v>1241</v>
      </c>
    </row>
    <row r="46" spans="1:3" x14ac:dyDescent="0.25">
      <c r="A46" s="36" t="s">
        <v>3233</v>
      </c>
      <c r="B46" s="36" t="s">
        <v>2717</v>
      </c>
      <c r="C46" s="36" t="s">
        <v>4188</v>
      </c>
    </row>
    <row r="47" spans="1:3" x14ac:dyDescent="0.25">
      <c r="A47" s="36" t="s">
        <v>3386</v>
      </c>
      <c r="B47" s="36" t="s">
        <v>2725</v>
      </c>
      <c r="C47" s="36" t="s">
        <v>3348</v>
      </c>
    </row>
    <row r="48" spans="1:3" x14ac:dyDescent="0.25">
      <c r="A48" s="36" t="s">
        <v>3434</v>
      </c>
      <c r="B48" s="36" t="s">
        <v>2726</v>
      </c>
      <c r="C48" s="36" t="s">
        <v>3829</v>
      </c>
    </row>
    <row r="49" spans="1:3" x14ac:dyDescent="0.25">
      <c r="A49" s="36" t="s">
        <v>3387</v>
      </c>
      <c r="B49" s="36" t="s">
        <v>2729</v>
      </c>
      <c r="C49" s="36" t="s">
        <v>3830</v>
      </c>
    </row>
    <row r="50" spans="1:3" x14ac:dyDescent="0.25">
      <c r="A50" s="36" t="s">
        <v>3388</v>
      </c>
      <c r="B50" s="36" t="s">
        <v>2730</v>
      </c>
      <c r="C50" s="36" t="s">
        <v>3830</v>
      </c>
    </row>
    <row r="51" spans="1:3" x14ac:dyDescent="0.25">
      <c r="A51" s="36" t="s">
        <v>3325</v>
      </c>
      <c r="B51" s="36" t="s">
        <v>2734</v>
      </c>
      <c r="C51" s="36" t="s">
        <v>3762</v>
      </c>
    </row>
    <row r="52" spans="1:3" x14ac:dyDescent="0.25">
      <c r="A52" s="36" t="s">
        <v>3435</v>
      </c>
      <c r="B52" s="36" t="s">
        <v>2735</v>
      </c>
      <c r="C52" s="36" t="s">
        <v>2474</v>
      </c>
    </row>
    <row r="53" spans="1:3" x14ac:dyDescent="0.25">
      <c r="A53" s="36" t="s">
        <v>3436</v>
      </c>
      <c r="B53" s="36" t="s">
        <v>2736</v>
      </c>
      <c r="C53" s="36" t="s">
        <v>2474</v>
      </c>
    </row>
    <row r="54" spans="1:3" x14ac:dyDescent="0.25">
      <c r="A54" s="36" t="s">
        <v>3327</v>
      </c>
      <c r="B54" s="36" t="s">
        <v>2476</v>
      </c>
      <c r="C54" s="36" t="s">
        <v>2473</v>
      </c>
    </row>
    <row r="55" spans="1:3" x14ac:dyDescent="0.25">
      <c r="A55" s="36" t="s">
        <v>3389</v>
      </c>
      <c r="B55" s="36" t="s">
        <v>1399</v>
      </c>
      <c r="C55" s="36" t="s">
        <v>3349</v>
      </c>
    </row>
    <row r="56" spans="1:3" x14ac:dyDescent="0.25">
      <c r="A56" s="36" t="s">
        <v>3437</v>
      </c>
      <c r="B56" s="36" t="s">
        <v>1573</v>
      </c>
      <c r="C56" s="36" t="s">
        <v>3831</v>
      </c>
    </row>
    <row r="57" spans="1:3" x14ac:dyDescent="0.25">
      <c r="A57" s="36" t="s">
        <v>3241</v>
      </c>
      <c r="B57" s="36" t="s">
        <v>2742</v>
      </c>
      <c r="C57" s="36" t="s">
        <v>4198</v>
      </c>
    </row>
    <row r="58" spans="1:3" x14ac:dyDescent="0.25">
      <c r="A58" s="36" t="s">
        <v>3438</v>
      </c>
      <c r="B58" s="36" t="s">
        <v>1276</v>
      </c>
      <c r="C58" s="36" t="s">
        <v>1275</v>
      </c>
    </row>
    <row r="59" spans="1:3" x14ac:dyDescent="0.25">
      <c r="A59" s="36" t="s">
        <v>3237</v>
      </c>
      <c r="B59" s="36" t="s">
        <v>1302</v>
      </c>
      <c r="C59" s="36" t="s">
        <v>1301</v>
      </c>
    </row>
    <row r="60" spans="1:3" x14ac:dyDescent="0.25">
      <c r="A60" s="36" t="s">
        <v>3238</v>
      </c>
      <c r="B60" s="36" t="s">
        <v>1304</v>
      </c>
      <c r="C60" s="36" t="s">
        <v>1303</v>
      </c>
    </row>
    <row r="61" spans="1:3" x14ac:dyDescent="0.25">
      <c r="A61" s="36" t="s">
        <v>3239</v>
      </c>
      <c r="B61" s="36" t="s">
        <v>2749</v>
      </c>
      <c r="C61" s="36" t="s">
        <v>1325</v>
      </c>
    </row>
    <row r="62" spans="1:3" x14ac:dyDescent="0.25">
      <c r="A62" s="36" t="s">
        <v>3390</v>
      </c>
      <c r="B62" s="36" t="s">
        <v>2752</v>
      </c>
      <c r="C62" s="36" t="s">
        <v>3350</v>
      </c>
    </row>
    <row r="63" spans="1:3" x14ac:dyDescent="0.25">
      <c r="A63" s="36" t="s">
        <v>3439</v>
      </c>
      <c r="B63" s="36" t="s">
        <v>2753</v>
      </c>
      <c r="C63" s="36" t="s">
        <v>1344</v>
      </c>
    </row>
    <row r="64" spans="1:3" x14ac:dyDescent="0.25">
      <c r="A64" s="36" t="s">
        <v>3391</v>
      </c>
      <c r="B64" s="36" t="s">
        <v>1341</v>
      </c>
      <c r="C64" s="36" t="s">
        <v>3351</v>
      </c>
    </row>
    <row r="65" spans="1:3" x14ac:dyDescent="0.25">
      <c r="A65" s="36" t="s">
        <v>3440</v>
      </c>
      <c r="B65" s="36" t="s">
        <v>2758</v>
      </c>
      <c r="C65" s="36" t="s">
        <v>1378</v>
      </c>
    </row>
    <row r="66" spans="1:3" x14ac:dyDescent="0.25">
      <c r="A66" s="36" t="s">
        <v>3441</v>
      </c>
      <c r="B66" s="36" t="s">
        <v>2761</v>
      </c>
      <c r="C66" s="36" t="s">
        <v>1378</v>
      </c>
    </row>
    <row r="67" spans="1:3" x14ac:dyDescent="0.25">
      <c r="A67" s="36" t="s">
        <v>3442</v>
      </c>
      <c r="B67" s="36" t="s">
        <v>2762</v>
      </c>
      <c r="C67" s="36" t="s">
        <v>1378</v>
      </c>
    </row>
    <row r="68" spans="1:3" x14ac:dyDescent="0.25">
      <c r="A68" s="36" t="s">
        <v>3443</v>
      </c>
      <c r="B68" s="36" t="s">
        <v>2765</v>
      </c>
      <c r="C68" s="36" t="s">
        <v>1362</v>
      </c>
    </row>
    <row r="69" spans="1:3" x14ac:dyDescent="0.25">
      <c r="A69" s="36" t="s">
        <v>3444</v>
      </c>
      <c r="B69" s="36" t="s">
        <v>2767</v>
      </c>
      <c r="C69" s="36" t="s">
        <v>1378</v>
      </c>
    </row>
    <row r="70" spans="1:3" x14ac:dyDescent="0.25">
      <c r="A70" s="36" t="s">
        <v>3445</v>
      </c>
      <c r="B70" s="36" t="s">
        <v>1391</v>
      </c>
      <c r="C70" s="36" t="s">
        <v>1392</v>
      </c>
    </row>
    <row r="71" spans="1:3" x14ac:dyDescent="0.25">
      <c r="A71" s="36" t="s">
        <v>3446</v>
      </c>
      <c r="B71" s="36" t="s">
        <v>2769</v>
      </c>
      <c r="C71" s="36" t="s">
        <v>1414</v>
      </c>
    </row>
    <row r="72" spans="1:3" x14ac:dyDescent="0.25">
      <c r="A72" s="36" t="s">
        <v>3447</v>
      </c>
      <c r="B72" s="36" t="s">
        <v>2770</v>
      </c>
      <c r="C72" s="36" t="s">
        <v>1414</v>
      </c>
    </row>
    <row r="73" spans="1:3" x14ac:dyDescent="0.25">
      <c r="A73" s="36" t="s">
        <v>3243</v>
      </c>
      <c r="B73" s="36" t="s">
        <v>1416</v>
      </c>
      <c r="C73" s="36" t="s">
        <v>1417</v>
      </c>
    </row>
    <row r="74" spans="1:3" x14ac:dyDescent="0.25">
      <c r="A74" s="36" t="s">
        <v>3244</v>
      </c>
      <c r="B74" s="36" t="s">
        <v>1419</v>
      </c>
      <c r="C74" s="36" t="s">
        <v>1420</v>
      </c>
    </row>
    <row r="75" spans="1:3" x14ac:dyDescent="0.25">
      <c r="A75" s="36" t="s">
        <v>3245</v>
      </c>
      <c r="B75" s="36" t="s">
        <v>1422</v>
      </c>
      <c r="C75" s="36" t="s">
        <v>1423</v>
      </c>
    </row>
    <row r="76" spans="1:3" x14ac:dyDescent="0.25">
      <c r="A76" s="36" t="s">
        <v>3246</v>
      </c>
      <c r="B76" s="36" t="s">
        <v>1425</v>
      </c>
      <c r="C76" s="36" t="s">
        <v>1426</v>
      </c>
    </row>
    <row r="77" spans="1:3" x14ac:dyDescent="0.25">
      <c r="A77" s="36" t="s">
        <v>3247</v>
      </c>
      <c r="B77" s="36" t="s">
        <v>2782</v>
      </c>
      <c r="C77" s="36" t="s">
        <v>1446</v>
      </c>
    </row>
    <row r="78" spans="1:3" x14ac:dyDescent="0.25">
      <c r="A78" s="36" t="s">
        <v>3448</v>
      </c>
      <c r="B78" s="36" t="s">
        <v>2790</v>
      </c>
      <c r="C78" s="36" t="s">
        <v>1468</v>
      </c>
    </row>
    <row r="79" spans="1:3" x14ac:dyDescent="0.25">
      <c r="A79" s="36" t="s">
        <v>3449</v>
      </c>
      <c r="B79" s="36" t="s">
        <v>2794</v>
      </c>
      <c r="C79" s="36" t="s">
        <v>1476</v>
      </c>
    </row>
    <row r="80" spans="1:3" x14ac:dyDescent="0.25">
      <c r="A80" s="36" t="s">
        <v>3450</v>
      </c>
      <c r="B80" s="36" t="s">
        <v>2796</v>
      </c>
      <c r="C80" s="36" t="s">
        <v>1476</v>
      </c>
    </row>
    <row r="81" spans="1:3" x14ac:dyDescent="0.25">
      <c r="A81" s="36" t="s">
        <v>3451</v>
      </c>
      <c r="B81" s="36" t="s">
        <v>2798</v>
      </c>
      <c r="C81" s="36" t="s">
        <v>1476</v>
      </c>
    </row>
    <row r="82" spans="1:3" x14ac:dyDescent="0.25">
      <c r="A82" s="36" t="s">
        <v>3452</v>
      </c>
      <c r="B82" s="36" t="s">
        <v>2806</v>
      </c>
      <c r="C82" s="36" t="s">
        <v>1496</v>
      </c>
    </row>
    <row r="83" spans="1:3" x14ac:dyDescent="0.25">
      <c r="A83" s="36" t="s">
        <v>3453</v>
      </c>
      <c r="B83" s="36" t="s">
        <v>2807</v>
      </c>
      <c r="C83" s="36" t="s">
        <v>1502</v>
      </c>
    </row>
    <row r="84" spans="1:3" x14ac:dyDescent="0.25">
      <c r="A84" s="36" t="s">
        <v>3454</v>
      </c>
      <c r="B84" s="36" t="s">
        <v>2808</v>
      </c>
      <c r="C84" s="36" t="s">
        <v>1500</v>
      </c>
    </row>
    <row r="85" spans="1:3" x14ac:dyDescent="0.25">
      <c r="A85" s="36" t="s">
        <v>3455</v>
      </c>
      <c r="B85" s="36" t="s">
        <v>2809</v>
      </c>
      <c r="C85" s="36" t="s">
        <v>1522</v>
      </c>
    </row>
    <row r="86" spans="1:3" x14ac:dyDescent="0.25">
      <c r="A86" s="36" t="s">
        <v>3392</v>
      </c>
      <c r="B86" s="36" t="s">
        <v>2810</v>
      </c>
      <c r="C86" s="36" t="s">
        <v>3352</v>
      </c>
    </row>
    <row r="87" spans="1:3" x14ac:dyDescent="0.25">
      <c r="A87" s="36" t="s">
        <v>3456</v>
      </c>
      <c r="B87" s="36" t="s">
        <v>2812</v>
      </c>
      <c r="C87" s="36" t="s">
        <v>1522</v>
      </c>
    </row>
    <row r="88" spans="1:3" x14ac:dyDescent="0.25">
      <c r="A88" s="36" t="s">
        <v>3457</v>
      </c>
      <c r="B88" s="36" t="s">
        <v>2813</v>
      </c>
      <c r="C88" s="36" t="s">
        <v>1513</v>
      </c>
    </row>
    <row r="89" spans="1:3" x14ac:dyDescent="0.25">
      <c r="A89" s="36" t="s">
        <v>3458</v>
      </c>
      <c r="B89" s="36" t="s">
        <v>2814</v>
      </c>
      <c r="C89" s="36" t="s">
        <v>1515</v>
      </c>
    </row>
    <row r="90" spans="1:3" x14ac:dyDescent="0.25">
      <c r="A90" s="36" t="s">
        <v>3459</v>
      </c>
      <c r="B90" s="36" t="s">
        <v>2815</v>
      </c>
      <c r="C90" s="36" t="s">
        <v>1516</v>
      </c>
    </row>
    <row r="91" spans="1:3" x14ac:dyDescent="0.25">
      <c r="A91" s="36" t="s">
        <v>3393</v>
      </c>
      <c r="B91" s="36" t="s">
        <v>1519</v>
      </c>
      <c r="C91" s="36" t="s">
        <v>3353</v>
      </c>
    </row>
    <row r="92" spans="1:3" x14ac:dyDescent="0.25">
      <c r="A92" s="36" t="s">
        <v>3460</v>
      </c>
      <c r="B92" s="36" t="s">
        <v>1546</v>
      </c>
      <c r="C92" s="36" t="s">
        <v>1548</v>
      </c>
    </row>
    <row r="93" spans="1:3" x14ac:dyDescent="0.25">
      <c r="A93" s="36" t="s">
        <v>3461</v>
      </c>
      <c r="B93" s="36" t="s">
        <v>2828</v>
      </c>
      <c r="C93" s="36" t="s">
        <v>1556</v>
      </c>
    </row>
    <row r="94" spans="1:3" x14ac:dyDescent="0.25">
      <c r="A94" s="36" t="s">
        <v>3462</v>
      </c>
      <c r="B94" s="36" t="s">
        <v>2831</v>
      </c>
      <c r="C94" s="36" t="s">
        <v>1547</v>
      </c>
    </row>
    <row r="95" spans="1:3" x14ac:dyDescent="0.25">
      <c r="A95" s="36" t="s">
        <v>3463</v>
      </c>
      <c r="B95" s="36" t="s">
        <v>2832</v>
      </c>
      <c r="C95" s="36" t="s">
        <v>1563</v>
      </c>
    </row>
    <row r="96" spans="1:3" x14ac:dyDescent="0.25">
      <c r="A96" s="36" t="s">
        <v>3464</v>
      </c>
      <c r="B96" s="36" t="s">
        <v>2833</v>
      </c>
      <c r="C96" s="36" t="s">
        <v>1563</v>
      </c>
    </row>
    <row r="97" spans="1:3" x14ac:dyDescent="0.25">
      <c r="A97" s="36" t="s">
        <v>3465</v>
      </c>
      <c r="B97" s="36" t="s">
        <v>2834</v>
      </c>
      <c r="C97" s="36" t="s">
        <v>1524</v>
      </c>
    </row>
    <row r="98" spans="1:3" x14ac:dyDescent="0.25">
      <c r="A98" s="36" t="s">
        <v>3394</v>
      </c>
      <c r="B98" s="36" t="s">
        <v>2835</v>
      </c>
      <c r="C98" s="36" t="s">
        <v>3354</v>
      </c>
    </row>
    <row r="99" spans="1:3" x14ac:dyDescent="0.25">
      <c r="A99" s="36" t="s">
        <v>3395</v>
      </c>
      <c r="B99" s="36" t="s">
        <v>2841</v>
      </c>
      <c r="C99" s="36" t="s">
        <v>3832</v>
      </c>
    </row>
    <row r="100" spans="1:3" x14ac:dyDescent="0.25">
      <c r="A100" s="36" t="s">
        <v>3396</v>
      </c>
      <c r="B100" s="36" t="s">
        <v>2844</v>
      </c>
      <c r="C100" s="36" t="s">
        <v>3833</v>
      </c>
    </row>
    <row r="101" spans="1:3" x14ac:dyDescent="0.25">
      <c r="A101" s="36" t="s">
        <v>3397</v>
      </c>
      <c r="B101" s="36" t="s">
        <v>2845</v>
      </c>
      <c r="C101" s="36" t="s">
        <v>3834</v>
      </c>
    </row>
    <row r="102" spans="1:3" x14ac:dyDescent="0.25">
      <c r="A102" s="36" t="s">
        <v>3398</v>
      </c>
      <c r="B102" s="36" t="s">
        <v>2846</v>
      </c>
      <c r="C102" s="36" t="s">
        <v>4189</v>
      </c>
    </row>
    <row r="103" spans="1:3" x14ac:dyDescent="0.25">
      <c r="A103" s="36" t="s">
        <v>3399</v>
      </c>
      <c r="B103" s="36" t="s">
        <v>2847</v>
      </c>
      <c r="C103" s="36" t="s">
        <v>3835</v>
      </c>
    </row>
    <row r="104" spans="1:3" x14ac:dyDescent="0.25">
      <c r="A104" s="36" t="s">
        <v>3400</v>
      </c>
      <c r="B104" s="36" t="s">
        <v>2848</v>
      </c>
      <c r="C104" s="36" t="s">
        <v>4190</v>
      </c>
    </row>
    <row r="105" spans="1:3" x14ac:dyDescent="0.25">
      <c r="A105" s="36" t="s">
        <v>3401</v>
      </c>
      <c r="B105" s="36" t="s">
        <v>2849</v>
      </c>
      <c r="C105" s="36" t="s">
        <v>3836</v>
      </c>
    </row>
    <row r="106" spans="1:3" x14ac:dyDescent="0.25">
      <c r="A106" s="36" t="s">
        <v>3402</v>
      </c>
      <c r="B106" s="36" t="s">
        <v>2850</v>
      </c>
      <c r="C106" s="36" t="s">
        <v>3837</v>
      </c>
    </row>
    <row r="107" spans="1:3" x14ac:dyDescent="0.25">
      <c r="A107" s="36" t="s">
        <v>3403</v>
      </c>
      <c r="B107" s="36" t="s">
        <v>2851</v>
      </c>
      <c r="C107" s="36" t="s">
        <v>3838</v>
      </c>
    </row>
    <row r="108" spans="1:3" x14ac:dyDescent="0.25">
      <c r="A108" s="36" t="s">
        <v>3404</v>
      </c>
      <c r="B108" s="36" t="s">
        <v>2852</v>
      </c>
      <c r="C108" s="36" t="s">
        <v>3839</v>
      </c>
    </row>
    <row r="109" spans="1:3" x14ac:dyDescent="0.25">
      <c r="A109" s="36" t="s">
        <v>3405</v>
      </c>
      <c r="B109" s="36" t="s">
        <v>2854</v>
      </c>
      <c r="C109" s="36" t="s">
        <v>3840</v>
      </c>
    </row>
    <row r="110" spans="1:3" x14ac:dyDescent="0.25">
      <c r="A110" s="36" t="s">
        <v>3260</v>
      </c>
      <c r="B110" s="36" t="s">
        <v>2855</v>
      </c>
      <c r="C110" s="36" t="s">
        <v>3355</v>
      </c>
    </row>
    <row r="111" spans="1:3" x14ac:dyDescent="0.25">
      <c r="A111" s="36" t="s">
        <v>3406</v>
      </c>
      <c r="B111" s="36" t="s">
        <v>2858</v>
      </c>
      <c r="C111" s="36" t="s">
        <v>3356</v>
      </c>
    </row>
    <row r="112" spans="1:3" x14ac:dyDescent="0.25">
      <c r="A112" s="36" t="s">
        <v>3466</v>
      </c>
      <c r="B112" s="36" t="s">
        <v>2859</v>
      </c>
      <c r="C112" s="36" t="s">
        <v>1592</v>
      </c>
    </row>
    <row r="113" spans="1:3" x14ac:dyDescent="0.25">
      <c r="A113" s="36" t="s">
        <v>3467</v>
      </c>
      <c r="B113" s="36" t="s">
        <v>2862</v>
      </c>
      <c r="C113" s="36" t="s">
        <v>1601</v>
      </c>
    </row>
    <row r="114" spans="1:3" x14ac:dyDescent="0.25">
      <c r="A114" s="36" t="s">
        <v>3264</v>
      </c>
      <c r="B114" s="36" t="s">
        <v>2863</v>
      </c>
      <c r="C114" s="36" t="s">
        <v>3357</v>
      </c>
    </row>
    <row r="115" spans="1:3" x14ac:dyDescent="0.25">
      <c r="A115" s="36" t="s">
        <v>3407</v>
      </c>
      <c r="B115" s="36" t="s">
        <v>2875</v>
      </c>
      <c r="C115" s="36" t="s">
        <v>3358</v>
      </c>
    </row>
    <row r="116" spans="1:3" x14ac:dyDescent="0.25">
      <c r="A116" s="36" t="s">
        <v>3408</v>
      </c>
      <c r="B116" s="36" t="s">
        <v>2876</v>
      </c>
      <c r="C116" s="36" t="s">
        <v>3358</v>
      </c>
    </row>
    <row r="117" spans="1:3" x14ac:dyDescent="0.25">
      <c r="A117" s="36" t="s">
        <v>3265</v>
      </c>
      <c r="B117" s="36" t="s">
        <v>2877</v>
      </c>
      <c r="C117" s="36" t="s">
        <v>3841</v>
      </c>
    </row>
    <row r="118" spans="1:3" x14ac:dyDescent="0.25">
      <c r="A118" s="36" t="s">
        <v>3468</v>
      </c>
      <c r="B118" s="36" t="s">
        <v>2880</v>
      </c>
      <c r="C118" s="36" t="s">
        <v>1707</v>
      </c>
    </row>
    <row r="119" spans="1:3" x14ac:dyDescent="0.25">
      <c r="A119" s="36" t="s">
        <v>3469</v>
      </c>
      <c r="B119" s="36" t="s">
        <v>2881</v>
      </c>
      <c r="C119" s="36" t="s">
        <v>1707</v>
      </c>
    </row>
    <row r="120" spans="1:3" x14ac:dyDescent="0.25">
      <c r="A120" s="36" t="s">
        <v>3268</v>
      </c>
      <c r="B120" s="36" t="s">
        <v>2886</v>
      </c>
      <c r="C120" s="36" t="s">
        <v>1728</v>
      </c>
    </row>
    <row r="121" spans="1:3" x14ac:dyDescent="0.25">
      <c r="A121" s="36" t="s">
        <v>3269</v>
      </c>
      <c r="B121" s="36" t="s">
        <v>2887</v>
      </c>
      <c r="C121" s="36" t="s">
        <v>3359</v>
      </c>
    </row>
    <row r="122" spans="1:3" x14ac:dyDescent="0.25">
      <c r="A122" s="36" t="s">
        <v>3270</v>
      </c>
      <c r="B122" s="36" t="s">
        <v>2890</v>
      </c>
      <c r="C122" s="36" t="s">
        <v>1740</v>
      </c>
    </row>
    <row r="123" spans="1:3" x14ac:dyDescent="0.25">
      <c r="A123" s="36" t="s">
        <v>3271</v>
      </c>
      <c r="B123" s="36" t="s">
        <v>2891</v>
      </c>
      <c r="C123" s="36" t="s">
        <v>3360</v>
      </c>
    </row>
    <row r="124" spans="1:3" x14ac:dyDescent="0.25">
      <c r="A124" s="36" t="s">
        <v>3470</v>
      </c>
      <c r="B124" s="36" t="s">
        <v>1761</v>
      </c>
      <c r="C124" s="36" t="s">
        <v>1762</v>
      </c>
    </row>
    <row r="125" spans="1:3" x14ac:dyDescent="0.25">
      <c r="A125" s="36" t="s">
        <v>3471</v>
      </c>
      <c r="B125" s="36" t="s">
        <v>2895</v>
      </c>
      <c r="C125" s="36" t="s">
        <v>1762</v>
      </c>
    </row>
    <row r="126" spans="1:3" x14ac:dyDescent="0.25">
      <c r="A126" s="36" t="s">
        <v>3409</v>
      </c>
      <c r="B126" s="36" t="s">
        <v>2898</v>
      </c>
      <c r="C126" s="36" t="s">
        <v>3361</v>
      </c>
    </row>
    <row r="127" spans="1:3" x14ac:dyDescent="0.25">
      <c r="A127" s="36" t="s">
        <v>3410</v>
      </c>
      <c r="B127" s="36" t="s">
        <v>2899</v>
      </c>
      <c r="C127" s="36" t="s">
        <v>3361</v>
      </c>
    </row>
    <row r="128" spans="1:3" x14ac:dyDescent="0.25">
      <c r="A128" s="36" t="s">
        <v>3472</v>
      </c>
      <c r="B128" s="36" t="s">
        <v>2909</v>
      </c>
      <c r="C128" s="36" t="s">
        <v>1807</v>
      </c>
    </row>
    <row r="129" spans="1:3" x14ac:dyDescent="0.25">
      <c r="A129" s="36" t="s">
        <v>3275</v>
      </c>
      <c r="B129" s="36" t="s">
        <v>1817</v>
      </c>
      <c r="C129" s="36" t="s">
        <v>1819</v>
      </c>
    </row>
    <row r="130" spans="1:3" x14ac:dyDescent="0.25">
      <c r="A130" s="36" t="s">
        <v>3473</v>
      </c>
      <c r="B130" s="36" t="s">
        <v>2915</v>
      </c>
      <c r="C130" s="36" t="s">
        <v>1822</v>
      </c>
    </row>
    <row r="131" spans="1:3" x14ac:dyDescent="0.25">
      <c r="A131" s="36" t="s">
        <v>3474</v>
      </c>
      <c r="B131" s="36" t="s">
        <v>2917</v>
      </c>
      <c r="C131" s="36" t="s">
        <v>1822</v>
      </c>
    </row>
    <row r="132" spans="1:3" x14ac:dyDescent="0.25">
      <c r="A132" s="36" t="s">
        <v>3277</v>
      </c>
      <c r="B132" s="36" t="s">
        <v>1824</v>
      </c>
      <c r="C132" s="36" t="s">
        <v>1826</v>
      </c>
    </row>
    <row r="133" spans="1:3" x14ac:dyDescent="0.25">
      <c r="A133" s="36" t="s">
        <v>3411</v>
      </c>
      <c r="B133" s="36" t="s">
        <v>2922</v>
      </c>
      <c r="C133" s="36" t="s">
        <v>3362</v>
      </c>
    </row>
    <row r="134" spans="1:3" x14ac:dyDescent="0.25">
      <c r="A134" s="36" t="s">
        <v>3412</v>
      </c>
      <c r="B134" s="36" t="s">
        <v>2924</v>
      </c>
      <c r="C134" s="36" t="s">
        <v>3363</v>
      </c>
    </row>
    <row r="135" spans="1:3" x14ac:dyDescent="0.25">
      <c r="A135" s="36" t="s">
        <v>3278</v>
      </c>
      <c r="B135" s="36" t="s">
        <v>2928</v>
      </c>
      <c r="C135" s="36" t="s">
        <v>1835</v>
      </c>
    </row>
    <row r="136" spans="1:3" x14ac:dyDescent="0.25">
      <c r="A136" s="36" t="s">
        <v>3279</v>
      </c>
      <c r="B136" s="36" t="s">
        <v>1848</v>
      </c>
      <c r="C136" s="36" t="s">
        <v>3364</v>
      </c>
    </row>
    <row r="137" spans="1:3" x14ac:dyDescent="0.25">
      <c r="A137" s="36" t="s">
        <v>3280</v>
      </c>
      <c r="B137" s="36" t="s">
        <v>1850</v>
      </c>
      <c r="C137" s="36" t="s">
        <v>3365</v>
      </c>
    </row>
    <row r="138" spans="1:3" x14ac:dyDescent="0.25">
      <c r="A138" s="36" t="s">
        <v>3281</v>
      </c>
      <c r="B138" s="36" t="s">
        <v>1852</v>
      </c>
      <c r="C138" s="36" t="s">
        <v>3366</v>
      </c>
    </row>
    <row r="139" spans="1:3" x14ac:dyDescent="0.25">
      <c r="A139" s="36" t="s">
        <v>3283</v>
      </c>
      <c r="B139" s="36" t="s">
        <v>2935</v>
      </c>
      <c r="C139" s="36" t="s">
        <v>1858</v>
      </c>
    </row>
    <row r="140" spans="1:3" x14ac:dyDescent="0.25">
      <c r="A140" s="36" t="s">
        <v>3284</v>
      </c>
      <c r="B140" s="36" t="s">
        <v>2936</v>
      </c>
      <c r="C140" s="36" t="s">
        <v>1857</v>
      </c>
    </row>
    <row r="141" spans="1:3" x14ac:dyDescent="0.25">
      <c r="A141" s="36" t="s">
        <v>3475</v>
      </c>
      <c r="B141" s="36" t="s">
        <v>2937</v>
      </c>
      <c r="C141" s="36" t="s">
        <v>1872</v>
      </c>
    </row>
    <row r="142" spans="1:3" x14ac:dyDescent="0.25">
      <c r="A142" s="36" t="s">
        <v>3413</v>
      </c>
      <c r="B142" s="36" t="s">
        <v>2938</v>
      </c>
      <c r="C142" s="36" t="s">
        <v>4077</v>
      </c>
    </row>
    <row r="143" spans="1:3" x14ac:dyDescent="0.25">
      <c r="A143" s="36" t="s">
        <v>3414</v>
      </c>
      <c r="B143" s="36" t="s">
        <v>2942</v>
      </c>
      <c r="C143" s="36" t="s">
        <v>3367</v>
      </c>
    </row>
    <row r="144" spans="1:3" x14ac:dyDescent="0.25">
      <c r="A144" s="36" t="s">
        <v>3415</v>
      </c>
      <c r="B144" s="36" t="s">
        <v>2943</v>
      </c>
      <c r="C144" s="36" t="s">
        <v>4078</v>
      </c>
    </row>
    <row r="145" spans="1:3" x14ac:dyDescent="0.25">
      <c r="A145" s="36" t="s">
        <v>3286</v>
      </c>
      <c r="B145" s="36" t="s">
        <v>1918</v>
      </c>
      <c r="C145" s="36" t="s">
        <v>1919</v>
      </c>
    </row>
    <row r="146" spans="1:3" x14ac:dyDescent="0.25">
      <c r="A146" s="36" t="s">
        <v>3290</v>
      </c>
      <c r="B146" s="36" t="s">
        <v>2013</v>
      </c>
      <c r="C146" s="36" t="s">
        <v>2015</v>
      </c>
    </row>
    <row r="147" spans="1:3" x14ac:dyDescent="0.25">
      <c r="A147" s="36" t="s">
        <v>3288</v>
      </c>
      <c r="B147" s="36" t="s">
        <v>1961</v>
      </c>
      <c r="C147" s="36" t="s">
        <v>1963</v>
      </c>
    </row>
    <row r="148" spans="1:3" x14ac:dyDescent="0.25">
      <c r="A148" s="36" t="s">
        <v>3476</v>
      </c>
      <c r="B148" s="36" t="s">
        <v>2969</v>
      </c>
      <c r="C148" s="36" t="s">
        <v>1995</v>
      </c>
    </row>
    <row r="149" spans="1:3" x14ac:dyDescent="0.25">
      <c r="A149" s="36" t="s">
        <v>3477</v>
      </c>
      <c r="B149" s="36" t="s">
        <v>2971</v>
      </c>
      <c r="C149" s="36" t="s">
        <v>1995</v>
      </c>
    </row>
    <row r="150" spans="1:3" x14ac:dyDescent="0.25">
      <c r="A150" s="36" t="s">
        <v>3291</v>
      </c>
      <c r="B150" s="36" t="s">
        <v>2978</v>
      </c>
      <c r="C150" s="36" t="s">
        <v>3368</v>
      </c>
    </row>
    <row r="151" spans="1:3" x14ac:dyDescent="0.25">
      <c r="A151" s="36" t="s">
        <v>3292</v>
      </c>
      <c r="B151" s="36" t="s">
        <v>2979</v>
      </c>
      <c r="C151" s="36" t="s">
        <v>3369</v>
      </c>
    </row>
    <row r="152" spans="1:3" x14ac:dyDescent="0.25">
      <c r="A152" s="36" t="s">
        <v>3293</v>
      </c>
      <c r="B152" s="36" t="s">
        <v>2980</v>
      </c>
      <c r="C152" s="36" t="s">
        <v>3370</v>
      </c>
    </row>
    <row r="153" spans="1:3" x14ac:dyDescent="0.25">
      <c r="A153" s="36" t="s">
        <v>3296</v>
      </c>
      <c r="B153" s="36" t="s">
        <v>2982</v>
      </c>
      <c r="C153" s="36" t="s">
        <v>2043</v>
      </c>
    </row>
    <row r="154" spans="1:3" x14ac:dyDescent="0.25">
      <c r="A154" s="36" t="s">
        <v>3295</v>
      </c>
      <c r="B154" s="36" t="s">
        <v>2045</v>
      </c>
      <c r="C154" s="36" t="s">
        <v>3371</v>
      </c>
    </row>
    <row r="155" spans="1:3" x14ac:dyDescent="0.25">
      <c r="A155" s="36" t="s">
        <v>3478</v>
      </c>
      <c r="B155" s="36" t="s">
        <v>2987</v>
      </c>
      <c r="C155" s="36" t="s">
        <v>2066</v>
      </c>
    </row>
    <row r="156" spans="1:3" x14ac:dyDescent="0.25">
      <c r="A156" s="36" t="s">
        <v>3297</v>
      </c>
      <c r="B156" s="36" t="s">
        <v>2989</v>
      </c>
      <c r="C156" s="36" t="s">
        <v>3782</v>
      </c>
    </row>
    <row r="157" spans="1:3" x14ac:dyDescent="0.25">
      <c r="A157" s="36" t="s">
        <v>3479</v>
      </c>
      <c r="B157" s="36" t="s">
        <v>2994</v>
      </c>
      <c r="C157" s="36" t="s">
        <v>2103</v>
      </c>
    </row>
    <row r="158" spans="1:3" x14ac:dyDescent="0.25">
      <c r="A158" s="36" t="s">
        <v>3480</v>
      </c>
      <c r="B158" s="36" t="s">
        <v>3002</v>
      </c>
      <c r="C158" s="36" t="s">
        <v>2115</v>
      </c>
    </row>
    <row r="159" spans="1:3" x14ac:dyDescent="0.25">
      <c r="A159" s="36" t="s">
        <v>3481</v>
      </c>
      <c r="B159" s="36" t="s">
        <v>3005</v>
      </c>
      <c r="C159" s="36" t="s">
        <v>2117</v>
      </c>
    </row>
    <row r="160" spans="1:3" x14ac:dyDescent="0.25">
      <c r="A160" s="36" t="s">
        <v>3482</v>
      </c>
      <c r="B160" s="36" t="s">
        <v>3008</v>
      </c>
      <c r="C160" s="36" t="s">
        <v>2115</v>
      </c>
    </row>
    <row r="161" spans="1:3" x14ac:dyDescent="0.25">
      <c r="A161" s="36" t="s">
        <v>3300</v>
      </c>
      <c r="B161" s="36" t="s">
        <v>3013</v>
      </c>
      <c r="C161" s="36" t="s">
        <v>2137</v>
      </c>
    </row>
    <row r="162" spans="1:3" x14ac:dyDescent="0.25">
      <c r="A162" s="36" t="s">
        <v>3483</v>
      </c>
      <c r="B162" s="36" t="s">
        <v>3017</v>
      </c>
      <c r="C162" s="36" t="s">
        <v>2144</v>
      </c>
    </row>
    <row r="163" spans="1:3" x14ac:dyDescent="0.25">
      <c r="A163" s="36" t="s">
        <v>3416</v>
      </c>
      <c r="B163" s="36" t="s">
        <v>3019</v>
      </c>
      <c r="C163" s="36" t="s">
        <v>3372</v>
      </c>
    </row>
    <row r="164" spans="1:3" x14ac:dyDescent="0.25">
      <c r="A164" s="36" t="s">
        <v>3302</v>
      </c>
      <c r="B164" s="36" t="s">
        <v>3042</v>
      </c>
      <c r="C164" s="36" t="s">
        <v>2220</v>
      </c>
    </row>
    <row r="165" spans="1:3" x14ac:dyDescent="0.25">
      <c r="A165" s="36" t="s">
        <v>3303</v>
      </c>
      <c r="B165" s="36" t="s">
        <v>3044</v>
      </c>
      <c r="C165" s="36" t="s">
        <v>2224</v>
      </c>
    </row>
    <row r="166" spans="1:3" x14ac:dyDescent="0.25">
      <c r="A166" s="36" t="s">
        <v>3304</v>
      </c>
      <c r="B166" s="36" t="s">
        <v>3047</v>
      </c>
      <c r="C166" s="36" t="s">
        <v>2243</v>
      </c>
    </row>
    <row r="167" spans="1:3" x14ac:dyDescent="0.25">
      <c r="A167" s="36" t="s">
        <v>3307</v>
      </c>
      <c r="B167" s="36" t="s">
        <v>3057</v>
      </c>
      <c r="C167" s="36" t="s">
        <v>2265</v>
      </c>
    </row>
    <row r="168" spans="1:3" x14ac:dyDescent="0.25">
      <c r="A168" s="36" t="s">
        <v>3308</v>
      </c>
      <c r="B168" s="36" t="s">
        <v>3058</v>
      </c>
      <c r="C168" s="36" t="s">
        <v>2268</v>
      </c>
    </row>
    <row r="169" spans="1:3" x14ac:dyDescent="0.25">
      <c r="A169" s="36" t="s">
        <v>3306</v>
      </c>
      <c r="B169" s="36" t="s">
        <v>3059</v>
      </c>
      <c r="C169" s="36" t="s">
        <v>2263</v>
      </c>
    </row>
    <row r="170" spans="1:3" x14ac:dyDescent="0.25">
      <c r="A170" s="36" t="s">
        <v>3484</v>
      </c>
      <c r="B170" s="36" t="s">
        <v>3060</v>
      </c>
      <c r="C170" s="36" t="s">
        <v>2271</v>
      </c>
    </row>
    <row r="171" spans="1:3" x14ac:dyDescent="0.25">
      <c r="A171" s="36" t="s">
        <v>3305</v>
      </c>
      <c r="B171" s="36" t="s">
        <v>3061</v>
      </c>
      <c r="C171" s="36" t="s">
        <v>3373</v>
      </c>
    </row>
    <row r="172" spans="1:3" x14ac:dyDescent="0.25">
      <c r="A172" s="36" t="s">
        <v>3310</v>
      </c>
      <c r="B172" s="36" t="s">
        <v>3073</v>
      </c>
      <c r="C172" s="36" t="s">
        <v>2303</v>
      </c>
    </row>
    <row r="173" spans="1:3" x14ac:dyDescent="0.25">
      <c r="A173" s="36" t="s">
        <v>3311</v>
      </c>
      <c r="B173" s="36" t="s">
        <v>2306</v>
      </c>
      <c r="C173" s="36" t="s">
        <v>2305</v>
      </c>
    </row>
    <row r="174" spans="1:3" x14ac:dyDescent="0.25">
      <c r="A174" s="36" t="s">
        <v>3312</v>
      </c>
      <c r="B174" s="36" t="s">
        <v>3071</v>
      </c>
      <c r="C174" s="36" t="s">
        <v>2309</v>
      </c>
    </row>
    <row r="175" spans="1:3" x14ac:dyDescent="0.25">
      <c r="A175" s="36" t="s">
        <v>3314</v>
      </c>
      <c r="B175" s="36" t="s">
        <v>3092</v>
      </c>
      <c r="C175" s="36" t="s">
        <v>2356</v>
      </c>
    </row>
    <row r="176" spans="1:3" x14ac:dyDescent="0.25">
      <c r="A176" s="36" t="s">
        <v>3315</v>
      </c>
      <c r="B176" s="36" t="s">
        <v>2359</v>
      </c>
      <c r="C176" s="36" t="s">
        <v>2358</v>
      </c>
    </row>
    <row r="177" spans="1:3" x14ac:dyDescent="0.25">
      <c r="A177" s="36" t="s">
        <v>3317</v>
      </c>
      <c r="B177" s="36" t="s">
        <v>3094</v>
      </c>
      <c r="C177" s="36" t="s">
        <v>4191</v>
      </c>
    </row>
    <row r="178" spans="1:3" x14ac:dyDescent="0.25">
      <c r="A178" s="36" t="s">
        <v>3313</v>
      </c>
      <c r="B178" s="36" t="s">
        <v>2343</v>
      </c>
      <c r="C178" s="36" t="s">
        <v>4079</v>
      </c>
    </row>
    <row r="179" spans="1:3" x14ac:dyDescent="0.25">
      <c r="A179" s="36" t="s">
        <v>3316</v>
      </c>
      <c r="B179" s="36" t="s">
        <v>2362</v>
      </c>
      <c r="C179" s="36" t="s">
        <v>2363</v>
      </c>
    </row>
    <row r="180" spans="1:3" x14ac:dyDescent="0.25">
      <c r="A180" s="36" t="s">
        <v>3318</v>
      </c>
      <c r="B180" s="36" t="s">
        <v>3101</v>
      </c>
      <c r="C180" s="36" t="s">
        <v>2372</v>
      </c>
    </row>
    <row r="181" spans="1:3" x14ac:dyDescent="0.25">
      <c r="A181" s="36" t="s">
        <v>3319</v>
      </c>
      <c r="B181" s="36" t="s">
        <v>3102</v>
      </c>
      <c r="C181" s="36" t="s">
        <v>2374</v>
      </c>
    </row>
    <row r="182" spans="1:3" x14ac:dyDescent="0.25">
      <c r="A182" s="36" t="s">
        <v>3320</v>
      </c>
      <c r="B182" s="36" t="s">
        <v>3104</v>
      </c>
      <c r="C182" s="36" t="s">
        <v>2377</v>
      </c>
    </row>
    <row r="183" spans="1:3" x14ac:dyDescent="0.25">
      <c r="A183" s="36" t="s">
        <v>3321</v>
      </c>
      <c r="B183" s="36" t="s">
        <v>3106</v>
      </c>
      <c r="C183" s="36" t="s">
        <v>2380</v>
      </c>
    </row>
    <row r="184" spans="1:3" x14ac:dyDescent="0.25">
      <c r="A184" s="36" t="s">
        <v>3323</v>
      </c>
      <c r="B184" s="36" t="s">
        <v>3108</v>
      </c>
      <c r="C184" s="36" t="s">
        <v>3374</v>
      </c>
    </row>
    <row r="185" spans="1:3" x14ac:dyDescent="0.25">
      <c r="A185" s="36" t="s">
        <v>3485</v>
      </c>
      <c r="B185" s="36" t="s">
        <v>3129</v>
      </c>
      <c r="C185" s="36" t="s">
        <v>2449</v>
      </c>
    </row>
    <row r="186" spans="1:3" x14ac:dyDescent="0.25">
      <c r="A186" s="36" t="s">
        <v>3486</v>
      </c>
      <c r="B186" s="36" t="s">
        <v>3131</v>
      </c>
      <c r="C186" s="36" t="s">
        <v>2449</v>
      </c>
    </row>
    <row r="187" spans="1:3" x14ac:dyDescent="0.25">
      <c r="A187" s="36" t="s">
        <v>3328</v>
      </c>
      <c r="B187" s="36" t="s">
        <v>3142</v>
      </c>
      <c r="C187" s="36" t="s">
        <v>3375</v>
      </c>
    </row>
    <row r="188" spans="1:3" x14ac:dyDescent="0.25">
      <c r="A188" s="36" t="s">
        <v>3329</v>
      </c>
      <c r="B188" s="36" t="s">
        <v>3143</v>
      </c>
      <c r="C188" s="36" t="s">
        <v>3376</v>
      </c>
    </row>
    <row r="189" spans="1:3" x14ac:dyDescent="0.25">
      <c r="A189" s="36" t="s">
        <v>3330</v>
      </c>
      <c r="B189" s="36" t="s">
        <v>3146</v>
      </c>
      <c r="C189" s="36" t="s">
        <v>2495</v>
      </c>
    </row>
    <row r="190" spans="1:3" x14ac:dyDescent="0.25">
      <c r="A190" s="36" t="s">
        <v>3331</v>
      </c>
      <c r="B190" s="36" t="s">
        <v>3147</v>
      </c>
      <c r="C190" s="36" t="s">
        <v>2498</v>
      </c>
    </row>
    <row r="191" spans="1:3" x14ac:dyDescent="0.25">
      <c r="A191" s="36" t="s">
        <v>3333</v>
      </c>
      <c r="B191" s="36" t="s">
        <v>3149</v>
      </c>
      <c r="C191" s="36" t="s">
        <v>2505</v>
      </c>
    </row>
    <row r="192" spans="1:3" x14ac:dyDescent="0.25">
      <c r="A192" s="36" t="s">
        <v>3332</v>
      </c>
      <c r="B192" s="36" t="s">
        <v>3151</v>
      </c>
      <c r="C192" s="36" t="s">
        <v>2501</v>
      </c>
    </row>
    <row r="193" spans="1:3" x14ac:dyDescent="0.25">
      <c r="A193" s="36" t="s">
        <v>3336</v>
      </c>
      <c r="B193" s="36" t="s">
        <v>3153</v>
      </c>
      <c r="C193" s="36" t="s">
        <v>4192</v>
      </c>
    </row>
    <row r="194" spans="1:3" x14ac:dyDescent="0.25">
      <c r="A194" s="36" t="s">
        <v>3337</v>
      </c>
      <c r="B194" s="36" t="s">
        <v>3158</v>
      </c>
      <c r="C194" s="36" t="s">
        <v>3377</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tabColor rgb="FF7030A0"/>
  </sheetPr>
  <dimension ref="A1:E351"/>
  <sheetViews>
    <sheetView zoomScaleNormal="100" workbookViewId="0">
      <pane ySplit="1" topLeftCell="A2" activePane="bottomLeft" state="frozen"/>
      <selection pane="bottomLeft"/>
    </sheetView>
  </sheetViews>
  <sheetFormatPr defaultRowHeight="15" x14ac:dyDescent="0.25"/>
  <cols>
    <col min="1" max="1" width="9.5703125" style="36" customWidth="1"/>
    <col min="2" max="2" width="80.28515625" style="36" bestFit="1" customWidth="1"/>
    <col min="3" max="3" width="9.5703125" style="36" customWidth="1"/>
    <col min="4" max="4" width="100.28515625" style="36" bestFit="1" customWidth="1"/>
    <col min="5" max="5" width="15.140625" style="36" bestFit="1" customWidth="1"/>
    <col min="6" max="16384" width="9.140625" style="36"/>
  </cols>
  <sheetData>
    <row r="1" spans="1:5" x14ac:dyDescent="0.25">
      <c r="A1" s="36" t="s">
        <v>3515</v>
      </c>
      <c r="B1" s="36" t="s">
        <v>3787</v>
      </c>
      <c r="C1" s="36" t="s">
        <v>3519</v>
      </c>
      <c r="D1" s="36" t="s">
        <v>3786</v>
      </c>
      <c r="E1" s="36" t="s">
        <v>3788</v>
      </c>
    </row>
    <row r="2" spans="1:5" x14ac:dyDescent="0.25">
      <c r="A2" s="55" t="s">
        <v>12</v>
      </c>
      <c r="B2" s="55" t="s">
        <v>11</v>
      </c>
      <c r="C2" s="55" t="s">
        <v>12</v>
      </c>
      <c r="D2" s="36" t="str">
        <f>VLOOKUP(Tabel9[[#This Row],[DB25]],'3. DB25 Alle koder'!B:C,2,FALSE)</f>
        <v>Dyrkning af korn (undtagen ris), bælgfrugter og olieholdige frø</v>
      </c>
      <c r="E2" s="36">
        <f t="shared" ref="E2:E34" si="0">IF(B2=D2,0,1)</f>
        <v>0</v>
      </c>
    </row>
    <row r="3" spans="1:5" x14ac:dyDescent="0.25">
      <c r="A3" s="55" t="s">
        <v>15</v>
      </c>
      <c r="B3" s="55" t="s">
        <v>14</v>
      </c>
      <c r="C3" s="55" t="s">
        <v>15</v>
      </c>
      <c r="D3" s="36" t="str">
        <f>VLOOKUP(Tabel9[[#This Row],[DB25]],'3. DB25 Alle koder'!B:C,2,FALSE)</f>
        <v>Dyrkning af ris</v>
      </c>
      <c r="E3" s="36">
        <f t="shared" si="0"/>
        <v>0</v>
      </c>
    </row>
    <row r="4" spans="1:5" x14ac:dyDescent="0.25">
      <c r="A4" s="55" t="s">
        <v>21</v>
      </c>
      <c r="B4" s="55" t="s">
        <v>20</v>
      </c>
      <c r="C4" s="55" t="s">
        <v>21</v>
      </c>
      <c r="D4" s="36" t="str">
        <f>VLOOKUP(Tabel9[[#This Row],[DB25]],'3. DB25 Alle koder'!B:C,2,FALSE)</f>
        <v>Dyrkning af sukkerrør</v>
      </c>
      <c r="E4" s="36">
        <f>IF(B4=D4,0,1)</f>
        <v>0</v>
      </c>
    </row>
    <row r="5" spans="1:5" x14ac:dyDescent="0.25">
      <c r="A5" s="55" t="s">
        <v>24</v>
      </c>
      <c r="B5" s="55" t="s">
        <v>23</v>
      </c>
      <c r="C5" s="55" t="s">
        <v>24</v>
      </c>
      <c r="D5" s="36" t="str">
        <f>VLOOKUP(Tabel9[[#This Row],[DB25]],'3. DB25 Alle koder'!B:C,2,FALSE)</f>
        <v>Dyrkning af tobak</v>
      </c>
      <c r="E5" s="36">
        <f t="shared" si="0"/>
        <v>0</v>
      </c>
    </row>
    <row r="6" spans="1:5" x14ac:dyDescent="0.25">
      <c r="A6" s="55" t="s">
        <v>27</v>
      </c>
      <c r="B6" s="55" t="s">
        <v>26</v>
      </c>
      <c r="C6" s="55" t="s">
        <v>27</v>
      </c>
      <c r="D6" s="36" t="str">
        <f>VLOOKUP(Tabel9[[#This Row],[DB25]],'3. DB25 Alle koder'!B:C,2,FALSE)</f>
        <v>Dyrkning af tekstilplanter</v>
      </c>
      <c r="E6" s="36">
        <f t="shared" si="0"/>
        <v>0</v>
      </c>
    </row>
    <row r="7" spans="1:5" x14ac:dyDescent="0.25">
      <c r="A7" s="55" t="s">
        <v>35</v>
      </c>
      <c r="B7" s="55" t="s">
        <v>34</v>
      </c>
      <c r="C7" s="55" t="s">
        <v>35</v>
      </c>
      <c r="D7" s="36" t="str">
        <f>VLOOKUP(Tabel9[[#This Row],[DB25]],'3. DB25 Alle koder'!B:C,2,FALSE)</f>
        <v>Dyrkning af druer</v>
      </c>
      <c r="E7" s="36">
        <f t="shared" si="0"/>
        <v>0</v>
      </c>
    </row>
    <row r="8" spans="1:5" x14ac:dyDescent="0.25">
      <c r="A8" s="55" t="s">
        <v>38</v>
      </c>
      <c r="B8" s="55" t="s">
        <v>37</v>
      </c>
      <c r="C8" s="55" t="s">
        <v>38</v>
      </c>
      <c r="D8" s="36" t="str">
        <f>VLOOKUP(Tabel9[[#This Row],[DB25]],'3. DB25 Alle koder'!B:C,2,FALSE)</f>
        <v>Dyrkning af tropiske og subtropiske frugter</v>
      </c>
      <c r="E8" s="36">
        <f t="shared" si="0"/>
        <v>0</v>
      </c>
    </row>
    <row r="9" spans="1:5" x14ac:dyDescent="0.25">
      <c r="A9" s="55" t="s">
        <v>41</v>
      </c>
      <c r="B9" s="55" t="s">
        <v>40</v>
      </c>
      <c r="C9" s="55" t="s">
        <v>41</v>
      </c>
      <c r="D9" s="36" t="str">
        <f>VLOOKUP(Tabel9[[#This Row],[DB25]],'3. DB25 Alle koder'!B:C,2,FALSE)</f>
        <v>Dyrkning af citrusfrugter</v>
      </c>
      <c r="E9" s="36">
        <f t="shared" si="0"/>
        <v>0</v>
      </c>
    </row>
    <row r="10" spans="1:5" x14ac:dyDescent="0.25">
      <c r="A10" s="55" t="s">
        <v>44</v>
      </c>
      <c r="B10" s="55" t="s">
        <v>43</v>
      </c>
      <c r="C10" s="55" t="s">
        <v>44</v>
      </c>
      <c r="D10" s="36" t="str">
        <f>VLOOKUP(Tabel9[[#This Row],[DB25]],'3. DB25 Alle koder'!B:C,2,FALSE)</f>
        <v>Dyrkning af kernefrugter og stenfrugter</v>
      </c>
      <c r="E10" s="36">
        <f t="shared" si="0"/>
        <v>0</v>
      </c>
    </row>
    <row r="11" spans="1:5" x14ac:dyDescent="0.25">
      <c r="A11" s="55" t="s">
        <v>47</v>
      </c>
      <c r="B11" s="55" t="s">
        <v>46</v>
      </c>
      <c r="C11" s="55" t="s">
        <v>47</v>
      </c>
      <c r="D11" s="36" t="str">
        <f>VLOOKUP(Tabel9[[#This Row],[DB25]],'3. DB25 Alle koder'!B:C,2,FALSE)</f>
        <v>Dyrkning af andre træfrugter, bær og nødder</v>
      </c>
      <c r="E11" s="36">
        <f t="shared" si="0"/>
        <v>0</v>
      </c>
    </row>
    <row r="12" spans="1:5" x14ac:dyDescent="0.25">
      <c r="A12" s="55" t="s">
        <v>50</v>
      </c>
      <c r="B12" s="55" t="s">
        <v>49</v>
      </c>
      <c r="C12" s="55" t="s">
        <v>50</v>
      </c>
      <c r="D12" s="36" t="str">
        <f>VLOOKUP(Tabel9[[#This Row],[DB25]],'3. DB25 Alle koder'!B:C,2,FALSE)</f>
        <v>Dyrkning af olieholdige frugter</v>
      </c>
      <c r="E12" s="36">
        <f t="shared" si="0"/>
        <v>0</v>
      </c>
    </row>
    <row r="13" spans="1:5" x14ac:dyDescent="0.25">
      <c r="A13" s="55" t="s">
        <v>53</v>
      </c>
      <c r="B13" s="55" t="s">
        <v>52</v>
      </c>
      <c r="C13" s="55" t="s">
        <v>53</v>
      </c>
      <c r="D13" s="36" t="str">
        <f>VLOOKUP(Tabel9[[#This Row],[DB25]],'3. DB25 Alle koder'!B:C,2,FALSE)</f>
        <v>Dyrkning af planter til fremstilling af drikkevarer</v>
      </c>
      <c r="E13" s="36">
        <f t="shared" si="0"/>
        <v>0</v>
      </c>
    </row>
    <row r="14" spans="1:5" x14ac:dyDescent="0.25">
      <c r="A14" s="55" t="s">
        <v>59</v>
      </c>
      <c r="B14" s="55" t="s">
        <v>58</v>
      </c>
      <c r="C14" s="55" t="s">
        <v>59</v>
      </c>
      <c r="D14" s="36" t="str">
        <f>VLOOKUP(Tabel9[[#This Row],[DB25]],'3. DB25 Alle koder'!B:C,2,FALSE)</f>
        <v>Dyrkning af andre flerårige afgrøder</v>
      </c>
      <c r="E14" s="36">
        <f t="shared" si="0"/>
        <v>0</v>
      </c>
    </row>
    <row r="15" spans="1:5" x14ac:dyDescent="0.25">
      <c r="A15" s="55" t="s">
        <v>63</v>
      </c>
      <c r="B15" s="55" t="s">
        <v>61</v>
      </c>
      <c r="C15" s="55" t="s">
        <v>63</v>
      </c>
      <c r="D15" s="36" t="str">
        <f>VLOOKUP(Tabel9[[#This Row],[DB25]],'3. DB25 Alle koder'!B:C,2,FALSE)</f>
        <v>Planteformering</v>
      </c>
      <c r="E15" s="36">
        <f t="shared" si="0"/>
        <v>0</v>
      </c>
    </row>
    <row r="16" spans="1:5" x14ac:dyDescent="0.25">
      <c r="A16" s="55" t="s">
        <v>74</v>
      </c>
      <c r="B16" s="55" t="s">
        <v>73</v>
      </c>
      <c r="C16" s="55" t="s">
        <v>74</v>
      </c>
      <c r="D16" s="36" t="str">
        <f>VLOOKUP(Tabel9[[#This Row],[DB25]],'3. DB25 Alle koder'!B:C,2,FALSE)</f>
        <v>Avl af heste og dyr af hestefamilien</v>
      </c>
      <c r="E16" s="36">
        <f t="shared" si="0"/>
        <v>0</v>
      </c>
    </row>
    <row r="17" spans="1:5" x14ac:dyDescent="0.25">
      <c r="A17" s="55" t="s">
        <v>77</v>
      </c>
      <c r="B17" s="55" t="s">
        <v>76</v>
      </c>
      <c r="C17" s="55" t="s">
        <v>77</v>
      </c>
      <c r="D17" s="36" t="str">
        <f>VLOOKUP(Tabel9[[#This Row],[DB25]],'3. DB25 Alle koder'!B:C,2,FALSE)</f>
        <v>Avl af kameler og dyr af kamelfamilien</v>
      </c>
      <c r="E17" s="36">
        <f t="shared" si="0"/>
        <v>0</v>
      </c>
    </row>
    <row r="18" spans="1:5" x14ac:dyDescent="0.25">
      <c r="A18" s="55" t="s">
        <v>80</v>
      </c>
      <c r="B18" s="55" t="s">
        <v>79</v>
      </c>
      <c r="C18" s="55" t="s">
        <v>80</v>
      </c>
      <c r="D18" s="36" t="str">
        <f>VLOOKUP(Tabel9[[#This Row],[DB25]],'3. DB25 Alle koder'!B:C,2,FALSE)</f>
        <v>Avl af får og geder</v>
      </c>
      <c r="E18" s="36">
        <f t="shared" si="0"/>
        <v>0</v>
      </c>
    </row>
    <row r="19" spans="1:5" x14ac:dyDescent="0.25">
      <c r="A19" s="55" t="s">
        <v>83</v>
      </c>
      <c r="B19" s="55" t="s">
        <v>84</v>
      </c>
      <c r="C19" s="55" t="s">
        <v>83</v>
      </c>
      <c r="D19" s="36" t="str">
        <f>VLOOKUP(Tabel9[[#This Row],[DB25]],'3. DB25 Alle koder'!B:C,2,FALSE)</f>
        <v>Avl af smågrise</v>
      </c>
      <c r="E19" s="36">
        <f t="shared" si="0"/>
        <v>0</v>
      </c>
    </row>
    <row r="20" spans="1:5" x14ac:dyDescent="0.25">
      <c r="A20" s="55" t="s">
        <v>85</v>
      </c>
      <c r="B20" s="55" t="s">
        <v>86</v>
      </c>
      <c r="C20" s="55" t="s">
        <v>85</v>
      </c>
      <c r="D20" s="36" t="str">
        <f>VLOOKUP(Tabel9[[#This Row],[DB25]],'3. DB25 Alle koder'!B:C,2,FALSE)</f>
        <v>Produktion af slagtesvin</v>
      </c>
      <c r="E20" s="36">
        <f t="shared" si="0"/>
        <v>0</v>
      </c>
    </row>
    <row r="21" spans="1:5" x14ac:dyDescent="0.25">
      <c r="A21" s="55" t="s">
        <v>96</v>
      </c>
      <c r="B21" s="55" t="s">
        <v>2538</v>
      </c>
      <c r="C21" s="55" t="s">
        <v>96</v>
      </c>
      <c r="D21" s="36" t="str">
        <f>VLOOKUP(Tabel9[[#This Row],[DB25]],'3. DB25 Alle koder'!B:C,2,FALSE)</f>
        <v>Blandet landbrugsdrift</v>
      </c>
      <c r="E21" s="36">
        <f t="shared" si="0"/>
        <v>1</v>
      </c>
    </row>
    <row r="22" spans="1:5" x14ac:dyDescent="0.25">
      <c r="A22" s="55" t="s">
        <v>99</v>
      </c>
      <c r="B22" s="55" t="s">
        <v>2540</v>
      </c>
      <c r="C22" s="55" t="s">
        <v>99</v>
      </c>
      <c r="D22" s="36" t="str">
        <f>VLOOKUP(Tabel9[[#This Row],[DB25]],'3. DB25 Alle koder'!B:C,2,FALSE)</f>
        <v>Støtteaktiviteter i forbindelse med planteavl</v>
      </c>
      <c r="E22" s="36">
        <f t="shared" si="0"/>
        <v>1</v>
      </c>
    </row>
    <row r="23" spans="1:5" x14ac:dyDescent="0.25">
      <c r="A23" s="55" t="s">
        <v>108</v>
      </c>
      <c r="B23" s="55" t="s">
        <v>106</v>
      </c>
      <c r="C23" s="55" t="s">
        <v>108</v>
      </c>
      <c r="D23" s="36" t="str">
        <f>VLOOKUP(Tabel9[[#This Row],[DB25]],'3. DB25 Alle koder'!B:C,2,FALSE)</f>
        <v>Jagt, fældefangst og serviceydelser i forbindelse hermed</v>
      </c>
      <c r="E23" s="36">
        <f t="shared" si="0"/>
        <v>0</v>
      </c>
    </row>
    <row r="24" spans="1:5" x14ac:dyDescent="0.25">
      <c r="A24" s="55" t="s">
        <v>114</v>
      </c>
      <c r="B24" s="55" t="s">
        <v>112</v>
      </c>
      <c r="C24" s="55" t="s">
        <v>114</v>
      </c>
      <c r="D24" s="36" t="str">
        <f>VLOOKUP(Tabel9[[#This Row],[DB25]],'3. DB25 Alle koder'!B:C,2,FALSE)</f>
        <v>Dyrkning af træer og andre skovbrugsaktiviteter</v>
      </c>
      <c r="E24" s="36">
        <f t="shared" si="0"/>
        <v>0</v>
      </c>
    </row>
    <row r="25" spans="1:5" x14ac:dyDescent="0.25">
      <c r="A25" s="55" t="s">
        <v>118</v>
      </c>
      <c r="B25" s="55" t="s">
        <v>116</v>
      </c>
      <c r="C25" s="55" t="s">
        <v>118</v>
      </c>
      <c r="D25" s="36" t="str">
        <f>VLOOKUP(Tabel9[[#This Row],[DB25]],'3. DB25 Alle koder'!B:C,2,FALSE)</f>
        <v>Skovning</v>
      </c>
      <c r="E25" s="36">
        <f t="shared" si="0"/>
        <v>0</v>
      </c>
    </row>
    <row r="26" spans="1:5" x14ac:dyDescent="0.25">
      <c r="A26" s="55" t="s">
        <v>122</v>
      </c>
      <c r="B26" s="55" t="s">
        <v>2545</v>
      </c>
      <c r="C26" s="55" t="s">
        <v>122</v>
      </c>
      <c r="D26" s="36" t="str">
        <f>VLOOKUP(Tabel9[[#This Row],[DB25]],'3. DB25 Alle koder'!B:C,2,FALSE)</f>
        <v>Indsamling af vildtvoksende forstmateriale, undtagen træer</v>
      </c>
      <c r="E26" s="36">
        <f t="shared" si="0"/>
        <v>1</v>
      </c>
    </row>
    <row r="27" spans="1:5" x14ac:dyDescent="0.25">
      <c r="A27" s="55" t="s">
        <v>125</v>
      </c>
      <c r="B27" s="55" t="s">
        <v>2546</v>
      </c>
      <c r="C27" s="55" t="s">
        <v>125</v>
      </c>
      <c r="D27" s="36" t="str">
        <f>VLOOKUP(Tabel9[[#This Row],[DB25]],'3. DB25 Alle koder'!B:C,2,FALSE)</f>
        <v>Støtteaktiviteter i forbindelse med skovbrug</v>
      </c>
      <c r="E27" s="36">
        <f t="shared" si="0"/>
        <v>1</v>
      </c>
    </row>
    <row r="28" spans="1:5" x14ac:dyDescent="0.25">
      <c r="A28" s="55" t="s">
        <v>153</v>
      </c>
      <c r="B28" s="55" t="s">
        <v>151</v>
      </c>
      <c r="C28" s="55" t="s">
        <v>153</v>
      </c>
      <c r="D28" s="36" t="str">
        <f>VLOOKUP(Tabel9[[#This Row],[DB25]],'3. DB25 Alle koder'!B:C,2,FALSE)</f>
        <v>Indvinding af stenkul</v>
      </c>
      <c r="E28" s="36">
        <f t="shared" si="0"/>
        <v>0</v>
      </c>
    </row>
    <row r="29" spans="1:5" x14ac:dyDescent="0.25">
      <c r="A29" s="55" t="s">
        <v>157</v>
      </c>
      <c r="B29" s="55" t="s">
        <v>155</v>
      </c>
      <c r="C29" s="55" t="s">
        <v>157</v>
      </c>
      <c r="D29" s="36" t="str">
        <f>VLOOKUP(Tabel9[[#This Row],[DB25]],'3. DB25 Alle koder'!B:C,2,FALSE)</f>
        <v>Indvinding af brunkul</v>
      </c>
      <c r="E29" s="36">
        <f t="shared" si="0"/>
        <v>0</v>
      </c>
    </row>
    <row r="30" spans="1:5" x14ac:dyDescent="0.25">
      <c r="A30" s="55" t="s">
        <v>163</v>
      </c>
      <c r="B30" s="55" t="s">
        <v>161</v>
      </c>
      <c r="C30" s="55" t="s">
        <v>163</v>
      </c>
      <c r="D30" s="36" t="str">
        <f>VLOOKUP(Tabel9[[#This Row],[DB25]],'3. DB25 Alle koder'!B:C,2,FALSE)</f>
        <v>Indvinding af råolie</v>
      </c>
      <c r="E30" s="36">
        <f t="shared" si="0"/>
        <v>0</v>
      </c>
    </row>
    <row r="31" spans="1:5" x14ac:dyDescent="0.25">
      <c r="A31" s="55" t="s">
        <v>167</v>
      </c>
      <c r="B31" s="55" t="s">
        <v>165</v>
      </c>
      <c r="C31" s="55" t="s">
        <v>167</v>
      </c>
      <c r="D31" s="36" t="str">
        <f>VLOOKUP(Tabel9[[#This Row],[DB25]],'3. DB25 Alle koder'!B:C,2,FALSE)</f>
        <v>Indvinding af naturgas</v>
      </c>
      <c r="E31" s="36">
        <f t="shared" si="0"/>
        <v>0</v>
      </c>
    </row>
    <row r="32" spans="1:5" x14ac:dyDescent="0.25">
      <c r="A32" s="55" t="s">
        <v>173</v>
      </c>
      <c r="B32" s="55" t="s">
        <v>171</v>
      </c>
      <c r="C32" s="55" t="s">
        <v>173</v>
      </c>
      <c r="D32" s="36" t="str">
        <f>VLOOKUP(Tabel9[[#This Row],[DB25]],'3. DB25 Alle koder'!B:C,2,FALSE)</f>
        <v>Brydning af jernmalm</v>
      </c>
      <c r="E32" s="36">
        <f t="shared" si="0"/>
        <v>0</v>
      </c>
    </row>
    <row r="33" spans="1:5" x14ac:dyDescent="0.25">
      <c r="A33" s="55" t="s">
        <v>178</v>
      </c>
      <c r="B33" s="55" t="s">
        <v>177</v>
      </c>
      <c r="C33" s="55" t="s">
        <v>178</v>
      </c>
      <c r="D33" s="36" t="str">
        <f>VLOOKUP(Tabel9[[#This Row],[DB25]],'3. DB25 Alle koder'!B:C,2,FALSE)</f>
        <v>Brydning af uran- og thoriummalme</v>
      </c>
      <c r="E33" s="36">
        <f t="shared" si="0"/>
        <v>0</v>
      </c>
    </row>
    <row r="34" spans="1:5" x14ac:dyDescent="0.25">
      <c r="A34" s="55" t="s">
        <v>181</v>
      </c>
      <c r="B34" s="55" t="s">
        <v>180</v>
      </c>
      <c r="C34" s="55" t="s">
        <v>181</v>
      </c>
      <c r="D34" s="36" t="str">
        <f>VLOOKUP(Tabel9[[#This Row],[DB25]],'3. DB25 Alle koder'!B:C,2,FALSE)</f>
        <v>Brydning af andre ikke-jernholdige metalmalme</v>
      </c>
      <c r="E34" s="36">
        <f t="shared" si="0"/>
        <v>0</v>
      </c>
    </row>
    <row r="35" spans="1:5" x14ac:dyDescent="0.25">
      <c r="A35" s="55" t="s">
        <v>188</v>
      </c>
      <c r="B35" s="55" t="s">
        <v>2547</v>
      </c>
      <c r="C35" s="55" t="s">
        <v>188</v>
      </c>
      <c r="D35" s="36" t="str">
        <f>VLOOKUP(Tabel9[[#This Row],[DB25]],'3. DB25 Alle koder'!B:C,2,FALSE)</f>
        <v>Brydning af pyntesten, kalksten, gips, skifer mv.</v>
      </c>
      <c r="E35" s="36">
        <f t="shared" ref="E35:E66" si="1">IF(B35=D35,0,1)</f>
        <v>1</v>
      </c>
    </row>
    <row r="36" spans="1:5" x14ac:dyDescent="0.25">
      <c r="A36" s="55" t="s">
        <v>191</v>
      </c>
      <c r="B36" s="55" t="s">
        <v>2548</v>
      </c>
      <c r="C36" s="55" t="s">
        <v>191</v>
      </c>
      <c r="D36" s="36" t="str">
        <f>VLOOKUP(Tabel9[[#This Row],[DB25]],'3. DB25 Alle koder'!B:C,2,FALSE)</f>
        <v>Grus- og sandgravning og indvinding af ler og kaolin</v>
      </c>
      <c r="E36" s="36">
        <f t="shared" si="1"/>
        <v>1</v>
      </c>
    </row>
    <row r="37" spans="1:5" x14ac:dyDescent="0.25">
      <c r="A37" s="55" t="s">
        <v>195</v>
      </c>
      <c r="B37" s="55" t="s">
        <v>194</v>
      </c>
      <c r="C37" s="55" t="s">
        <v>195</v>
      </c>
      <c r="D37" s="36" t="str">
        <f>VLOOKUP(Tabel9[[#This Row],[DB25]],'3. DB25 Alle koder'!B:C,2,FALSE)</f>
        <v>Indvinding af mineraler til fremstilling af kemiske produkter og gødningsstoffer</v>
      </c>
      <c r="E37" s="36">
        <f t="shared" si="1"/>
        <v>0</v>
      </c>
    </row>
    <row r="38" spans="1:5" x14ac:dyDescent="0.25">
      <c r="A38" s="55" t="s">
        <v>198</v>
      </c>
      <c r="B38" s="55" t="s">
        <v>2550</v>
      </c>
      <c r="C38" s="55" t="s">
        <v>198</v>
      </c>
      <c r="D38" s="36" t="str">
        <f>VLOOKUP(Tabel9[[#This Row],[DB25]],'3. DB25 Alle koder'!B:C,2,FALSE)</f>
        <v>Indvinding af tørv</v>
      </c>
      <c r="E38" s="36">
        <f t="shared" si="1"/>
        <v>1</v>
      </c>
    </row>
    <row r="39" spans="1:5" x14ac:dyDescent="0.25">
      <c r="A39" s="55" t="s">
        <v>201</v>
      </c>
      <c r="B39" s="55" t="s">
        <v>200</v>
      </c>
      <c r="C39" s="55" t="s">
        <v>201</v>
      </c>
      <c r="D39" s="36" t="str">
        <f>VLOOKUP(Tabel9[[#This Row],[DB25]],'3. DB25 Alle koder'!B:C,2,FALSE)</f>
        <v>Saltindvinding</v>
      </c>
      <c r="E39" s="36">
        <f t="shared" si="1"/>
        <v>0</v>
      </c>
    </row>
    <row r="40" spans="1:5" x14ac:dyDescent="0.25">
      <c r="A40" s="55" t="s">
        <v>203</v>
      </c>
      <c r="B40" s="55" t="s">
        <v>2551</v>
      </c>
      <c r="C40" s="55" t="s">
        <v>203</v>
      </c>
      <c r="D40" s="36" t="str">
        <f>VLOOKUP(Tabel9[[#This Row],[DB25]],'3. DB25 Alle koder'!B:C,2,FALSE)</f>
        <v>Anden råstofindvinding i.a.n.</v>
      </c>
      <c r="E40" s="36">
        <f t="shared" si="1"/>
        <v>0</v>
      </c>
    </row>
    <row r="41" spans="1:5" x14ac:dyDescent="0.25">
      <c r="A41" s="55" t="s">
        <v>207</v>
      </c>
      <c r="B41" s="55" t="s">
        <v>2553</v>
      </c>
      <c r="C41" s="55" t="s">
        <v>207</v>
      </c>
      <c r="D41" s="36" t="str">
        <f>VLOOKUP(Tabel9[[#This Row],[DB25]],'3. DB25 Alle koder'!B:C,2,FALSE)</f>
        <v>Støtteaktiviteter i forbindelse med indvinding af råolie og naturgas</v>
      </c>
      <c r="E41" s="36">
        <f t="shared" si="1"/>
        <v>1</v>
      </c>
    </row>
    <row r="42" spans="1:5" x14ac:dyDescent="0.25">
      <c r="A42" s="55" t="s">
        <v>210</v>
      </c>
      <c r="B42" s="55" t="s">
        <v>2554</v>
      </c>
      <c r="C42" s="55" t="s">
        <v>210</v>
      </c>
      <c r="D42" s="36" t="str">
        <f>VLOOKUP(Tabel9[[#This Row],[DB25]],'3. DB25 Alle koder'!B:C,2,FALSE)</f>
        <v>Støtteaktiviteter i forbindelse med anden råstofindvinding</v>
      </c>
      <c r="E42" s="36">
        <f t="shared" si="1"/>
        <v>1</v>
      </c>
    </row>
    <row r="43" spans="1:5" x14ac:dyDescent="0.25">
      <c r="A43" s="55" t="s">
        <v>217</v>
      </c>
      <c r="B43" s="55" t="s">
        <v>218</v>
      </c>
      <c r="C43" s="55" t="s">
        <v>217</v>
      </c>
      <c r="D43" s="36" t="str">
        <f>VLOOKUP(Tabel9[[#This Row],[DB25]],'3. DB25 Alle koder'!B:C,2,FALSE)</f>
        <v>Forarbejdning af svinekød</v>
      </c>
      <c r="E43" s="36">
        <f t="shared" si="1"/>
        <v>0</v>
      </c>
    </row>
    <row r="44" spans="1:5" x14ac:dyDescent="0.25">
      <c r="A44" s="55" t="s">
        <v>219</v>
      </c>
      <c r="B44" s="55" t="s">
        <v>220</v>
      </c>
      <c r="C44" s="55" t="s">
        <v>219</v>
      </c>
      <c r="D44" s="36" t="str">
        <f>VLOOKUP(Tabel9[[#This Row],[DB25]],'3. DB25 Alle koder'!B:C,2,FALSE)</f>
        <v>Forarbejdning af andet kød</v>
      </c>
      <c r="E44" s="36">
        <f t="shared" si="1"/>
        <v>0</v>
      </c>
    </row>
    <row r="45" spans="1:5" x14ac:dyDescent="0.25">
      <c r="A45" s="55" t="s">
        <v>222</v>
      </c>
      <c r="B45" s="55" t="s">
        <v>2557</v>
      </c>
      <c r="C45" s="55" t="s">
        <v>222</v>
      </c>
      <c r="D45" s="36" t="str">
        <f>VLOOKUP(Tabel9[[#This Row],[DB25]],'3. DB25 Alle koder'!B:C,2,FALSE)</f>
        <v>Forarbejdning og konservering af fjerkrækød</v>
      </c>
      <c r="E45" s="36">
        <f t="shared" si="1"/>
        <v>0</v>
      </c>
    </row>
    <row r="46" spans="1:5" x14ac:dyDescent="0.25">
      <c r="A46" s="55" t="s">
        <v>224</v>
      </c>
      <c r="B46" s="55" t="s">
        <v>2558</v>
      </c>
      <c r="C46" s="55" t="s">
        <v>224</v>
      </c>
      <c r="D46" s="36" t="str">
        <f>VLOOKUP(Tabel9[[#This Row],[DB25]],'3. DB25 Alle koder'!B:C,2,FALSE)</f>
        <v>Fremstilling af kød- og fjerkrækødprodukter</v>
      </c>
      <c r="E46" s="36">
        <f t="shared" si="1"/>
        <v>1</v>
      </c>
    </row>
    <row r="47" spans="1:5" x14ac:dyDescent="0.25">
      <c r="A47" s="55" t="s">
        <v>229</v>
      </c>
      <c r="B47" s="55" t="s">
        <v>230</v>
      </c>
      <c r="C47" s="55" t="s">
        <v>229</v>
      </c>
      <c r="D47" s="36" t="str">
        <f>VLOOKUP(Tabel9[[#This Row],[DB25]],'3. DB25 Alle koder'!B:C,2,FALSE)</f>
        <v>Fremstilling af fiskemel</v>
      </c>
      <c r="E47" s="36">
        <f t="shared" si="1"/>
        <v>0</v>
      </c>
    </row>
    <row r="48" spans="1:5" x14ac:dyDescent="0.25">
      <c r="A48" s="55" t="s">
        <v>231</v>
      </c>
      <c r="B48" s="55" t="s">
        <v>232</v>
      </c>
      <c r="C48" s="55" t="s">
        <v>231</v>
      </c>
      <c r="D48" s="36" t="str">
        <f>VLOOKUP(Tabel9[[#This Row],[DB25]],'3. DB25 Alle koder'!B:C,2,FALSE)</f>
        <v>Forarbejdning og konservering af fisk, krebsdyr og bløddyr, undtagen fiskemel</v>
      </c>
      <c r="E48" s="36">
        <f t="shared" si="1"/>
        <v>0</v>
      </c>
    </row>
    <row r="49" spans="1:5" x14ac:dyDescent="0.25">
      <c r="A49" s="55" t="s">
        <v>237</v>
      </c>
      <c r="B49" s="55" t="s">
        <v>236</v>
      </c>
      <c r="C49" s="55" t="s">
        <v>237</v>
      </c>
      <c r="D49" s="36" t="str">
        <f>VLOOKUP(Tabel9[[#This Row],[DB25]],'3. DB25 Alle koder'!B:C,2,FALSE)</f>
        <v>Forarbejdning og konservering af kartofler</v>
      </c>
      <c r="E49" s="36">
        <f t="shared" si="1"/>
        <v>0</v>
      </c>
    </row>
    <row r="50" spans="1:5" x14ac:dyDescent="0.25">
      <c r="A50" s="55" t="s">
        <v>240</v>
      </c>
      <c r="B50" s="55" t="s">
        <v>239</v>
      </c>
      <c r="C50" s="55" t="s">
        <v>240</v>
      </c>
      <c r="D50" s="36" t="str">
        <f>VLOOKUP(Tabel9[[#This Row],[DB25]],'3. DB25 Alle koder'!B:C,2,FALSE)</f>
        <v>Fremstilling af frugt- og grøntsagssaft</v>
      </c>
      <c r="E50" s="36">
        <f t="shared" si="1"/>
        <v>0</v>
      </c>
    </row>
    <row r="51" spans="1:5" x14ac:dyDescent="0.25">
      <c r="A51" s="55" t="s">
        <v>243</v>
      </c>
      <c r="B51" s="55" t="s">
        <v>242</v>
      </c>
      <c r="C51" s="55" t="s">
        <v>243</v>
      </c>
      <c r="D51" s="36" t="str">
        <f>VLOOKUP(Tabel9[[#This Row],[DB25]],'3. DB25 Alle koder'!B:C,2,FALSE)</f>
        <v>Anden forarbejdning og konservering af frugt og grøntsager</v>
      </c>
      <c r="E51" s="36">
        <f t="shared" si="1"/>
        <v>0</v>
      </c>
    </row>
    <row r="52" spans="1:5" x14ac:dyDescent="0.25">
      <c r="A52" s="55" t="s">
        <v>248</v>
      </c>
      <c r="B52" s="55" t="s">
        <v>247</v>
      </c>
      <c r="C52" s="55" t="s">
        <v>248</v>
      </c>
      <c r="D52" s="36" t="str">
        <f>VLOOKUP(Tabel9[[#This Row],[DB25]],'3. DB25 Alle koder'!B:C,2,FALSE)</f>
        <v>Fremstilling af olier og fedtstoffer</v>
      </c>
      <c r="E52" s="36">
        <f t="shared" si="1"/>
        <v>0</v>
      </c>
    </row>
    <row r="53" spans="1:5" x14ac:dyDescent="0.25">
      <c r="A53" s="55" t="s">
        <v>251</v>
      </c>
      <c r="B53" s="55" t="s">
        <v>2559</v>
      </c>
      <c r="C53" s="55" t="s">
        <v>251</v>
      </c>
      <c r="D53" s="36" t="str">
        <f>VLOOKUP(Tabel9[[#This Row],[DB25]],'3. DB25 Alle koder'!B:C,2,FALSE)</f>
        <v>Fremstilling af margarine o.lign. spiselige fedtstoffer</v>
      </c>
      <c r="E53" s="36">
        <f t="shared" si="1"/>
        <v>1</v>
      </c>
    </row>
    <row r="54" spans="1:5" x14ac:dyDescent="0.25">
      <c r="A54" s="55" t="s">
        <v>256</v>
      </c>
      <c r="B54" s="55" t="s">
        <v>2560</v>
      </c>
      <c r="C54" s="55" t="s">
        <v>256</v>
      </c>
      <c r="D54" s="36" t="str">
        <f>VLOOKUP(Tabel9[[#This Row],[DB25]],'3. DB25 Alle koder'!B:C,2,FALSE)</f>
        <v>Fremstilling af mejeriprodukter</v>
      </c>
      <c r="E54" s="36">
        <f t="shared" si="1"/>
        <v>1</v>
      </c>
    </row>
    <row r="55" spans="1:5" x14ac:dyDescent="0.25">
      <c r="A55" s="55" t="s">
        <v>259</v>
      </c>
      <c r="B55" s="55" t="s">
        <v>258</v>
      </c>
      <c r="C55" s="55" t="s">
        <v>259</v>
      </c>
      <c r="D55" s="36" t="str">
        <f>VLOOKUP(Tabel9[[#This Row],[DB25]],'3. DB25 Alle koder'!B:C,2,FALSE)</f>
        <v>Fremstilling af konsumis</v>
      </c>
      <c r="E55" s="36">
        <f t="shared" si="1"/>
        <v>0</v>
      </c>
    </row>
    <row r="56" spans="1:5" x14ac:dyDescent="0.25">
      <c r="A56" s="55" t="s">
        <v>286</v>
      </c>
      <c r="B56" s="55" t="s">
        <v>285</v>
      </c>
      <c r="C56" s="55" t="s">
        <v>286</v>
      </c>
      <c r="D56" s="36" t="str">
        <f>VLOOKUP(Tabel9[[#This Row],[DB25]],'3. DB25 Alle koder'!B:C,2,FALSE)</f>
        <v>Fremstilling af sukker</v>
      </c>
      <c r="E56" s="36">
        <f t="shared" si="1"/>
        <v>0</v>
      </c>
    </row>
    <row r="57" spans="1:5" x14ac:dyDescent="0.25">
      <c r="A57" s="55" t="s">
        <v>289</v>
      </c>
      <c r="B57" s="55" t="s">
        <v>288</v>
      </c>
      <c r="C57" s="55" t="s">
        <v>289</v>
      </c>
      <c r="D57" s="36" t="str">
        <f>VLOOKUP(Tabel9[[#This Row],[DB25]],'3. DB25 Alle koder'!B:C,2,FALSE)</f>
        <v>Fremstilling af kakao, chokolade og sukkervarer</v>
      </c>
      <c r="E57" s="36">
        <f t="shared" si="1"/>
        <v>0</v>
      </c>
    </row>
    <row r="58" spans="1:5" x14ac:dyDescent="0.25">
      <c r="A58" s="55" t="s">
        <v>292</v>
      </c>
      <c r="B58" s="55" t="s">
        <v>291</v>
      </c>
      <c r="C58" s="55" t="s">
        <v>292</v>
      </c>
      <c r="D58" s="36" t="str">
        <f>VLOOKUP(Tabel9[[#This Row],[DB25]],'3. DB25 Alle koder'!B:C,2,FALSE)</f>
        <v>Forarbejdning af te og kaffe</v>
      </c>
      <c r="E58" s="36">
        <f t="shared" si="1"/>
        <v>0</v>
      </c>
    </row>
    <row r="59" spans="1:5" x14ac:dyDescent="0.25">
      <c r="A59" s="55" t="s">
        <v>295</v>
      </c>
      <c r="B59" s="55" t="s">
        <v>294</v>
      </c>
      <c r="C59" s="55" t="s">
        <v>295</v>
      </c>
      <c r="D59" s="36" t="str">
        <f>VLOOKUP(Tabel9[[#This Row],[DB25]],'3. DB25 Alle koder'!B:C,2,FALSE)</f>
        <v>Fremstilling af smagspræparater og krydderier</v>
      </c>
      <c r="E59" s="36">
        <f t="shared" si="1"/>
        <v>0</v>
      </c>
    </row>
    <row r="60" spans="1:5" x14ac:dyDescent="0.25">
      <c r="A60" s="55" t="s">
        <v>298</v>
      </c>
      <c r="B60" s="55" t="s">
        <v>297</v>
      </c>
      <c r="C60" s="55" t="s">
        <v>298</v>
      </c>
      <c r="D60" s="36" t="str">
        <f>VLOOKUP(Tabel9[[#This Row],[DB25]],'3. DB25 Alle koder'!B:C,2,FALSE)</f>
        <v>Fremstilling af færdigretter</v>
      </c>
      <c r="E60" s="36">
        <f t="shared" si="1"/>
        <v>0</v>
      </c>
    </row>
    <row r="61" spans="1:5" x14ac:dyDescent="0.25">
      <c r="A61" s="55" t="s">
        <v>308</v>
      </c>
      <c r="B61" s="55" t="s">
        <v>307</v>
      </c>
      <c r="C61" s="55" t="s">
        <v>308</v>
      </c>
      <c r="D61" s="36" t="str">
        <f>VLOOKUP(Tabel9[[#This Row],[DB25]],'3. DB25 Alle koder'!B:C,2,FALSE)</f>
        <v>Fremstilling af færdige foderblandinger til landbrugsdyr</v>
      </c>
      <c r="E61" s="36">
        <f t="shared" si="1"/>
        <v>0</v>
      </c>
    </row>
    <row r="62" spans="1:5" x14ac:dyDescent="0.25">
      <c r="A62" s="55" t="s">
        <v>311</v>
      </c>
      <c r="B62" s="55" t="s">
        <v>310</v>
      </c>
      <c r="C62" s="55" t="s">
        <v>311</v>
      </c>
      <c r="D62" s="36" t="str">
        <f>VLOOKUP(Tabel9[[#This Row],[DB25]],'3. DB25 Alle koder'!B:C,2,FALSE)</f>
        <v>Fremstilling af færdige foderblandinger til kæledyr</v>
      </c>
      <c r="E62" s="36">
        <f t="shared" si="1"/>
        <v>0</v>
      </c>
    </row>
    <row r="63" spans="1:5" x14ac:dyDescent="0.25">
      <c r="A63" s="55" t="s">
        <v>316</v>
      </c>
      <c r="B63" s="55" t="s">
        <v>315</v>
      </c>
      <c r="C63" s="55" t="s">
        <v>316</v>
      </c>
      <c r="D63" s="36" t="str">
        <f>VLOOKUP(Tabel9[[#This Row],[DB25]],'3. DB25 Alle koder'!B:C,2,FALSE)</f>
        <v>Destillation, rektifikation og blanding af alkohol</v>
      </c>
      <c r="E63" s="36">
        <f t="shared" si="1"/>
        <v>0</v>
      </c>
    </row>
    <row r="64" spans="1:5" x14ac:dyDescent="0.25">
      <c r="A64" s="55" t="s">
        <v>319</v>
      </c>
      <c r="B64" s="55" t="s">
        <v>318</v>
      </c>
      <c r="C64" s="55" t="s">
        <v>319</v>
      </c>
      <c r="D64" s="36" t="str">
        <f>VLOOKUP(Tabel9[[#This Row],[DB25]],'3. DB25 Alle koder'!B:C,2,FALSE)</f>
        <v>Fremstilling af vin af druer</v>
      </c>
      <c r="E64" s="36">
        <f t="shared" si="1"/>
        <v>0</v>
      </c>
    </row>
    <row r="65" spans="1:5" x14ac:dyDescent="0.25">
      <c r="A65" s="55" t="s">
        <v>322</v>
      </c>
      <c r="B65" s="55" t="s">
        <v>2566</v>
      </c>
      <c r="C65" s="55" t="s">
        <v>322</v>
      </c>
      <c r="D65" s="36" t="str">
        <f>VLOOKUP(Tabel9[[#This Row],[DB25]],'3. DB25 Alle koder'!B:C,2,FALSE)</f>
        <v>Fremstilling af cider og andre gærede drikkevarer af frugt</v>
      </c>
      <c r="E65" s="36">
        <f t="shared" si="1"/>
        <v>1</v>
      </c>
    </row>
    <row r="66" spans="1:5" x14ac:dyDescent="0.25">
      <c r="A66" s="55" t="s">
        <v>325</v>
      </c>
      <c r="B66" s="55" t="s">
        <v>324</v>
      </c>
      <c r="C66" s="55" t="s">
        <v>325</v>
      </c>
      <c r="D66" s="36" t="str">
        <f>VLOOKUP(Tabel9[[#This Row],[DB25]],'3. DB25 Alle koder'!B:C,2,FALSE)</f>
        <v>Fremstilling af andre ikke-destillerede gærede drikkevarer</v>
      </c>
      <c r="E66" s="36">
        <f t="shared" si="1"/>
        <v>0</v>
      </c>
    </row>
    <row r="67" spans="1:5" x14ac:dyDescent="0.25">
      <c r="A67" s="55" t="s">
        <v>328</v>
      </c>
      <c r="B67" s="55" t="s">
        <v>327</v>
      </c>
      <c r="C67" s="55" t="s">
        <v>328</v>
      </c>
      <c r="D67" s="36" t="str">
        <f>VLOOKUP(Tabel9[[#This Row],[DB25]],'3. DB25 Alle koder'!B:C,2,FALSE)</f>
        <v>Fremstilling af øl</v>
      </c>
      <c r="E67" s="36">
        <f>IF(B67=D67,0,1)</f>
        <v>0</v>
      </c>
    </row>
    <row r="68" spans="1:5" x14ac:dyDescent="0.25">
      <c r="A68" s="55" t="s">
        <v>331</v>
      </c>
      <c r="B68" s="55" t="s">
        <v>330</v>
      </c>
      <c r="C68" s="55" t="s">
        <v>331</v>
      </c>
      <c r="D68" s="36" t="str">
        <f>VLOOKUP(Tabel9[[#This Row],[DB25]],'3. DB25 Alle koder'!B:C,2,FALSE)</f>
        <v>Fremstilling af malt</v>
      </c>
      <c r="E68" s="36">
        <f t="shared" ref="E68:E127" si="2">IF(B68=D68,0,1)</f>
        <v>0</v>
      </c>
    </row>
    <row r="69" spans="1:5" x14ac:dyDescent="0.25">
      <c r="A69" s="55" t="s">
        <v>338</v>
      </c>
      <c r="B69" s="55" t="s">
        <v>2568</v>
      </c>
      <c r="C69" s="55" t="s">
        <v>338</v>
      </c>
      <c r="D69" s="36" t="str">
        <f>VLOOKUP(Tabel9[[#This Row],[DB25]],'3. DB25 Alle koder'!B:C,2,FALSE)</f>
        <v>Fremstilling af tobaksvarer</v>
      </c>
      <c r="E69" s="36">
        <f t="shared" si="2"/>
        <v>1</v>
      </c>
    </row>
    <row r="70" spans="1:5" x14ac:dyDescent="0.25">
      <c r="A70" s="55" t="s">
        <v>343</v>
      </c>
      <c r="B70" s="55" t="s">
        <v>341</v>
      </c>
      <c r="C70" s="55" t="s">
        <v>343</v>
      </c>
      <c r="D70" s="36" t="str">
        <f>VLOOKUP(Tabel9[[#This Row],[DB25]],'3. DB25 Alle koder'!B:C,2,FALSE)</f>
        <v>Forbehandling og spinding af tekstilfibre</v>
      </c>
      <c r="E70" s="36">
        <f t="shared" si="2"/>
        <v>0</v>
      </c>
    </row>
    <row r="71" spans="1:5" x14ac:dyDescent="0.25">
      <c r="A71" s="55" t="s">
        <v>356</v>
      </c>
      <c r="B71" s="55" t="s">
        <v>355</v>
      </c>
      <c r="C71" s="55" t="s">
        <v>356</v>
      </c>
      <c r="D71" s="36" t="str">
        <f>VLOOKUP(Tabel9[[#This Row],[DB25]],'3. DB25 Alle koder'!B:C,2,FALSE)</f>
        <v>Fremstilling af trikotagestoffer</v>
      </c>
      <c r="E71" s="36">
        <f t="shared" si="2"/>
        <v>0</v>
      </c>
    </row>
    <row r="72" spans="1:5" x14ac:dyDescent="0.25">
      <c r="A72" s="55" t="s">
        <v>361</v>
      </c>
      <c r="B72" s="55" t="s">
        <v>2572</v>
      </c>
      <c r="C72" s="55" t="s">
        <v>361</v>
      </c>
      <c r="D72" s="36" t="str">
        <f>VLOOKUP(Tabel9[[#This Row],[DB25]],'3. DB25 Alle koder'!B:C,2,FALSE)</f>
        <v>Fremstilling af gulvtæpper og -måtter</v>
      </c>
      <c r="E72" s="36">
        <f t="shared" si="2"/>
        <v>1</v>
      </c>
    </row>
    <row r="73" spans="1:5" x14ac:dyDescent="0.25">
      <c r="A73" s="55" t="s">
        <v>364</v>
      </c>
      <c r="B73" s="55" t="s">
        <v>363</v>
      </c>
      <c r="C73" s="55" t="s">
        <v>364</v>
      </c>
      <c r="D73" s="36" t="str">
        <f>VLOOKUP(Tabel9[[#This Row],[DB25]],'3. DB25 Alle koder'!B:C,2,FALSE)</f>
        <v>Fremstilling af reb, tovværk, sejlgarn og netstoffer</v>
      </c>
      <c r="E73" s="36">
        <f t="shared" si="2"/>
        <v>0</v>
      </c>
    </row>
    <row r="74" spans="1:5" x14ac:dyDescent="0.25">
      <c r="A74" s="55" t="s">
        <v>367</v>
      </c>
      <c r="B74" s="55" t="s">
        <v>2573</v>
      </c>
      <c r="C74" s="55" t="s">
        <v>367</v>
      </c>
      <c r="D74" s="36" t="str">
        <f>VLOOKUP(Tabel9[[#This Row],[DB25]],'3. DB25 Alle koder'!B:C,2,FALSE)</f>
        <v>Fremstilling af fiberdug og varer af fiberdug</v>
      </c>
      <c r="E74" s="36">
        <f t="shared" si="2"/>
        <v>1</v>
      </c>
    </row>
    <row r="75" spans="1:5" x14ac:dyDescent="0.25">
      <c r="A75" s="55" t="s">
        <v>372</v>
      </c>
      <c r="B75" s="55" t="s">
        <v>2574</v>
      </c>
      <c r="C75" s="55" t="s">
        <v>372</v>
      </c>
      <c r="D75" s="36" t="str">
        <f>VLOOKUP(Tabel9[[#This Row],[DB25]],'3. DB25 Alle koder'!B:C,2,FALSE)</f>
        <v>Fremstilling af andre tekstiler i.a.n.</v>
      </c>
      <c r="E75" s="36">
        <f t="shared" si="2"/>
        <v>0</v>
      </c>
    </row>
    <row r="76" spans="1:5" x14ac:dyDescent="0.25">
      <c r="A76" s="55" t="s">
        <v>399</v>
      </c>
      <c r="B76" s="55" t="s">
        <v>2592</v>
      </c>
      <c r="C76" s="55" t="s">
        <v>399</v>
      </c>
      <c r="D76" s="36" t="str">
        <f>VLOOKUP(Tabel9[[#This Row],[DB25]],'3. DB25 Alle koder'!B:C,2,FALSE)</f>
        <v>Garvning, beredning og farvning af læder og pelsskind</v>
      </c>
      <c r="E76" s="36">
        <f t="shared" si="2"/>
        <v>1</v>
      </c>
    </row>
    <row r="77" spans="1:5" x14ac:dyDescent="0.25">
      <c r="A77" s="55" t="s">
        <v>402</v>
      </c>
      <c r="B77" s="55" t="s">
        <v>2594</v>
      </c>
      <c r="C77" s="55" t="s">
        <v>402</v>
      </c>
      <c r="D77" s="36" t="str">
        <f>VLOOKUP(Tabel9[[#This Row],[DB25]],'3. DB25 Alle koder'!B:C,2,FALSE)</f>
        <v>Fremstilling af tasker, kufferter, sadelmagervarer mv., uanset materialets art</v>
      </c>
      <c r="E77" s="36">
        <f t="shared" si="2"/>
        <v>1</v>
      </c>
    </row>
    <row r="78" spans="1:5" x14ac:dyDescent="0.25">
      <c r="A78" s="55" t="s">
        <v>447</v>
      </c>
      <c r="B78" s="55" t="s">
        <v>446</v>
      </c>
      <c r="C78" s="55" t="s">
        <v>447</v>
      </c>
      <c r="D78" s="36" t="str">
        <f>VLOOKUP(Tabel9[[#This Row],[DB25]],'3. DB25 Alle koder'!B:C,2,FALSE)</f>
        <v>Fremstilling af papirmasse</v>
      </c>
      <c r="E78" s="36">
        <f t="shared" si="2"/>
        <v>0</v>
      </c>
    </row>
    <row r="79" spans="1:5" x14ac:dyDescent="0.25">
      <c r="A79" s="55" t="s">
        <v>450</v>
      </c>
      <c r="B79" s="55" t="s">
        <v>449</v>
      </c>
      <c r="C79" s="55" t="s">
        <v>450</v>
      </c>
      <c r="D79" s="36" t="str">
        <f>VLOOKUP(Tabel9[[#This Row],[DB25]],'3. DB25 Alle koder'!B:C,2,FALSE)</f>
        <v>Fremstilling af papir og pap</v>
      </c>
      <c r="E79" s="36">
        <f t="shared" si="2"/>
        <v>0</v>
      </c>
    </row>
    <row r="80" spans="1:5" x14ac:dyDescent="0.25">
      <c r="A80" s="55" t="s">
        <v>455</v>
      </c>
      <c r="B80" s="55" t="s">
        <v>2598</v>
      </c>
      <c r="C80" s="55" t="s">
        <v>455</v>
      </c>
      <c r="D80" s="36" t="str">
        <f>VLOOKUP(Tabel9[[#This Row],[DB25]],'3. DB25 Alle koder'!B:C,2,FALSE)</f>
        <v>Fremstilling af bølgepap, pap og emballage af papir og pap</v>
      </c>
      <c r="E80" s="36">
        <f t="shared" si="2"/>
        <v>1</v>
      </c>
    </row>
    <row r="81" spans="1:5" ht="30" x14ac:dyDescent="0.25">
      <c r="A81" s="55" t="s">
        <v>458</v>
      </c>
      <c r="B81" s="55" t="s">
        <v>457</v>
      </c>
      <c r="C81" s="55" t="s">
        <v>458</v>
      </c>
      <c r="D81" s="36" t="str">
        <f>VLOOKUP(Tabel9[[#This Row],[DB25]],'3. DB25 Alle koder'!B:C,2,FALSE)</f>
        <v>Fremstilling af husholdningsartikler og hygiejneartikler samt toiletartikler af papir og pap</v>
      </c>
      <c r="E81" s="36">
        <f t="shared" si="2"/>
        <v>0</v>
      </c>
    </row>
    <row r="82" spans="1:5" x14ac:dyDescent="0.25">
      <c r="A82" s="55" t="s">
        <v>461</v>
      </c>
      <c r="B82" s="55" t="s">
        <v>460</v>
      </c>
      <c r="C82" s="55" t="s">
        <v>461</v>
      </c>
      <c r="D82" s="36" t="str">
        <f>VLOOKUP(Tabel9[[#This Row],[DB25]],'3. DB25 Alle koder'!B:C,2,FALSE)</f>
        <v>Fremstilling af kontorartikler af papir</v>
      </c>
      <c r="E82" s="36">
        <f t="shared" si="2"/>
        <v>0</v>
      </c>
    </row>
    <row r="83" spans="1:5" x14ac:dyDescent="0.25">
      <c r="A83" s="55" t="s">
        <v>464</v>
      </c>
      <c r="B83" s="55" t="s">
        <v>463</v>
      </c>
      <c r="C83" s="55" t="s">
        <v>464</v>
      </c>
      <c r="D83" s="36" t="str">
        <f>VLOOKUP(Tabel9[[#This Row],[DB25]],'3. DB25 Alle koder'!B:C,2,FALSE)</f>
        <v>Fremstilling af tapet</v>
      </c>
      <c r="E83" s="36">
        <f t="shared" si="2"/>
        <v>0</v>
      </c>
    </row>
    <row r="84" spans="1:5" x14ac:dyDescent="0.25">
      <c r="A84" s="55" t="s">
        <v>472</v>
      </c>
      <c r="B84" s="55" t="s">
        <v>471</v>
      </c>
      <c r="C84" s="55" t="s">
        <v>472</v>
      </c>
      <c r="D84" s="36" t="str">
        <f>VLOOKUP(Tabel9[[#This Row],[DB25]],'3. DB25 Alle koder'!B:C,2,FALSE)</f>
        <v>Trykning af dagblade</v>
      </c>
      <c r="E84" s="36">
        <f t="shared" si="2"/>
        <v>0</v>
      </c>
    </row>
    <row r="85" spans="1:5" x14ac:dyDescent="0.25">
      <c r="A85" s="55" t="s">
        <v>478</v>
      </c>
      <c r="B85" s="55" t="s">
        <v>477</v>
      </c>
      <c r="C85" s="55" t="s">
        <v>478</v>
      </c>
      <c r="D85" s="36" t="str">
        <f>VLOOKUP(Tabel9[[#This Row],[DB25]],'3. DB25 Alle koder'!B:C,2,FALSE)</f>
        <v>Prepress- og premedia-arbejde</v>
      </c>
      <c r="E85" s="36">
        <f t="shared" si="2"/>
        <v>0</v>
      </c>
    </row>
    <row r="86" spans="1:5" x14ac:dyDescent="0.25">
      <c r="A86" s="55" t="s">
        <v>481</v>
      </c>
      <c r="B86" s="55" t="s">
        <v>480</v>
      </c>
      <c r="C86" s="55" t="s">
        <v>481</v>
      </c>
      <c r="D86" s="36" t="str">
        <f>VLOOKUP(Tabel9[[#This Row],[DB25]],'3. DB25 Alle koder'!B:C,2,FALSE)</f>
        <v>Bogbinding og lignende serviceydelser</v>
      </c>
      <c r="E86" s="36">
        <f t="shared" si="2"/>
        <v>0</v>
      </c>
    </row>
    <row r="87" spans="1:5" x14ac:dyDescent="0.25">
      <c r="A87" s="55" t="s">
        <v>484</v>
      </c>
      <c r="B87" s="55" t="s">
        <v>2601</v>
      </c>
      <c r="C87" s="55" t="s">
        <v>484</v>
      </c>
      <c r="D87" s="36" t="str">
        <f>VLOOKUP(Tabel9[[#This Row],[DB25]],'3. DB25 Alle koder'!B:C,2,FALSE)</f>
        <v>Reproduktion af indspillede medier</v>
      </c>
      <c r="E87" s="36">
        <f t="shared" si="2"/>
        <v>0</v>
      </c>
    </row>
    <row r="88" spans="1:5" x14ac:dyDescent="0.25">
      <c r="A88" s="55" t="s">
        <v>489</v>
      </c>
      <c r="B88" s="55" t="s">
        <v>487</v>
      </c>
      <c r="C88" s="55" t="s">
        <v>489</v>
      </c>
      <c r="D88" s="36" t="str">
        <f>VLOOKUP(Tabel9[[#This Row],[DB25]],'3. DB25 Alle koder'!B:C,2,FALSE)</f>
        <v>Fremstilling af koksovnsprodukter</v>
      </c>
      <c r="E88" s="36">
        <f t="shared" si="2"/>
        <v>1</v>
      </c>
    </row>
    <row r="89" spans="1:5" x14ac:dyDescent="0.25">
      <c r="A89" s="55" t="s">
        <v>493</v>
      </c>
      <c r="B89" s="55" t="s">
        <v>2602</v>
      </c>
      <c r="C89" s="55" t="s">
        <v>493</v>
      </c>
      <c r="D89" s="36" t="str">
        <f>VLOOKUP(Tabel9[[#This Row],[DB25]],'3. DB25 Alle koder'!B:C,2,FALSE)</f>
        <v>Fremstilling af raffinerede mineralolieprodukter og fossile brændstoffer</v>
      </c>
      <c r="E89" s="36">
        <f t="shared" si="2"/>
        <v>1</v>
      </c>
    </row>
    <row r="90" spans="1:5" x14ac:dyDescent="0.25">
      <c r="A90" s="55" t="s">
        <v>502</v>
      </c>
      <c r="B90" s="55" t="s">
        <v>501</v>
      </c>
      <c r="C90" s="55" t="s">
        <v>502</v>
      </c>
      <c r="D90" s="36" t="str">
        <f>VLOOKUP(Tabel9[[#This Row],[DB25]],'3. DB25 Alle koder'!B:C,2,FALSE)</f>
        <v>Fremstilling af farvestoffer og pigmenter</v>
      </c>
      <c r="E90" s="36">
        <f t="shared" si="2"/>
        <v>0</v>
      </c>
    </row>
    <row r="91" spans="1:5" x14ac:dyDescent="0.25">
      <c r="A91" s="55" t="s">
        <v>505</v>
      </c>
      <c r="B91" s="55" t="s">
        <v>504</v>
      </c>
      <c r="C91" s="55" t="s">
        <v>505</v>
      </c>
      <c r="D91" s="36" t="str">
        <f>VLOOKUP(Tabel9[[#This Row],[DB25]],'3. DB25 Alle koder'!B:C,2,FALSE)</f>
        <v>Fremstilling af andre uorganiske basiskemikalier</v>
      </c>
      <c r="E91" s="36">
        <f t="shared" si="2"/>
        <v>0</v>
      </c>
    </row>
    <row r="92" spans="1:5" x14ac:dyDescent="0.25">
      <c r="A92" s="55" t="s">
        <v>511</v>
      </c>
      <c r="B92" s="55" t="s">
        <v>510</v>
      </c>
      <c r="C92" s="55" t="s">
        <v>511</v>
      </c>
      <c r="D92" s="36" t="str">
        <f>VLOOKUP(Tabel9[[#This Row],[DB25]],'3. DB25 Alle koder'!B:C,2,FALSE)</f>
        <v>Fremstilling af gødningsstoffer og nitrogenprodukter</v>
      </c>
      <c r="E92" s="36">
        <f t="shared" si="2"/>
        <v>0</v>
      </c>
    </row>
    <row r="93" spans="1:5" x14ac:dyDescent="0.25">
      <c r="A93" s="55" t="s">
        <v>517</v>
      </c>
      <c r="B93" s="55" t="s">
        <v>516</v>
      </c>
      <c r="C93" s="55" t="s">
        <v>517</v>
      </c>
      <c r="D93" s="36" t="str">
        <f>VLOOKUP(Tabel9[[#This Row],[DB25]],'3. DB25 Alle koder'!B:C,2,FALSE)</f>
        <v>Fremstilling af syntetisk gummi i ubearbejdet form</v>
      </c>
      <c r="E93" s="36">
        <f t="shared" si="2"/>
        <v>0</v>
      </c>
    </row>
    <row r="94" spans="1:5" x14ac:dyDescent="0.25">
      <c r="A94" s="55" t="s">
        <v>521</v>
      </c>
      <c r="B94" s="55" t="s">
        <v>2603</v>
      </c>
      <c r="C94" s="55" t="s">
        <v>521</v>
      </c>
      <c r="D94" s="36" t="str">
        <f>VLOOKUP(Tabel9[[#This Row],[DB25]],'3. DB25 Alle koder'!B:C,2,FALSE)</f>
        <v>Fremstilling af pesticider, desinfektionsmidler og andre agrokemiske produkter</v>
      </c>
      <c r="E94" s="36">
        <f t="shared" si="2"/>
        <v>1</v>
      </c>
    </row>
    <row r="95" spans="1:5" ht="30" x14ac:dyDescent="0.25">
      <c r="A95" s="55" t="s">
        <v>525</v>
      </c>
      <c r="B95" s="55" t="s">
        <v>523</v>
      </c>
      <c r="C95" s="55" t="s">
        <v>525</v>
      </c>
      <c r="D95" s="36" t="str">
        <f>VLOOKUP(Tabel9[[#This Row],[DB25]],'3. DB25 Alle koder'!B:C,2,FALSE)</f>
        <v>Fremstilling af maling, lak og lignende overfladebehandlingsmidler, trykfarver samt tætningsmaterialer</v>
      </c>
      <c r="E95" s="36">
        <f t="shared" si="2"/>
        <v>0</v>
      </c>
    </row>
    <row r="96" spans="1:5" x14ac:dyDescent="0.25">
      <c r="A96" s="55" t="s">
        <v>529</v>
      </c>
      <c r="B96" s="55" t="s">
        <v>527</v>
      </c>
      <c r="C96" s="55" t="s">
        <v>529</v>
      </c>
      <c r="D96" s="36" t="str">
        <f>VLOOKUP(Tabel9[[#This Row],[DB25]],'3. DB25 Alle koder'!B:C,2,FALSE)</f>
        <v>Fremstilling af sæbe, rengørings- og rensemidler samt poleremidler</v>
      </c>
      <c r="E96" s="36">
        <f t="shared" si="2"/>
        <v>0</v>
      </c>
    </row>
    <row r="97" spans="1:5" x14ac:dyDescent="0.25">
      <c r="A97" s="55" t="s">
        <v>532</v>
      </c>
      <c r="B97" s="55" t="s">
        <v>531</v>
      </c>
      <c r="C97" s="55" t="s">
        <v>532</v>
      </c>
      <c r="D97" s="36" t="str">
        <f>VLOOKUP(Tabel9[[#This Row],[DB25]],'3. DB25 Alle koder'!B:C,2,FALSE)</f>
        <v>Fremstilling af parfume, hårshampoo, tandpasta mv.</v>
      </c>
      <c r="E97" s="36">
        <f t="shared" si="2"/>
        <v>0</v>
      </c>
    </row>
    <row r="98" spans="1:5" x14ac:dyDescent="0.25">
      <c r="A98" s="55" t="s">
        <v>543</v>
      </c>
      <c r="B98" s="55" t="s">
        <v>541</v>
      </c>
      <c r="C98" s="55" t="s">
        <v>543</v>
      </c>
      <c r="D98" s="36" t="str">
        <f>VLOOKUP(Tabel9[[#This Row],[DB25]],'3. DB25 Alle koder'!B:C,2,FALSE)</f>
        <v>Fremstilling af kemofibre</v>
      </c>
      <c r="E98" s="36">
        <f t="shared" si="2"/>
        <v>0</v>
      </c>
    </row>
    <row r="99" spans="1:5" x14ac:dyDescent="0.25">
      <c r="A99" s="55" t="s">
        <v>548</v>
      </c>
      <c r="B99" s="55" t="s">
        <v>546</v>
      </c>
      <c r="C99" s="55" t="s">
        <v>548</v>
      </c>
      <c r="D99" s="36" t="str">
        <f>VLOOKUP(Tabel9[[#This Row],[DB25]],'3. DB25 Alle koder'!B:C,2,FALSE)</f>
        <v>Fremstilling af farmaceutiske råvarer</v>
      </c>
      <c r="E99" s="36">
        <f t="shared" si="2"/>
        <v>0</v>
      </c>
    </row>
    <row r="100" spans="1:5" x14ac:dyDescent="0.25">
      <c r="A100" s="55" t="s">
        <v>552</v>
      </c>
      <c r="B100" s="55" t="s">
        <v>550</v>
      </c>
      <c r="C100" s="55" t="s">
        <v>552</v>
      </c>
      <c r="D100" s="36" t="str">
        <f>VLOOKUP(Tabel9[[#This Row],[DB25]],'3. DB25 Alle koder'!B:C,2,FALSE)</f>
        <v>Fremstilling af farmaceutiske præparater</v>
      </c>
      <c r="E100" s="36">
        <f t="shared" si="2"/>
        <v>0</v>
      </c>
    </row>
    <row r="101" spans="1:5" x14ac:dyDescent="0.25">
      <c r="A101" s="55" t="s">
        <v>558</v>
      </c>
      <c r="B101" s="55" t="s">
        <v>2611</v>
      </c>
      <c r="C101" s="55" t="s">
        <v>558</v>
      </c>
      <c r="D101" s="36" t="str">
        <f>VLOOKUP(Tabel9[[#This Row],[DB25]],'3. DB25 Alle koder'!B:C,2,FALSE)</f>
        <v>Fremstilling og vulkanisering af gummidæk og fremstilling af gummislanger</v>
      </c>
      <c r="E101" s="36">
        <f t="shared" si="2"/>
        <v>1</v>
      </c>
    </row>
    <row r="102" spans="1:5" x14ac:dyDescent="0.25">
      <c r="A102" s="55" t="s">
        <v>587</v>
      </c>
      <c r="B102" s="55" t="s">
        <v>586</v>
      </c>
      <c r="C102" s="55" t="s">
        <v>587</v>
      </c>
      <c r="D102" s="36" t="str">
        <f>VLOOKUP(Tabel9[[#This Row],[DB25]],'3. DB25 Alle koder'!B:C,2,FALSE)</f>
        <v>Fremstilling af planglas</v>
      </c>
      <c r="E102" s="36">
        <f t="shared" si="2"/>
        <v>0</v>
      </c>
    </row>
    <row r="103" spans="1:5" x14ac:dyDescent="0.25">
      <c r="A103" s="55" t="s">
        <v>593</v>
      </c>
      <c r="B103" s="55" t="s">
        <v>592</v>
      </c>
      <c r="C103" s="55" t="s">
        <v>593</v>
      </c>
      <c r="D103" s="36" t="str">
        <f>VLOOKUP(Tabel9[[#This Row],[DB25]],'3. DB25 Alle koder'!B:C,2,FALSE)</f>
        <v>Fremstilling af flasker, drikkeglas mv.</v>
      </c>
      <c r="E103" s="36">
        <f t="shared" si="2"/>
        <v>0</v>
      </c>
    </row>
    <row r="104" spans="1:5" x14ac:dyDescent="0.25">
      <c r="A104" s="55" t="s">
        <v>596</v>
      </c>
      <c r="B104" s="55" t="s">
        <v>595</v>
      </c>
      <c r="C104" s="55" t="s">
        <v>596</v>
      </c>
      <c r="D104" s="36" t="str">
        <f>VLOOKUP(Tabel9[[#This Row],[DB25]],'3. DB25 Alle koder'!B:C,2,FALSE)</f>
        <v>Fremstilling af glasfiber</v>
      </c>
      <c r="E104" s="36">
        <f t="shared" si="2"/>
        <v>0</v>
      </c>
    </row>
    <row r="105" spans="1:5" x14ac:dyDescent="0.25">
      <c r="A105" s="55" t="s">
        <v>603</v>
      </c>
      <c r="B105" s="55" t="s">
        <v>601</v>
      </c>
      <c r="C105" s="55" t="s">
        <v>603</v>
      </c>
      <c r="D105" s="36" t="str">
        <f>VLOOKUP(Tabel9[[#This Row],[DB25]],'3. DB25 Alle koder'!B:C,2,FALSE)</f>
        <v>Fremstilling af ildfaste produkter</v>
      </c>
      <c r="E105" s="36">
        <f t="shared" si="2"/>
        <v>0</v>
      </c>
    </row>
    <row r="106" spans="1:5" x14ac:dyDescent="0.25">
      <c r="A106" s="55" t="s">
        <v>608</v>
      </c>
      <c r="B106" s="55" t="s">
        <v>607</v>
      </c>
      <c r="C106" s="55" t="s">
        <v>608</v>
      </c>
      <c r="D106" s="36" t="str">
        <f>VLOOKUP(Tabel9[[#This Row],[DB25]],'3. DB25 Alle koder'!B:C,2,FALSE)</f>
        <v>Fremstilling af keramiske teglsten og gulvfliser</v>
      </c>
      <c r="E106" s="36">
        <f t="shared" si="2"/>
        <v>0</v>
      </c>
    </row>
    <row r="107" spans="1:5" x14ac:dyDescent="0.25">
      <c r="A107" s="55" t="s">
        <v>611</v>
      </c>
      <c r="B107" s="55" t="s">
        <v>610</v>
      </c>
      <c r="C107" s="55" t="s">
        <v>611</v>
      </c>
      <c r="D107" s="36" t="str">
        <f>VLOOKUP(Tabel9[[#This Row],[DB25]],'3. DB25 Alle koder'!B:C,2,FALSE)</f>
        <v>Fremstilling af mursten, teglsten og byggematerialer af brændt ler</v>
      </c>
      <c r="E107" s="36">
        <f t="shared" si="2"/>
        <v>0</v>
      </c>
    </row>
    <row r="108" spans="1:5" x14ac:dyDescent="0.25">
      <c r="A108" s="55" t="s">
        <v>616</v>
      </c>
      <c r="B108" s="55" t="s">
        <v>615</v>
      </c>
      <c r="C108" s="55" t="s">
        <v>616</v>
      </c>
      <c r="D108" s="36" t="str">
        <f>VLOOKUP(Tabel9[[#This Row],[DB25]],'3. DB25 Alle koder'!B:C,2,FALSE)</f>
        <v>Fremstilling af keramiske husholdningsartikler og pyntegenstande</v>
      </c>
      <c r="E108" s="36">
        <f t="shared" si="2"/>
        <v>0</v>
      </c>
    </row>
    <row r="109" spans="1:5" x14ac:dyDescent="0.25">
      <c r="A109" s="55" t="s">
        <v>622</v>
      </c>
      <c r="B109" s="55" t="s">
        <v>621</v>
      </c>
      <c r="C109" s="55" t="s">
        <v>622</v>
      </c>
      <c r="D109" s="36" t="str">
        <f>VLOOKUP(Tabel9[[#This Row],[DB25]],'3. DB25 Alle koder'!B:C,2,FALSE)</f>
        <v>Fremstilling af keramiske isolatorer og isoleringsdele</v>
      </c>
      <c r="E109" s="36">
        <f t="shared" si="2"/>
        <v>0</v>
      </c>
    </row>
    <row r="110" spans="1:5" x14ac:dyDescent="0.25">
      <c r="A110" s="55" t="s">
        <v>625</v>
      </c>
      <c r="B110" s="55" t="s">
        <v>624</v>
      </c>
      <c r="C110" s="55" t="s">
        <v>625</v>
      </c>
      <c r="D110" s="36" t="str">
        <f>VLOOKUP(Tabel9[[#This Row],[DB25]],'3. DB25 Alle koder'!B:C,2,FALSE)</f>
        <v>Fremstilling af andre keramiske produkter til teknisk brug</v>
      </c>
      <c r="E110" s="36">
        <f t="shared" si="2"/>
        <v>0</v>
      </c>
    </row>
    <row r="111" spans="1:5" x14ac:dyDescent="0.25">
      <c r="A111" s="55" t="s">
        <v>633</v>
      </c>
      <c r="B111" s="55" t="s">
        <v>632</v>
      </c>
      <c r="C111" s="55" t="s">
        <v>633</v>
      </c>
      <c r="D111" s="36" t="str">
        <f>VLOOKUP(Tabel9[[#This Row],[DB25]],'3. DB25 Alle koder'!B:C,2,FALSE)</f>
        <v>Fremstilling af cement</v>
      </c>
      <c r="E111" s="36">
        <f t="shared" si="2"/>
        <v>0</v>
      </c>
    </row>
    <row r="112" spans="1:5" x14ac:dyDescent="0.25">
      <c r="A112" s="55" t="s">
        <v>636</v>
      </c>
      <c r="B112" s="55" t="s">
        <v>635</v>
      </c>
      <c r="C112" s="55" t="s">
        <v>636</v>
      </c>
      <c r="D112" s="36" t="str">
        <f>VLOOKUP(Tabel9[[#This Row],[DB25]],'3. DB25 Alle koder'!B:C,2,FALSE)</f>
        <v>Fremstilling af kalk og gips</v>
      </c>
      <c r="E112" s="36">
        <f t="shared" si="2"/>
        <v>0</v>
      </c>
    </row>
    <row r="113" spans="1:5" x14ac:dyDescent="0.25">
      <c r="A113" s="55" t="s">
        <v>641</v>
      </c>
      <c r="B113" s="55" t="s">
        <v>640</v>
      </c>
      <c r="C113" s="55" t="s">
        <v>641</v>
      </c>
      <c r="D113" s="36" t="str">
        <f>VLOOKUP(Tabel9[[#This Row],[DB25]],'3. DB25 Alle koder'!B:C,2,FALSE)</f>
        <v>Fremstilling af byggematerialer af beton</v>
      </c>
      <c r="E113" s="36">
        <f t="shared" si="2"/>
        <v>0</v>
      </c>
    </row>
    <row r="114" spans="1:5" x14ac:dyDescent="0.25">
      <c r="A114" s="55" t="s">
        <v>644</v>
      </c>
      <c r="B114" s="55" t="s">
        <v>643</v>
      </c>
      <c r="C114" s="55" t="s">
        <v>644</v>
      </c>
      <c r="D114" s="36" t="str">
        <f>VLOOKUP(Tabel9[[#This Row],[DB25]],'3. DB25 Alle koder'!B:C,2,FALSE)</f>
        <v>Fremstilling af byggematerialer af gips</v>
      </c>
      <c r="E114" s="36">
        <f t="shared" si="2"/>
        <v>0</v>
      </c>
    </row>
    <row r="115" spans="1:5" x14ac:dyDescent="0.25">
      <c r="A115" s="55" t="s">
        <v>646</v>
      </c>
      <c r="B115" s="55" t="s">
        <v>2617</v>
      </c>
      <c r="C115" s="55" t="s">
        <v>646</v>
      </c>
      <c r="D115" s="36" t="str">
        <f>VLOOKUP(Tabel9[[#This Row],[DB25]],'3. DB25 Alle koder'!B:C,2,FALSE)</f>
        <v>Fremstilling af færdigblandet beton</v>
      </c>
      <c r="E115" s="36">
        <f t="shared" si="2"/>
        <v>0</v>
      </c>
    </row>
    <row r="116" spans="1:5" x14ac:dyDescent="0.25">
      <c r="A116" s="55" t="s">
        <v>649</v>
      </c>
      <c r="B116" s="55" t="s">
        <v>648</v>
      </c>
      <c r="C116" s="55" t="s">
        <v>649</v>
      </c>
      <c r="D116" s="36" t="str">
        <f>VLOOKUP(Tabel9[[#This Row],[DB25]],'3. DB25 Alle koder'!B:C,2,FALSE)</f>
        <v>Fremstilling af mørtel</v>
      </c>
      <c r="E116" s="36">
        <f t="shared" si="2"/>
        <v>0</v>
      </c>
    </row>
    <row r="117" spans="1:5" x14ac:dyDescent="0.25">
      <c r="A117" s="55" t="s">
        <v>652</v>
      </c>
      <c r="B117" s="55" t="s">
        <v>651</v>
      </c>
      <c r="C117" s="55" t="s">
        <v>652</v>
      </c>
      <c r="D117" s="36" t="str">
        <f>VLOOKUP(Tabel9[[#This Row],[DB25]],'3. DB25 Alle koder'!B:C,2,FALSE)</f>
        <v>Fremstilling af fibercement</v>
      </c>
      <c r="E117" s="36">
        <f t="shared" si="2"/>
        <v>0</v>
      </c>
    </row>
    <row r="118" spans="1:5" x14ac:dyDescent="0.25">
      <c r="A118" s="55" t="s">
        <v>659</v>
      </c>
      <c r="B118" s="55" t="s">
        <v>657</v>
      </c>
      <c r="C118" s="55" t="s">
        <v>659</v>
      </c>
      <c r="D118" s="36" t="str">
        <f>VLOOKUP(Tabel9[[#This Row],[DB25]],'3. DB25 Alle koder'!B:C,2,FALSE)</f>
        <v>Tilhugning, tilskæring og færdigbearbejdning af sten</v>
      </c>
      <c r="E118" s="36">
        <f t="shared" si="2"/>
        <v>0</v>
      </c>
    </row>
    <row r="119" spans="1:5" x14ac:dyDescent="0.25">
      <c r="A119" s="55" t="s">
        <v>663</v>
      </c>
      <c r="B119" s="55" t="s">
        <v>662</v>
      </c>
      <c r="C119" s="55" t="s">
        <v>663</v>
      </c>
      <c r="D119" s="36" t="str">
        <f>VLOOKUP(Tabel9[[#This Row],[DB25]],'3. DB25 Alle koder'!B:C,2,FALSE)</f>
        <v>Fremstilling af slibemidler</v>
      </c>
      <c r="E119" s="36">
        <f t="shared" si="2"/>
        <v>0</v>
      </c>
    </row>
    <row r="120" spans="1:5" x14ac:dyDescent="0.25">
      <c r="A120" s="55" t="s">
        <v>665</v>
      </c>
      <c r="B120" s="55" t="s">
        <v>666</v>
      </c>
      <c r="C120" s="55" t="s">
        <v>665</v>
      </c>
      <c r="D120" s="36" t="str">
        <f>VLOOKUP(Tabel9[[#This Row],[DB25]],'3. DB25 Alle koder'!B:C,2,FALSE)</f>
        <v>Fremstilling af asfalt og tagpap</v>
      </c>
      <c r="E120" s="36">
        <f t="shared" si="2"/>
        <v>0</v>
      </c>
    </row>
    <row r="121" spans="1:5" x14ac:dyDescent="0.25">
      <c r="A121" s="55" t="s">
        <v>672</v>
      </c>
      <c r="B121" s="55" t="s">
        <v>670</v>
      </c>
      <c r="C121" s="55" t="s">
        <v>672</v>
      </c>
      <c r="D121" s="36" t="str">
        <f>VLOOKUP(Tabel9[[#This Row],[DB25]],'3. DB25 Alle koder'!B:C,2,FALSE)</f>
        <v>Fremstilling af råjern og råstål samt jernlegeringer</v>
      </c>
      <c r="E121" s="36">
        <f t="shared" si="2"/>
        <v>0</v>
      </c>
    </row>
    <row r="122" spans="1:5" x14ac:dyDescent="0.25">
      <c r="A122" s="55" t="s">
        <v>676</v>
      </c>
      <c r="B122" s="55" t="s">
        <v>2622</v>
      </c>
      <c r="C122" s="55" t="s">
        <v>676</v>
      </c>
      <c r="D122" s="36" t="str">
        <f>VLOOKUP(Tabel9[[#This Row],[DB25]],'3. DB25 Alle koder'!B:C,2,FALSE)</f>
        <v>Fremstilling af rør, hule profiler og tilhørende fittings af stål</v>
      </c>
      <c r="E122" s="36">
        <f t="shared" si="2"/>
        <v>1</v>
      </c>
    </row>
    <row r="123" spans="1:5" x14ac:dyDescent="0.25">
      <c r="A123" s="55" t="s">
        <v>681</v>
      </c>
      <c r="B123" s="55" t="s">
        <v>680</v>
      </c>
      <c r="C123" s="55" t="s">
        <v>681</v>
      </c>
      <c r="D123" s="36" t="str">
        <f>VLOOKUP(Tabel9[[#This Row],[DB25]],'3. DB25 Alle koder'!B:C,2,FALSE)</f>
        <v>Fremstilling af stænger ved koldtrækning</v>
      </c>
      <c r="E123" s="36">
        <f t="shared" si="2"/>
        <v>0</v>
      </c>
    </row>
    <row r="124" spans="1:5" x14ac:dyDescent="0.25">
      <c r="A124" s="55" t="s">
        <v>684</v>
      </c>
      <c r="B124" s="55" t="s">
        <v>683</v>
      </c>
      <c r="C124" s="55" t="s">
        <v>684</v>
      </c>
      <c r="D124" s="36" t="str">
        <f>VLOOKUP(Tabel9[[#This Row],[DB25]],'3. DB25 Alle koder'!B:C,2,FALSE)</f>
        <v>Fremstilling af stålbånd ved koldvalsning</v>
      </c>
      <c r="E124" s="36">
        <f t="shared" si="2"/>
        <v>0</v>
      </c>
    </row>
    <row r="125" spans="1:5" x14ac:dyDescent="0.25">
      <c r="A125" s="55" t="s">
        <v>687</v>
      </c>
      <c r="B125" s="55" t="s">
        <v>686</v>
      </c>
      <c r="C125" s="55" t="s">
        <v>687</v>
      </c>
      <c r="D125" s="36" t="str">
        <f>VLOOKUP(Tabel9[[#This Row],[DB25]],'3. DB25 Alle koder'!B:C,2,FALSE)</f>
        <v>Koldbehandling</v>
      </c>
      <c r="E125" s="36">
        <f t="shared" si="2"/>
        <v>0</v>
      </c>
    </row>
    <row r="126" spans="1:5" x14ac:dyDescent="0.25">
      <c r="A126" s="55" t="s">
        <v>690</v>
      </c>
      <c r="B126" s="55" t="s">
        <v>689</v>
      </c>
      <c r="C126" s="55" t="s">
        <v>690</v>
      </c>
      <c r="D126" s="36" t="str">
        <f>VLOOKUP(Tabel9[[#This Row],[DB25]],'3. DB25 Alle koder'!B:C,2,FALSE)</f>
        <v>Fremstilling af tråd ved koldtrækning</v>
      </c>
      <c r="E126" s="36">
        <f t="shared" si="2"/>
        <v>0</v>
      </c>
    </row>
    <row r="127" spans="1:5" x14ac:dyDescent="0.25">
      <c r="A127" s="55" t="s">
        <v>695</v>
      </c>
      <c r="B127" s="55" t="s">
        <v>694</v>
      </c>
      <c r="C127" s="55" t="s">
        <v>695</v>
      </c>
      <c r="D127" s="36" t="str">
        <f>VLOOKUP(Tabel9[[#This Row],[DB25]],'3. DB25 Alle koder'!B:C,2,FALSE)</f>
        <v>Fremstilling af ædelmetaller</v>
      </c>
      <c r="E127" s="36">
        <f t="shared" si="2"/>
        <v>0</v>
      </c>
    </row>
    <row r="128" spans="1:5" x14ac:dyDescent="0.25">
      <c r="A128" s="55" t="s">
        <v>698</v>
      </c>
      <c r="B128" s="55" t="s">
        <v>697</v>
      </c>
      <c r="C128" s="55" t="s">
        <v>698</v>
      </c>
      <c r="D128" s="36" t="str">
        <f>VLOOKUP(Tabel9[[#This Row],[DB25]],'3. DB25 Alle koder'!B:C,2,FALSE)</f>
        <v>Fremstilling af aluminium</v>
      </c>
      <c r="E128" s="36">
        <f t="shared" ref="E128:E183" si="3">IF(B128=D128,0,1)</f>
        <v>0</v>
      </c>
    </row>
    <row r="129" spans="1:5" x14ac:dyDescent="0.25">
      <c r="A129" s="55" t="s">
        <v>701</v>
      </c>
      <c r="B129" s="55" t="s">
        <v>700</v>
      </c>
      <c r="C129" s="55" t="s">
        <v>701</v>
      </c>
      <c r="D129" s="36" t="str">
        <f>VLOOKUP(Tabel9[[#This Row],[DB25]],'3. DB25 Alle koder'!B:C,2,FALSE)</f>
        <v>Fremstilling af bly, zink og tin</v>
      </c>
      <c r="E129" s="36">
        <f t="shared" si="3"/>
        <v>0</v>
      </c>
    </row>
    <row r="130" spans="1:5" x14ac:dyDescent="0.25">
      <c r="A130" s="55" t="s">
        <v>704</v>
      </c>
      <c r="B130" s="55" t="s">
        <v>703</v>
      </c>
      <c r="C130" s="55" t="s">
        <v>704</v>
      </c>
      <c r="D130" s="36" t="str">
        <f>VLOOKUP(Tabel9[[#This Row],[DB25]],'3. DB25 Alle koder'!B:C,2,FALSE)</f>
        <v>Fremstilling af kobber</v>
      </c>
      <c r="E130" s="36">
        <f t="shared" si="3"/>
        <v>0</v>
      </c>
    </row>
    <row r="131" spans="1:5" x14ac:dyDescent="0.25">
      <c r="A131" s="55" t="s">
        <v>707</v>
      </c>
      <c r="B131" s="55" t="s">
        <v>706</v>
      </c>
      <c r="C131" s="55" t="s">
        <v>707</v>
      </c>
      <c r="D131" s="36" t="str">
        <f>VLOOKUP(Tabel9[[#This Row],[DB25]],'3. DB25 Alle koder'!B:C,2,FALSE)</f>
        <v>Anden fremstilling af ikke-jernholdige metaller</v>
      </c>
      <c r="E131" s="36">
        <f t="shared" si="3"/>
        <v>0</v>
      </c>
    </row>
    <row r="132" spans="1:5" x14ac:dyDescent="0.25">
      <c r="A132" s="55" t="s">
        <v>710</v>
      </c>
      <c r="B132" s="55" t="s">
        <v>709</v>
      </c>
      <c r="C132" s="55" t="s">
        <v>710</v>
      </c>
      <c r="D132" s="36" t="str">
        <f>VLOOKUP(Tabel9[[#This Row],[DB25]],'3. DB25 Alle koder'!B:C,2,FALSE)</f>
        <v>Oparbejdning af nukleart brændsel</v>
      </c>
      <c r="E132" s="36">
        <f t="shared" si="3"/>
        <v>0</v>
      </c>
    </row>
    <row r="133" spans="1:5" x14ac:dyDescent="0.25">
      <c r="A133" s="55" t="s">
        <v>715</v>
      </c>
      <c r="B133" s="55" t="s">
        <v>714</v>
      </c>
      <c r="C133" s="55" t="s">
        <v>715</v>
      </c>
      <c r="D133" s="36" t="str">
        <f>VLOOKUP(Tabel9[[#This Row],[DB25]],'3. DB25 Alle koder'!B:C,2,FALSE)</f>
        <v>Støbning af jernprodukter</v>
      </c>
      <c r="E133" s="36">
        <f t="shared" si="3"/>
        <v>0</v>
      </c>
    </row>
    <row r="134" spans="1:5" x14ac:dyDescent="0.25">
      <c r="A134" s="55" t="s">
        <v>718</v>
      </c>
      <c r="B134" s="55" t="s">
        <v>717</v>
      </c>
      <c r="C134" s="55" t="s">
        <v>718</v>
      </c>
      <c r="D134" s="36" t="str">
        <f>VLOOKUP(Tabel9[[#This Row],[DB25]],'3. DB25 Alle koder'!B:C,2,FALSE)</f>
        <v>Støbning af stålprodukter</v>
      </c>
      <c r="E134" s="36">
        <f t="shared" si="3"/>
        <v>0</v>
      </c>
    </row>
    <row r="135" spans="1:5" x14ac:dyDescent="0.25">
      <c r="A135" s="55" t="s">
        <v>729</v>
      </c>
      <c r="B135" s="55" t="s">
        <v>728</v>
      </c>
      <c r="C135" s="55" t="s">
        <v>729</v>
      </c>
      <c r="D135" s="36" t="str">
        <f>VLOOKUP(Tabel9[[#This Row],[DB25]],'3. DB25 Alle koder'!B:C,2,FALSE)</f>
        <v>Fremstilling af metalkonstruktioner og dele heraf</v>
      </c>
      <c r="E135" s="36">
        <f t="shared" si="3"/>
        <v>0</v>
      </c>
    </row>
    <row r="136" spans="1:5" x14ac:dyDescent="0.25">
      <c r="A136" s="55" t="s">
        <v>732</v>
      </c>
      <c r="B136" s="55" t="s">
        <v>731</v>
      </c>
      <c r="C136" s="55" t="s">
        <v>732</v>
      </c>
      <c r="D136" s="36" t="str">
        <f>VLOOKUP(Tabel9[[#This Row],[DB25]],'3. DB25 Alle koder'!B:C,2,FALSE)</f>
        <v>Fremstilling af døre og vinduer af metal</v>
      </c>
      <c r="E136" s="36">
        <f t="shared" si="3"/>
        <v>0</v>
      </c>
    </row>
    <row r="137" spans="1:5" x14ac:dyDescent="0.25">
      <c r="A137" s="55" t="s">
        <v>775</v>
      </c>
      <c r="B137" s="55" t="s">
        <v>774</v>
      </c>
      <c r="C137" s="55" t="s">
        <v>775</v>
      </c>
      <c r="D137" s="36" t="str">
        <f>VLOOKUP(Tabel9[[#This Row],[DB25]],'3. DB25 Alle koder'!B:C,2,FALSE)</f>
        <v>Fremstilling af metaltønder og lignende beholdere</v>
      </c>
      <c r="E137" s="36">
        <f t="shared" si="3"/>
        <v>0</v>
      </c>
    </row>
    <row r="138" spans="1:5" x14ac:dyDescent="0.25">
      <c r="A138" s="55" t="s">
        <v>778</v>
      </c>
      <c r="B138" s="55" t="s">
        <v>777</v>
      </c>
      <c r="C138" s="55" t="s">
        <v>778</v>
      </c>
      <c r="D138" s="36" t="str">
        <f>VLOOKUP(Tabel9[[#This Row],[DB25]],'3. DB25 Alle koder'!B:C,2,FALSE)</f>
        <v>Fremstilling af letmetalemballage</v>
      </c>
      <c r="E138" s="36">
        <f t="shared" si="3"/>
        <v>0</v>
      </c>
    </row>
    <row r="139" spans="1:5" x14ac:dyDescent="0.25">
      <c r="A139" s="55" t="s">
        <v>781</v>
      </c>
      <c r="B139" s="55" t="s">
        <v>780</v>
      </c>
      <c r="C139" s="55" t="s">
        <v>781</v>
      </c>
      <c r="D139" s="36" t="str">
        <f>VLOOKUP(Tabel9[[#This Row],[DB25]],'3. DB25 Alle koder'!B:C,2,FALSE)</f>
        <v>Fremstilling af trådvarer, kæder og fjedre</v>
      </c>
      <c r="E139" s="36">
        <f t="shared" si="3"/>
        <v>0</v>
      </c>
    </row>
    <row r="140" spans="1:5" x14ac:dyDescent="0.25">
      <c r="A140" s="55" t="s">
        <v>784</v>
      </c>
      <c r="B140" s="55" t="s">
        <v>783</v>
      </c>
      <c r="C140" s="55" t="s">
        <v>784</v>
      </c>
      <c r="D140" s="36" t="str">
        <f>VLOOKUP(Tabel9[[#This Row],[DB25]],'3. DB25 Alle koder'!B:C,2,FALSE)</f>
        <v>Fremstilling af lukkeanordninger, bolte, skruer og møtrikker</v>
      </c>
      <c r="E140" s="36">
        <f t="shared" si="3"/>
        <v>0</v>
      </c>
    </row>
    <row r="141" spans="1:5" x14ac:dyDescent="0.25">
      <c r="A141" s="55" t="s">
        <v>786</v>
      </c>
      <c r="B141" s="55" t="s">
        <v>2635</v>
      </c>
      <c r="C141" s="55" t="s">
        <v>786</v>
      </c>
      <c r="D141" s="36" t="str">
        <f>VLOOKUP(Tabel9[[#This Row],[DB25]],'3. DB25 Alle koder'!B:C,2,FALSE)</f>
        <v>Fremstilling af andre færdige metalprodukter i.a.n.</v>
      </c>
      <c r="E141" s="36">
        <f t="shared" si="3"/>
        <v>0</v>
      </c>
    </row>
    <row r="142" spans="1:5" x14ac:dyDescent="0.25">
      <c r="A142" s="55" t="s">
        <v>792</v>
      </c>
      <c r="B142" s="55" t="s">
        <v>789</v>
      </c>
      <c r="C142" s="55" t="s">
        <v>792</v>
      </c>
      <c r="D142" s="36" t="str">
        <f>VLOOKUP(Tabel9[[#This Row],[DB25]],'3. DB25 Alle koder'!B:C,2,FALSE)</f>
        <v>Fremstilling af elektroniske komponenter</v>
      </c>
      <c r="E142" s="36">
        <f t="shared" si="3"/>
        <v>1</v>
      </c>
    </row>
    <row r="143" spans="1:5" x14ac:dyDescent="0.25">
      <c r="A143" s="55" t="s">
        <v>795</v>
      </c>
      <c r="B143" s="55" t="s">
        <v>2636</v>
      </c>
      <c r="C143" s="55" t="s">
        <v>795</v>
      </c>
      <c r="D143" s="36" t="str">
        <f>VLOOKUP(Tabel9[[#This Row],[DB25]],'3. DB25 Alle koder'!B:C,2,FALSE)</f>
        <v>Fremstilling af printplader o.lign.</v>
      </c>
      <c r="E143" s="36">
        <f t="shared" si="3"/>
        <v>1</v>
      </c>
    </row>
    <row r="144" spans="1:5" x14ac:dyDescent="0.25">
      <c r="A144" s="55" t="s">
        <v>813</v>
      </c>
      <c r="B144" s="55" t="s">
        <v>812</v>
      </c>
      <c r="C144" s="55" t="s">
        <v>813</v>
      </c>
      <c r="D144" s="36" t="str">
        <f>VLOOKUP(Tabel9[[#This Row],[DB25]],'3. DB25 Alle koder'!B:C,2,FALSE)</f>
        <v>Fremstilling af ure</v>
      </c>
      <c r="E144" s="36">
        <f t="shared" si="3"/>
        <v>0</v>
      </c>
    </row>
    <row r="145" spans="1:5" x14ac:dyDescent="0.25">
      <c r="A145" s="55" t="s">
        <v>817</v>
      </c>
      <c r="B145" s="55" t="s">
        <v>818</v>
      </c>
      <c r="C145" s="55" t="s">
        <v>817</v>
      </c>
      <c r="D145" s="36" t="str">
        <f>VLOOKUP(Tabel9[[#This Row],[DB25]],'3. DB25 Alle koder'!B:C,2,FALSE)</f>
        <v>Fremstilling af høreapparater og dele hertil</v>
      </c>
      <c r="E145" s="36">
        <f t="shared" si="3"/>
        <v>0</v>
      </c>
    </row>
    <row r="146" spans="1:5" x14ac:dyDescent="0.25">
      <c r="A146" s="55" t="s">
        <v>837</v>
      </c>
      <c r="B146" s="55" t="s">
        <v>835</v>
      </c>
      <c r="C146" s="55" t="s">
        <v>837</v>
      </c>
      <c r="D146" s="36" t="str">
        <f>VLOOKUP(Tabel9[[#This Row],[DB25]],'3. DB25 Alle koder'!B:C,2,FALSE)</f>
        <v>Fremstilling af batterier og akkumulatorer</v>
      </c>
      <c r="E146" s="36">
        <f t="shared" si="3"/>
        <v>0</v>
      </c>
    </row>
    <row r="147" spans="1:5" x14ac:dyDescent="0.25">
      <c r="A147" s="55" t="s">
        <v>842</v>
      </c>
      <c r="B147" s="55" t="s">
        <v>841</v>
      </c>
      <c r="C147" s="55" t="s">
        <v>842</v>
      </c>
      <c r="D147" s="36" t="str">
        <f>VLOOKUP(Tabel9[[#This Row],[DB25]],'3. DB25 Alle koder'!B:C,2,FALSE)</f>
        <v>Fremstilling af lyslederkabler</v>
      </c>
      <c r="E147" s="36">
        <f t="shared" si="3"/>
        <v>0</v>
      </c>
    </row>
    <row r="148" spans="1:5" x14ac:dyDescent="0.25">
      <c r="A148" s="55" t="s">
        <v>845</v>
      </c>
      <c r="B148" s="55" t="s">
        <v>844</v>
      </c>
      <c r="C148" s="55" t="s">
        <v>845</v>
      </c>
      <c r="D148" s="36" t="str">
        <f>VLOOKUP(Tabel9[[#This Row],[DB25]],'3. DB25 Alle koder'!B:C,2,FALSE)</f>
        <v>Fremstilling af andre elektroniske og elektriske ledninger og kabler</v>
      </c>
      <c r="E148" s="36">
        <f t="shared" si="3"/>
        <v>0</v>
      </c>
    </row>
    <row r="149" spans="1:5" x14ac:dyDescent="0.25">
      <c r="A149" s="55" t="s">
        <v>848</v>
      </c>
      <c r="B149" s="55" t="s">
        <v>847</v>
      </c>
      <c r="C149" s="55" t="s">
        <v>848</v>
      </c>
      <c r="D149" s="36" t="str">
        <f>VLOOKUP(Tabel9[[#This Row],[DB25]],'3. DB25 Alle koder'!B:C,2,FALSE)</f>
        <v>Fremstilling af tilbehør til ledninger og kabler</v>
      </c>
      <c r="E149" s="36">
        <f t="shared" si="3"/>
        <v>0</v>
      </c>
    </row>
    <row r="150" spans="1:5" x14ac:dyDescent="0.25">
      <c r="A150" s="55" t="s">
        <v>852</v>
      </c>
      <c r="B150" s="55" t="s">
        <v>2645</v>
      </c>
      <c r="C150" s="55" t="s">
        <v>852</v>
      </c>
      <c r="D150" s="36" t="str">
        <f>VLOOKUP(Tabel9[[#This Row],[DB25]],'3. DB25 Alle koder'!B:C,2,FALSE)</f>
        <v>Fremstilling af belysningsartikler</v>
      </c>
      <c r="E150" s="36">
        <f t="shared" si="3"/>
        <v>1</v>
      </c>
    </row>
    <row r="151" spans="1:5" x14ac:dyDescent="0.25">
      <c r="A151" s="55" t="s">
        <v>857</v>
      </c>
      <c r="B151" s="55" t="s">
        <v>856</v>
      </c>
      <c r="C151" s="55" t="s">
        <v>857</v>
      </c>
      <c r="D151" s="36" t="str">
        <f>VLOOKUP(Tabel9[[#This Row],[DB25]],'3. DB25 Alle koder'!B:C,2,FALSE)</f>
        <v>Fremstilling af elektriske husholdningsapparater</v>
      </c>
      <c r="E151" s="36">
        <f t="shared" si="3"/>
        <v>0</v>
      </c>
    </row>
    <row r="152" spans="1:5" x14ac:dyDescent="0.25">
      <c r="A152" s="55" t="s">
        <v>860</v>
      </c>
      <c r="B152" s="55" t="s">
        <v>859</v>
      </c>
      <c r="C152" s="55" t="s">
        <v>860</v>
      </c>
      <c r="D152" s="36" t="str">
        <f>VLOOKUP(Tabel9[[#This Row],[DB25]],'3. DB25 Alle koder'!B:C,2,FALSE)</f>
        <v>Fremstilling af ikke-elektriske husholdningsapparater</v>
      </c>
      <c r="E152" s="36">
        <f t="shared" si="3"/>
        <v>0</v>
      </c>
    </row>
    <row r="153" spans="1:5" x14ac:dyDescent="0.25">
      <c r="A153" s="55" t="s">
        <v>872</v>
      </c>
      <c r="B153" s="55" t="s">
        <v>871</v>
      </c>
      <c r="C153" s="55" t="s">
        <v>872</v>
      </c>
      <c r="D153" s="36" t="str">
        <f>VLOOKUP(Tabel9[[#This Row],[DB25]],'3. DB25 Alle koder'!B:C,2,FALSE)</f>
        <v>Fremstilling af hydraulisk udstyr</v>
      </c>
      <c r="E153" s="36">
        <f t="shared" si="3"/>
        <v>0</v>
      </c>
    </row>
    <row r="154" spans="1:5" x14ac:dyDescent="0.25">
      <c r="A154" s="55" t="s">
        <v>875</v>
      </c>
      <c r="B154" s="55" t="s">
        <v>874</v>
      </c>
      <c r="C154" s="55" t="s">
        <v>875</v>
      </c>
      <c r="D154" s="36" t="str">
        <f>VLOOKUP(Tabel9[[#This Row],[DB25]],'3. DB25 Alle koder'!B:C,2,FALSE)</f>
        <v>Fremstilling af andre pumper og kompressorer</v>
      </c>
      <c r="E154" s="36">
        <f t="shared" si="3"/>
        <v>0</v>
      </c>
    </row>
    <row r="155" spans="1:5" x14ac:dyDescent="0.25">
      <c r="A155" s="55" t="s">
        <v>878</v>
      </c>
      <c r="B155" s="55" t="s">
        <v>877</v>
      </c>
      <c r="C155" s="55" t="s">
        <v>878</v>
      </c>
      <c r="D155" s="36" t="str">
        <f>VLOOKUP(Tabel9[[#This Row],[DB25]],'3. DB25 Alle koder'!B:C,2,FALSE)</f>
        <v>Fremstilling af andre haner og ventiler</v>
      </c>
      <c r="E155" s="36">
        <f t="shared" si="3"/>
        <v>0</v>
      </c>
    </row>
    <row r="156" spans="1:5" x14ac:dyDescent="0.25">
      <c r="A156" s="55" t="s">
        <v>881</v>
      </c>
      <c r="B156" s="55" t="s">
        <v>880</v>
      </c>
      <c r="C156" s="55" t="s">
        <v>881</v>
      </c>
      <c r="D156" s="36" t="str">
        <f>VLOOKUP(Tabel9[[#This Row],[DB25]],'3. DB25 Alle koder'!B:C,2,FALSE)</f>
        <v>Fremstilling af lejer, tandhjul, tandhjulsudvekslinger og drivelementer</v>
      </c>
      <c r="E156" s="36">
        <f t="shared" si="3"/>
        <v>0</v>
      </c>
    </row>
    <row r="157" spans="1:5" x14ac:dyDescent="0.25">
      <c r="A157" s="55" t="s">
        <v>889</v>
      </c>
      <c r="B157" s="55" t="s">
        <v>888</v>
      </c>
      <c r="C157" s="55" t="s">
        <v>889</v>
      </c>
      <c r="D157" s="36" t="str">
        <f>VLOOKUP(Tabel9[[#This Row],[DB25]],'3. DB25 Alle koder'!B:C,2,FALSE)</f>
        <v>Fremstilling af løfte- og håndteringsudstyr</v>
      </c>
      <c r="E157" s="36">
        <f t="shared" si="3"/>
        <v>0</v>
      </c>
    </row>
    <row r="158" spans="1:5" x14ac:dyDescent="0.25">
      <c r="A158" s="55" t="s">
        <v>895</v>
      </c>
      <c r="B158" s="55" t="s">
        <v>894</v>
      </c>
      <c r="C158" s="55" t="s">
        <v>895</v>
      </c>
      <c r="D158" s="36" t="str">
        <f>VLOOKUP(Tabel9[[#This Row],[DB25]],'3. DB25 Alle koder'!B:C,2,FALSE)</f>
        <v>Fremstilling af motordrevet håndværktøj</v>
      </c>
      <c r="E158" s="36">
        <f t="shared" si="3"/>
        <v>0</v>
      </c>
    </row>
    <row r="159" spans="1:5" x14ac:dyDescent="0.25">
      <c r="A159" s="55" t="s">
        <v>917</v>
      </c>
      <c r="B159" s="55" t="s">
        <v>916</v>
      </c>
      <c r="C159" s="55" t="s">
        <v>917</v>
      </c>
      <c r="D159" s="36" t="str">
        <f>VLOOKUP(Tabel9[[#This Row],[DB25]],'3. DB25 Alle koder'!B:C,2,FALSE)</f>
        <v>Fremstilling af maskiner til metallurgi</v>
      </c>
      <c r="E159" s="36">
        <f t="shared" si="3"/>
        <v>0</v>
      </c>
    </row>
    <row r="160" spans="1:5" x14ac:dyDescent="0.25">
      <c r="A160" s="55" t="s">
        <v>925</v>
      </c>
      <c r="B160" s="55" t="s">
        <v>2659</v>
      </c>
      <c r="C160" s="55" t="s">
        <v>925</v>
      </c>
      <c r="D160" s="36" t="str">
        <f>VLOOKUP(Tabel9[[#This Row],[DB25]],'3. DB25 Alle koder'!B:C,2,FALSE)</f>
        <v>Fremstilling af maskiner til produktion af tekstiler, beklædningsartikler og læder</v>
      </c>
      <c r="E160" s="36">
        <f t="shared" si="3"/>
        <v>0</v>
      </c>
    </row>
    <row r="161" spans="1:5" x14ac:dyDescent="0.25">
      <c r="A161" s="55" t="s">
        <v>927</v>
      </c>
      <c r="B161" s="55" t="s">
        <v>2660</v>
      </c>
      <c r="C161" s="55" t="s">
        <v>927</v>
      </c>
      <c r="D161" s="36" t="str">
        <f>VLOOKUP(Tabel9[[#This Row],[DB25]],'3. DB25 Alle koder'!B:C,2,FALSE)</f>
        <v>Fremstilling af maskiner til produktion af papir og pap</v>
      </c>
      <c r="E161" s="36">
        <f t="shared" si="3"/>
        <v>0</v>
      </c>
    </row>
    <row r="162" spans="1:5" ht="30" x14ac:dyDescent="0.25">
      <c r="A162" s="55" t="s">
        <v>943</v>
      </c>
      <c r="B162" s="55" t="s">
        <v>941</v>
      </c>
      <c r="C162" s="55" t="s">
        <v>943</v>
      </c>
      <c r="D162" s="36" t="str">
        <f>VLOOKUP(Tabel9[[#This Row],[DB25]],'3. DB25 Alle koder'!B:C,2,FALSE)</f>
        <v>Fremstilling af karosserier til motorkøretøjer; fremstilling af påhængsvogne og sættevogne</v>
      </c>
      <c r="E162" s="36">
        <f t="shared" si="3"/>
        <v>0</v>
      </c>
    </row>
    <row r="163" spans="1:5" x14ac:dyDescent="0.25">
      <c r="A163" s="55" t="s">
        <v>960</v>
      </c>
      <c r="B163" s="55" t="s">
        <v>959</v>
      </c>
      <c r="C163" s="55" t="s">
        <v>960</v>
      </c>
      <c r="D163" s="36" t="str">
        <f>VLOOKUP(Tabel9[[#This Row],[DB25]],'3. DB25 Alle koder'!B:C,2,FALSE)</f>
        <v>Bygning af både til fritid og sport</v>
      </c>
      <c r="E163" s="36">
        <f t="shared" si="3"/>
        <v>0</v>
      </c>
    </row>
    <row r="164" spans="1:5" x14ac:dyDescent="0.25">
      <c r="A164" s="55" t="s">
        <v>967</v>
      </c>
      <c r="B164" s="55" t="s">
        <v>965</v>
      </c>
      <c r="C164" s="55" t="s">
        <v>967</v>
      </c>
      <c r="D164" s="36" t="str">
        <f>VLOOKUP(Tabel9[[#This Row],[DB25]],'3. DB25 Alle koder'!B:C,2,FALSE)</f>
        <v>Fremstilling af lokomotiver og andet rullende materiel til jernbaner og sporveje</v>
      </c>
      <c r="E164" s="36">
        <f t="shared" si="3"/>
        <v>0</v>
      </c>
    </row>
    <row r="165" spans="1:5" x14ac:dyDescent="0.25">
      <c r="A165" s="55" t="s">
        <v>988</v>
      </c>
      <c r="B165" s="55" t="s">
        <v>2669</v>
      </c>
      <c r="C165" s="55" t="s">
        <v>988</v>
      </c>
      <c r="D165" s="36" t="str">
        <f>VLOOKUP(Tabel9[[#This Row],[DB25]],'3. DB25 Alle koder'!B:C,2,FALSE)</f>
        <v>Fremstilling af andre transportmidler i.a.n.</v>
      </c>
      <c r="E165" s="36">
        <f t="shared" si="3"/>
        <v>0</v>
      </c>
    </row>
    <row r="166" spans="1:5" x14ac:dyDescent="0.25">
      <c r="A166" s="55" t="s">
        <v>998</v>
      </c>
      <c r="B166" s="55" t="s">
        <v>997</v>
      </c>
      <c r="C166" s="55" t="s">
        <v>998</v>
      </c>
      <c r="D166" s="36" t="str">
        <f>VLOOKUP(Tabel9[[#This Row],[DB25]],'3. DB25 Alle koder'!B:C,2,FALSE)</f>
        <v>Prægning af mønter</v>
      </c>
      <c r="E166" s="36">
        <f t="shared" si="3"/>
        <v>0</v>
      </c>
    </row>
    <row r="167" spans="1:5" x14ac:dyDescent="0.25">
      <c r="A167" s="55" t="s">
        <v>1001</v>
      </c>
      <c r="B167" s="55" t="s">
        <v>2679</v>
      </c>
      <c r="C167" s="55" t="s">
        <v>1001</v>
      </c>
      <c r="D167" s="36" t="str">
        <f>VLOOKUP(Tabel9[[#This Row],[DB25]],'3. DB25 Alle koder'!B:C,2,FALSE)</f>
        <v>Fremstilling af smykker og lignende varer</v>
      </c>
      <c r="E167" s="36">
        <f t="shared" si="3"/>
        <v>1</v>
      </c>
    </row>
    <row r="168" spans="1:5" x14ac:dyDescent="0.25">
      <c r="A168" s="55" t="s">
        <v>1004</v>
      </c>
      <c r="B168" s="55" t="s">
        <v>1003</v>
      </c>
      <c r="C168" s="55" t="s">
        <v>1004</v>
      </c>
      <c r="D168" s="36" t="str">
        <f>VLOOKUP(Tabel9[[#This Row],[DB25]],'3. DB25 Alle koder'!B:C,2,FALSE)</f>
        <v>Fremstilling af bijouteri og lignende varer</v>
      </c>
      <c r="E168" s="36">
        <f t="shared" si="3"/>
        <v>0</v>
      </c>
    </row>
    <row r="169" spans="1:5" x14ac:dyDescent="0.25">
      <c r="A169" s="55" t="s">
        <v>1008</v>
      </c>
      <c r="B169" s="55" t="s">
        <v>1006</v>
      </c>
      <c r="C169" s="55" t="s">
        <v>1008</v>
      </c>
      <c r="D169" s="36" t="str">
        <f>VLOOKUP(Tabel9[[#This Row],[DB25]],'3. DB25 Alle koder'!B:C,2,FALSE)</f>
        <v>Fremstilling af musikinstrumenter</v>
      </c>
      <c r="E169" s="36">
        <f t="shared" si="3"/>
        <v>0</v>
      </c>
    </row>
    <row r="170" spans="1:5" x14ac:dyDescent="0.25">
      <c r="A170" s="55" t="s">
        <v>1016</v>
      </c>
      <c r="B170" s="55" t="s">
        <v>1014</v>
      </c>
      <c r="C170" s="55" t="s">
        <v>1016</v>
      </c>
      <c r="D170" s="36" t="str">
        <f>VLOOKUP(Tabel9[[#This Row],[DB25]],'3. DB25 Alle koder'!B:C,2,FALSE)</f>
        <v>Fremstilling af spil og legetøj</v>
      </c>
      <c r="E170" s="36">
        <f t="shared" si="3"/>
        <v>0</v>
      </c>
    </row>
    <row r="171" spans="1:5" x14ac:dyDescent="0.25">
      <c r="A171" s="55" t="s">
        <v>1024</v>
      </c>
      <c r="B171" s="55" t="s">
        <v>1023</v>
      </c>
      <c r="C171" s="55" t="s">
        <v>1024</v>
      </c>
      <c r="D171" s="36" t="str">
        <f>VLOOKUP(Tabel9[[#This Row],[DB25]],'3. DB25 Alle koder'!B:C,2,FALSE)</f>
        <v>Fremstilling af koste og børster</v>
      </c>
      <c r="E171" s="36">
        <f t="shared" si="3"/>
        <v>0</v>
      </c>
    </row>
    <row r="172" spans="1:5" x14ac:dyDescent="0.25">
      <c r="A172" s="55" t="s">
        <v>1038</v>
      </c>
      <c r="B172" s="55" t="s">
        <v>2686</v>
      </c>
      <c r="C172" s="55" t="s">
        <v>1038</v>
      </c>
      <c r="D172" s="36" t="str">
        <f>VLOOKUP(Tabel9[[#This Row],[DB25]],'3. DB25 Alle koder'!B:C,2,FALSE)</f>
        <v>Reparation og vedligeholdelse af elektronisk og optisk udstyr</v>
      </c>
      <c r="E172" s="36">
        <f t="shared" si="3"/>
        <v>1</v>
      </c>
    </row>
    <row r="173" spans="1:5" x14ac:dyDescent="0.25">
      <c r="A173" s="55" t="s">
        <v>1041</v>
      </c>
      <c r="B173" s="55" t="s">
        <v>2687</v>
      </c>
      <c r="C173" s="55" t="s">
        <v>1041</v>
      </c>
      <c r="D173" s="36" t="str">
        <f>VLOOKUP(Tabel9[[#This Row],[DB25]],'3. DB25 Alle koder'!B:C,2,FALSE)</f>
        <v>Reparation og vedligeholdelse af elektrisk udstyr</v>
      </c>
      <c r="E173" s="36">
        <f t="shared" si="3"/>
        <v>1</v>
      </c>
    </row>
    <row r="174" spans="1:5" x14ac:dyDescent="0.25">
      <c r="A174" s="55" t="s">
        <v>1060</v>
      </c>
      <c r="B174" s="55" t="s">
        <v>1058</v>
      </c>
      <c r="C174" s="55" t="s">
        <v>1060</v>
      </c>
      <c r="D174" s="36" t="str">
        <f>VLOOKUP(Tabel9[[#This Row],[DB25]],'3. DB25 Alle koder'!B:C,2,FALSE)</f>
        <v>Installation af industrimaskiner og -udstyr</v>
      </c>
      <c r="E174" s="36">
        <f t="shared" si="3"/>
        <v>0</v>
      </c>
    </row>
    <row r="175" spans="1:5" x14ac:dyDescent="0.25">
      <c r="A175" s="55" t="s">
        <v>1090</v>
      </c>
      <c r="B175" s="55" t="s">
        <v>2694</v>
      </c>
      <c r="C175" s="55" t="s">
        <v>1090</v>
      </c>
      <c r="D175" s="36" t="str">
        <f>VLOOKUP(Tabel9[[#This Row],[DB25]],'3. DB25 Alle koder'!B:C,2,FALSE)</f>
        <v>Produktion af gas</v>
      </c>
      <c r="E175" s="36">
        <f t="shared" si="3"/>
        <v>1</v>
      </c>
    </row>
    <row r="176" spans="1:5" x14ac:dyDescent="0.25">
      <c r="A176" s="55" t="s">
        <v>1093</v>
      </c>
      <c r="B176" s="55" t="s">
        <v>1092</v>
      </c>
      <c r="C176" s="55" t="s">
        <v>1093</v>
      </c>
      <c r="D176" s="36" t="str">
        <f>VLOOKUP(Tabel9[[#This Row],[DB25]],'3. DB25 Alle koder'!B:C,2,FALSE)</f>
        <v>Distribution af gas</v>
      </c>
      <c r="E176" s="36">
        <f t="shared" si="3"/>
        <v>0</v>
      </c>
    </row>
    <row r="177" spans="1:5" x14ac:dyDescent="0.25">
      <c r="A177" s="55" t="s">
        <v>1103</v>
      </c>
      <c r="B177" s="55" t="s">
        <v>2695</v>
      </c>
      <c r="C177" s="55" t="s">
        <v>1103</v>
      </c>
      <c r="D177" s="36" t="str">
        <f>VLOOKUP(Tabel9[[#This Row],[DB25]],'3. DB25 Alle koder'!B:C,2,FALSE)</f>
        <v>Fjernvarmeforsyning</v>
      </c>
      <c r="E177" s="36">
        <f t="shared" si="3"/>
        <v>1</v>
      </c>
    </row>
    <row r="178" spans="1:5" x14ac:dyDescent="0.25">
      <c r="A178" s="55" t="s">
        <v>1111</v>
      </c>
      <c r="B178" s="55" t="s">
        <v>1108</v>
      </c>
      <c r="C178" s="55" t="s">
        <v>1111</v>
      </c>
      <c r="D178" s="36" t="str">
        <f>VLOOKUP(Tabel9[[#This Row],[DB25]],'3. DB25 Alle koder'!B:C,2,FALSE)</f>
        <v>Vandforsyning</v>
      </c>
      <c r="E178" s="36">
        <f t="shared" si="3"/>
        <v>0</v>
      </c>
    </row>
    <row r="179" spans="1:5" x14ac:dyDescent="0.25">
      <c r="A179" s="55" t="s">
        <v>1115</v>
      </c>
      <c r="B179" s="55" t="s">
        <v>1112</v>
      </c>
      <c r="C179" s="55" t="s">
        <v>1115</v>
      </c>
      <c r="D179" s="36" t="str">
        <f>VLOOKUP(Tabel9[[#This Row],[DB25]],'3. DB25 Alle koder'!B:C,2,FALSE)</f>
        <v>Opsamling og behandling af spildevand</v>
      </c>
      <c r="E179" s="36">
        <f t="shared" si="3"/>
        <v>0</v>
      </c>
    </row>
    <row r="180" spans="1:5" x14ac:dyDescent="0.25">
      <c r="A180" s="71" t="s">
        <v>1121</v>
      </c>
      <c r="B180" s="71" t="s">
        <v>1120</v>
      </c>
      <c r="C180" s="55" t="s">
        <v>1121</v>
      </c>
      <c r="D180" s="36" t="str">
        <f>VLOOKUP(Tabel9[[#This Row],[DB25]],'3. DB25 Alle koder'!B:C,2,FALSE)</f>
        <v>Indsamling af ikke-farligt affald</v>
      </c>
      <c r="E180" s="36">
        <f t="shared" si="3"/>
        <v>0</v>
      </c>
    </row>
    <row r="181" spans="1:5" x14ac:dyDescent="0.25">
      <c r="A181" s="71" t="s">
        <v>1124</v>
      </c>
      <c r="B181" s="71" t="s">
        <v>1123</v>
      </c>
      <c r="C181" s="55" t="s">
        <v>1124</v>
      </c>
      <c r="D181" s="36" t="str">
        <f>VLOOKUP(Tabel9[[#This Row],[DB25]],'3. DB25 Alle koder'!B:C,2,FALSE)</f>
        <v>Indsamling af farligt affald</v>
      </c>
      <c r="E181" s="36">
        <f t="shared" si="3"/>
        <v>0</v>
      </c>
    </row>
    <row r="182" spans="1:5" x14ac:dyDescent="0.25">
      <c r="A182" s="55" t="s">
        <v>1150</v>
      </c>
      <c r="B182" s="55" t="s">
        <v>2704</v>
      </c>
      <c r="C182" s="55" t="s">
        <v>1150</v>
      </c>
      <c r="D182" s="36" t="str">
        <f>VLOOKUP(Tabel9[[#This Row],[DB25]],'3. DB25 Alle koder'!B:C,2,FALSE)</f>
        <v>Rensning af jord og grundvand og anden dekontaminering</v>
      </c>
      <c r="E182" s="36">
        <f t="shared" si="3"/>
        <v>1</v>
      </c>
    </row>
    <row r="183" spans="1:5" x14ac:dyDescent="0.25">
      <c r="A183" s="55" t="s">
        <v>1164</v>
      </c>
      <c r="B183" s="55" t="s">
        <v>1163</v>
      </c>
      <c r="C183" s="55" t="s">
        <v>1164</v>
      </c>
      <c r="D183" s="36" t="str">
        <f>VLOOKUP(Tabel9[[#This Row],[DB25]],'3. DB25 Alle koder'!B:C,2,FALSE)</f>
        <v>Anlæg af jernbaner og undergrundsbaner</v>
      </c>
      <c r="E183" s="36">
        <f t="shared" si="3"/>
        <v>0</v>
      </c>
    </row>
    <row r="184" spans="1:5" x14ac:dyDescent="0.25">
      <c r="A184" s="55" t="s">
        <v>1167</v>
      </c>
      <c r="B184" s="55" t="s">
        <v>1166</v>
      </c>
      <c r="C184" s="55" t="s">
        <v>1167</v>
      </c>
      <c r="D184" s="36" t="str">
        <f>VLOOKUP(Tabel9[[#This Row],[DB25]],'3. DB25 Alle koder'!B:C,2,FALSE)</f>
        <v>Anlæg af broer og tunneller</v>
      </c>
      <c r="E184" s="36">
        <f t="shared" ref="E184:E234" si="4">IF(B184=D184,0,1)</f>
        <v>0</v>
      </c>
    </row>
    <row r="185" spans="1:5" x14ac:dyDescent="0.25">
      <c r="A185" s="55" t="s">
        <v>1171</v>
      </c>
      <c r="B185" s="55" t="s">
        <v>1172</v>
      </c>
      <c r="C185" s="55" t="s">
        <v>1171</v>
      </c>
      <c r="D185" s="36" t="str">
        <f>VLOOKUP(Tabel9[[#This Row],[DB25]],'3. DB25 Alle koder'!B:C,2,FALSE)</f>
        <v>Anlæg af ledningsnet til væsker</v>
      </c>
      <c r="E185" s="36">
        <f t="shared" si="4"/>
        <v>0</v>
      </c>
    </row>
    <row r="186" spans="1:5" x14ac:dyDescent="0.25">
      <c r="A186" s="55" t="s">
        <v>1180</v>
      </c>
      <c r="B186" s="55" t="s">
        <v>2710</v>
      </c>
      <c r="C186" s="55" t="s">
        <v>1180</v>
      </c>
      <c r="D186" s="36" t="str">
        <f>VLOOKUP(Tabel9[[#This Row],[DB25]],'3. DB25 Alle koder'!B:C,2,FALSE)</f>
        <v>Anlæg af vandveje, havne, diger, dæmninger mv.</v>
      </c>
      <c r="E186" s="36">
        <f t="shared" si="4"/>
        <v>1</v>
      </c>
    </row>
    <row r="187" spans="1:5" x14ac:dyDescent="0.25">
      <c r="A187" s="55" t="s">
        <v>1188</v>
      </c>
      <c r="B187" s="55" t="s">
        <v>1187</v>
      </c>
      <c r="C187" s="55" t="s">
        <v>1188</v>
      </c>
      <c r="D187" s="36" t="str">
        <f>VLOOKUP(Tabel9[[#This Row],[DB25]],'3. DB25 Alle koder'!B:C,2,FALSE)</f>
        <v>Nedrivning</v>
      </c>
      <c r="E187" s="36">
        <f t="shared" si="4"/>
        <v>0</v>
      </c>
    </row>
    <row r="188" spans="1:5" x14ac:dyDescent="0.25">
      <c r="A188" s="55" t="s">
        <v>1191</v>
      </c>
      <c r="B188" s="55" t="s">
        <v>1190</v>
      </c>
      <c r="C188" s="55" t="s">
        <v>1191</v>
      </c>
      <c r="D188" s="36" t="str">
        <f>VLOOKUP(Tabel9[[#This Row],[DB25]],'3. DB25 Alle koder'!B:C,2,FALSE)</f>
        <v>Forberedende byggepladsarbejder</v>
      </c>
      <c r="E188" s="36">
        <f t="shared" si="4"/>
        <v>0</v>
      </c>
    </row>
    <row r="189" spans="1:5" x14ac:dyDescent="0.25">
      <c r="A189" s="55" t="s">
        <v>1194</v>
      </c>
      <c r="B189" s="55" t="s">
        <v>1193</v>
      </c>
      <c r="C189" s="55" t="s">
        <v>1194</v>
      </c>
      <c r="D189" s="36" t="str">
        <f>VLOOKUP(Tabel9[[#This Row],[DB25]],'3. DB25 Alle koder'!B:C,2,FALSE)</f>
        <v>Funderingsundersøgelser</v>
      </c>
      <c r="E189" s="36">
        <f t="shared" si="4"/>
        <v>0</v>
      </c>
    </row>
    <row r="190" spans="1:5" x14ac:dyDescent="0.25">
      <c r="A190" s="55" t="s">
        <v>1198</v>
      </c>
      <c r="B190" s="55" t="s">
        <v>1197</v>
      </c>
      <c r="C190" s="55" t="s">
        <v>1198</v>
      </c>
      <c r="D190" s="36" t="str">
        <f>VLOOKUP(Tabel9[[#This Row],[DB25]],'3. DB25 Alle koder'!B:C,2,FALSE)</f>
        <v>El-installation</v>
      </c>
      <c r="E190" s="36">
        <f t="shared" si="4"/>
        <v>0</v>
      </c>
    </row>
    <row r="191" spans="1:5" x14ac:dyDescent="0.25">
      <c r="A191" s="55" t="s">
        <v>1200</v>
      </c>
      <c r="B191" s="55" t="s">
        <v>2713</v>
      </c>
      <c r="C191" s="55" t="s">
        <v>1200</v>
      </c>
      <c r="D191" s="36" t="str">
        <f>VLOOKUP(Tabel9[[#This Row],[DB25]],'3. DB25 Alle koder'!B:C,2,FALSE)</f>
        <v>Installation af vvs-, varme- og klimaanlæg</v>
      </c>
      <c r="E191" s="36">
        <f t="shared" si="4"/>
        <v>1</v>
      </c>
    </row>
    <row r="192" spans="1:5" x14ac:dyDescent="0.25">
      <c r="A192" s="55" t="s">
        <v>1284</v>
      </c>
      <c r="B192" s="55" t="s">
        <v>1283</v>
      </c>
      <c r="C192" s="55" t="s">
        <v>1284</v>
      </c>
      <c r="D192" s="36" t="str">
        <f>VLOOKUP(Tabel9[[#This Row],[DB25]],'3. DB25 Alle koder'!B:C,2,FALSE)</f>
        <v>Engroshandel med korn, uforarbejdet tobak, såsæd og foderstoffer</v>
      </c>
      <c r="E192" s="36">
        <f t="shared" si="4"/>
        <v>0</v>
      </c>
    </row>
    <row r="193" spans="1:5" x14ac:dyDescent="0.25">
      <c r="A193" s="55" t="s">
        <v>1287</v>
      </c>
      <c r="B193" s="55" t="s">
        <v>1286</v>
      </c>
      <c r="C193" s="55" t="s">
        <v>1287</v>
      </c>
      <c r="D193" s="36" t="str">
        <f>VLOOKUP(Tabel9[[#This Row],[DB25]],'3. DB25 Alle koder'!B:C,2,FALSE)</f>
        <v>Engroshandel med blomster og planter</v>
      </c>
      <c r="E193" s="36">
        <f t="shared" si="4"/>
        <v>0</v>
      </c>
    </row>
    <row r="194" spans="1:5" x14ac:dyDescent="0.25">
      <c r="A194" s="55" t="s">
        <v>1290</v>
      </c>
      <c r="B194" s="55" t="s">
        <v>1289</v>
      </c>
      <c r="C194" s="55" t="s">
        <v>1290</v>
      </c>
      <c r="D194" s="36" t="str">
        <f>VLOOKUP(Tabel9[[#This Row],[DB25]],'3. DB25 Alle koder'!B:C,2,FALSE)</f>
        <v>Engroshandel med levende dyr</v>
      </c>
      <c r="E194" s="36">
        <f t="shared" si="4"/>
        <v>0</v>
      </c>
    </row>
    <row r="195" spans="1:5" x14ac:dyDescent="0.25">
      <c r="A195" s="55" t="s">
        <v>1293</v>
      </c>
      <c r="B195" s="55" t="s">
        <v>1292</v>
      </c>
      <c r="C195" s="55" t="s">
        <v>1293</v>
      </c>
      <c r="D195" s="36" t="str">
        <f>VLOOKUP(Tabel9[[#This Row],[DB25]],'3. DB25 Alle koder'!B:C,2,FALSE)</f>
        <v>Engroshandel med huder, skind og læder</v>
      </c>
      <c r="E195" s="36">
        <f t="shared" si="4"/>
        <v>0</v>
      </c>
    </row>
    <row r="196" spans="1:5" x14ac:dyDescent="0.25">
      <c r="A196" s="55" t="s">
        <v>1298</v>
      </c>
      <c r="B196" s="55" t="s">
        <v>1297</v>
      </c>
      <c r="C196" s="55" t="s">
        <v>1298</v>
      </c>
      <c r="D196" s="36" t="str">
        <f>VLOOKUP(Tabel9[[#This Row],[DB25]],'3. DB25 Alle koder'!B:C,2,FALSE)</f>
        <v>Engroshandel med frugt og grøntsager</v>
      </c>
      <c r="E196" s="36">
        <f t="shared" si="4"/>
        <v>0</v>
      </c>
    </row>
    <row r="197" spans="1:5" x14ac:dyDescent="0.25">
      <c r="A197" s="55" t="s">
        <v>1307</v>
      </c>
      <c r="B197" s="55" t="s">
        <v>1306</v>
      </c>
      <c r="C197" s="55" t="s">
        <v>1307</v>
      </c>
      <c r="D197" s="36" t="str">
        <f>VLOOKUP(Tabel9[[#This Row],[DB25]],'3. DB25 Alle koder'!B:C,2,FALSE)</f>
        <v>Engroshandel med mejeriprodukter, æg samt spiselige olier og fedtstoffer</v>
      </c>
      <c r="E197" s="36">
        <f t="shared" si="4"/>
        <v>0</v>
      </c>
    </row>
    <row r="198" spans="1:5" x14ac:dyDescent="0.25">
      <c r="A198" s="55" t="s">
        <v>1310</v>
      </c>
      <c r="B198" s="55" t="s">
        <v>1311</v>
      </c>
      <c r="C198" s="55" t="s">
        <v>1310</v>
      </c>
      <c r="D198" s="36" t="str">
        <f>VLOOKUP(Tabel9[[#This Row],[DB25]],'3. DB25 Alle koder'!B:C,2,FALSE)</f>
        <v>Engroshandel med øl, mineralvand, frugt- og grøntsagssaft</v>
      </c>
      <c r="E198" s="36">
        <f t="shared" si="4"/>
        <v>0</v>
      </c>
    </row>
    <row r="199" spans="1:5" x14ac:dyDescent="0.25">
      <c r="A199" s="55" t="s">
        <v>1312</v>
      </c>
      <c r="B199" s="55" t="s">
        <v>1313</v>
      </c>
      <c r="C199" s="55" t="s">
        <v>1312</v>
      </c>
      <c r="D199" s="36" t="str">
        <f>VLOOKUP(Tabel9[[#This Row],[DB25]],'3. DB25 Alle koder'!B:C,2,FALSE)</f>
        <v>Engroshandel med vin og spiritus</v>
      </c>
      <c r="E199" s="36">
        <f t="shared" si="4"/>
        <v>0</v>
      </c>
    </row>
    <row r="200" spans="1:5" x14ac:dyDescent="0.25">
      <c r="A200" s="55" t="s">
        <v>1316</v>
      </c>
      <c r="B200" s="55" t="s">
        <v>1315</v>
      </c>
      <c r="C200" s="55" t="s">
        <v>1316</v>
      </c>
      <c r="D200" s="36" t="str">
        <f>VLOOKUP(Tabel9[[#This Row],[DB25]],'3. DB25 Alle koder'!B:C,2,FALSE)</f>
        <v>Engroshandel med tobaksvarer</v>
      </c>
      <c r="E200" s="36">
        <f t="shared" si="4"/>
        <v>0</v>
      </c>
    </row>
    <row r="201" spans="1:5" x14ac:dyDescent="0.25">
      <c r="A201" s="55" t="s">
        <v>1319</v>
      </c>
      <c r="B201" s="55" t="s">
        <v>1318</v>
      </c>
      <c r="C201" s="55" t="s">
        <v>1319</v>
      </c>
      <c r="D201" s="36" t="str">
        <f>VLOOKUP(Tabel9[[#This Row],[DB25]],'3. DB25 Alle koder'!B:C,2,FALSE)</f>
        <v>Engroshandel med sukker, chokolade og sukkervarer</v>
      </c>
      <c r="E201" s="36">
        <f t="shared" si="4"/>
        <v>0</v>
      </c>
    </row>
    <row r="202" spans="1:5" x14ac:dyDescent="0.25">
      <c r="A202" s="55" t="s">
        <v>1322</v>
      </c>
      <c r="B202" s="55" t="s">
        <v>1321</v>
      </c>
      <c r="C202" s="55" t="s">
        <v>1322</v>
      </c>
      <c r="D202" s="36" t="str">
        <f>VLOOKUP(Tabel9[[#This Row],[DB25]],'3. DB25 Alle koder'!B:C,2,FALSE)</f>
        <v>Engroshandel med kaffe, te, kakao og krydderier</v>
      </c>
      <c r="E202" s="36">
        <f t="shared" si="4"/>
        <v>0</v>
      </c>
    </row>
    <row r="203" spans="1:5" x14ac:dyDescent="0.25">
      <c r="A203" s="55" t="s">
        <v>1328</v>
      </c>
      <c r="B203" s="55" t="s">
        <v>1327</v>
      </c>
      <c r="C203" s="55" t="s">
        <v>1328</v>
      </c>
      <c r="D203" s="36" t="str">
        <f>VLOOKUP(Tabel9[[#This Row],[DB25]],'3. DB25 Alle koder'!B:C,2,FALSE)</f>
        <v>Ikke-specialiseret engroshandel med føde-, drikke- og tobaksvarer</v>
      </c>
      <c r="E203" s="36">
        <f t="shared" si="4"/>
        <v>0</v>
      </c>
    </row>
    <row r="204" spans="1:5" x14ac:dyDescent="0.25">
      <c r="A204" s="55" t="s">
        <v>1333</v>
      </c>
      <c r="B204" s="55" t="s">
        <v>1332</v>
      </c>
      <c r="C204" s="55" t="s">
        <v>1333</v>
      </c>
      <c r="D204" s="36" t="str">
        <f>VLOOKUP(Tabel9[[#This Row],[DB25]],'3. DB25 Alle koder'!B:C,2,FALSE)</f>
        <v>Engroshandel med tekstiler</v>
      </c>
      <c r="E204" s="36">
        <f t="shared" si="4"/>
        <v>0</v>
      </c>
    </row>
    <row r="205" spans="1:5" x14ac:dyDescent="0.25">
      <c r="A205" s="55" t="s">
        <v>1336</v>
      </c>
      <c r="B205" s="55" t="s">
        <v>1337</v>
      </c>
      <c r="C205" s="55" t="s">
        <v>1336</v>
      </c>
      <c r="D205" s="36" t="str">
        <f>VLOOKUP(Tabel9[[#This Row],[DB25]],'3. DB25 Alle koder'!B:C,2,FALSE)</f>
        <v>Engroshandel med beklædning</v>
      </c>
      <c r="E205" s="36">
        <f t="shared" si="4"/>
        <v>0</v>
      </c>
    </row>
    <row r="206" spans="1:5" x14ac:dyDescent="0.25">
      <c r="A206" s="55" t="s">
        <v>1338</v>
      </c>
      <c r="B206" s="55" t="s">
        <v>1339</v>
      </c>
      <c r="C206" s="55" t="s">
        <v>1338</v>
      </c>
      <c r="D206" s="36" t="str">
        <f>VLOOKUP(Tabel9[[#This Row],[DB25]],'3. DB25 Alle koder'!B:C,2,FALSE)</f>
        <v>Engroshandel med fodtøj</v>
      </c>
      <c r="E206" s="36">
        <f t="shared" si="4"/>
        <v>0</v>
      </c>
    </row>
    <row r="207" spans="1:5" x14ac:dyDescent="0.25">
      <c r="A207" s="55" t="s">
        <v>1347</v>
      </c>
      <c r="B207" s="55" t="s">
        <v>1348</v>
      </c>
      <c r="C207" s="55" t="s">
        <v>1347</v>
      </c>
      <c r="D207" s="36" t="str">
        <f>VLOOKUP(Tabel9[[#This Row],[DB25]],'3. DB25 Alle koder'!B:C,2,FALSE)</f>
        <v>Engroshandel med porcelæns- og glasvarer</v>
      </c>
      <c r="E207" s="36">
        <f t="shared" si="4"/>
        <v>0</v>
      </c>
    </row>
    <row r="208" spans="1:5" x14ac:dyDescent="0.25">
      <c r="A208" s="55" t="s">
        <v>1349</v>
      </c>
      <c r="B208" s="55" t="s">
        <v>1350</v>
      </c>
      <c r="C208" s="55" t="s">
        <v>1349</v>
      </c>
      <c r="D208" s="36" t="str">
        <f>VLOOKUP(Tabel9[[#This Row],[DB25]],'3. DB25 Alle koder'!B:C,2,FALSE)</f>
        <v>Engroshandel med rengøringsmidler</v>
      </c>
      <c r="E208" s="36">
        <f t="shared" si="4"/>
        <v>0</v>
      </c>
    </row>
    <row r="209" spans="1:5" x14ac:dyDescent="0.25">
      <c r="A209" s="55" t="s">
        <v>1353</v>
      </c>
      <c r="B209" s="55" t="s">
        <v>1352</v>
      </c>
      <c r="C209" s="55" t="s">
        <v>1353</v>
      </c>
      <c r="D209" s="36" t="str">
        <f>VLOOKUP(Tabel9[[#This Row],[DB25]],'3. DB25 Alle koder'!B:C,2,FALSE)</f>
        <v>Engroshandel med parfumerivarer og kosmetik</v>
      </c>
      <c r="E209" s="36">
        <f t="shared" si="4"/>
        <v>0</v>
      </c>
    </row>
    <row r="210" spans="1:5" x14ac:dyDescent="0.25">
      <c r="A210" s="55" t="s">
        <v>1356</v>
      </c>
      <c r="B210" s="55" t="s">
        <v>1357</v>
      </c>
      <c r="C210" s="55" t="s">
        <v>1356</v>
      </c>
      <c r="D210" s="36" t="str">
        <f>VLOOKUP(Tabel9[[#This Row],[DB25]],'3. DB25 Alle koder'!B:C,2,FALSE)</f>
        <v>Engroshandel med medicinalvarer og sygeplejeartikler</v>
      </c>
      <c r="E210" s="36">
        <f t="shared" si="4"/>
        <v>0</v>
      </c>
    </row>
    <row r="211" spans="1:5" x14ac:dyDescent="0.25">
      <c r="A211" s="55" t="s">
        <v>1358</v>
      </c>
      <c r="B211" s="55" t="s">
        <v>1359</v>
      </c>
      <c r="C211" s="55" t="s">
        <v>1358</v>
      </c>
      <c r="D211" s="36" t="str">
        <f>VLOOKUP(Tabel9[[#This Row],[DB25]],'3. DB25 Alle koder'!B:C,2,FALSE)</f>
        <v>Engroshandel med læge- og hospitalsartikler</v>
      </c>
      <c r="E211" s="36">
        <f t="shared" si="4"/>
        <v>0</v>
      </c>
    </row>
    <row r="212" spans="1:5" x14ac:dyDescent="0.25">
      <c r="A212" s="55" t="s">
        <v>1365</v>
      </c>
      <c r="B212" s="55" t="s">
        <v>2756</v>
      </c>
      <c r="C212" s="55" t="s">
        <v>1365</v>
      </c>
      <c r="D212" s="36" t="str">
        <f>VLOOKUP(Tabel9[[#This Row],[DB25]],'3. DB25 Alle koder'!B:C,2,FALSE)</f>
        <v>Engroshandel med ure og smykker</v>
      </c>
      <c r="E212" s="36">
        <f t="shared" si="4"/>
        <v>1</v>
      </c>
    </row>
    <row r="213" spans="1:5" x14ac:dyDescent="0.25">
      <c r="A213" s="55" t="s">
        <v>1368</v>
      </c>
      <c r="B213" s="55" t="s">
        <v>1369</v>
      </c>
      <c r="C213" s="55" t="s">
        <v>1368</v>
      </c>
      <c r="D213" s="36" t="str">
        <f>VLOOKUP(Tabel9[[#This Row],[DB25]],'3. DB25 Alle koder'!B:C,2,FALSE)</f>
        <v>Engroshandel med cykler, sportsartikler og lystbåde</v>
      </c>
      <c r="E213" s="36">
        <f t="shared" si="4"/>
        <v>0</v>
      </c>
    </row>
    <row r="214" spans="1:5" x14ac:dyDescent="0.25">
      <c r="A214" s="55" t="s">
        <v>1370</v>
      </c>
      <c r="B214" s="55" t="s">
        <v>1371</v>
      </c>
      <c r="C214" s="55" t="s">
        <v>1370</v>
      </c>
      <c r="D214" s="36" t="str">
        <f>VLOOKUP(Tabel9[[#This Row],[DB25]],'3. DB25 Alle koder'!B:C,2,FALSE)</f>
        <v>Engroshandel med bøger, papir og papirvarer</v>
      </c>
      <c r="E214" s="36">
        <f t="shared" si="4"/>
        <v>0</v>
      </c>
    </row>
    <row r="215" spans="1:5" x14ac:dyDescent="0.25">
      <c r="A215" s="55" t="s">
        <v>1372</v>
      </c>
      <c r="B215" s="55" t="s">
        <v>1373</v>
      </c>
      <c r="C215" s="55" t="s">
        <v>1372</v>
      </c>
      <c r="D215" s="36" t="str">
        <f>VLOOKUP(Tabel9[[#This Row],[DB25]],'3. DB25 Alle koder'!B:C,2,FALSE)</f>
        <v>Engroshandel med kufferter og lædervarer</v>
      </c>
      <c r="E215" s="36">
        <f t="shared" si="4"/>
        <v>0</v>
      </c>
    </row>
    <row r="216" spans="1:5" x14ac:dyDescent="0.25">
      <c r="A216" s="55" t="s">
        <v>1383</v>
      </c>
      <c r="B216" s="55" t="s">
        <v>1382</v>
      </c>
      <c r="C216" s="55" t="s">
        <v>1383</v>
      </c>
      <c r="D216" s="36" t="str">
        <f>VLOOKUP(Tabel9[[#This Row],[DB25]],'3. DB25 Alle koder'!B:C,2,FALSE)</f>
        <v>Engroshandel med landbrugsmaskiner, -udstyr og tilbehør hertil</v>
      </c>
      <c r="E216" s="36">
        <f t="shared" si="4"/>
        <v>0</v>
      </c>
    </row>
    <row r="217" spans="1:5" x14ac:dyDescent="0.25">
      <c r="A217" s="55" t="s">
        <v>1386</v>
      </c>
      <c r="B217" s="55" t="s">
        <v>1385</v>
      </c>
      <c r="C217" s="55" t="s">
        <v>1386</v>
      </c>
      <c r="D217" s="36" t="str">
        <f>VLOOKUP(Tabel9[[#This Row],[DB25]],'3. DB25 Alle koder'!B:C,2,FALSE)</f>
        <v>Engroshandel med værktøjsmaskiner</v>
      </c>
      <c r="E217" s="36">
        <f t="shared" si="4"/>
        <v>0</v>
      </c>
    </row>
    <row r="218" spans="1:5" x14ac:dyDescent="0.25">
      <c r="A218" s="55" t="s">
        <v>1389</v>
      </c>
      <c r="B218" s="55" t="s">
        <v>1388</v>
      </c>
      <c r="C218" s="55" t="s">
        <v>1389</v>
      </c>
      <c r="D218" s="36" t="str">
        <f>VLOOKUP(Tabel9[[#This Row],[DB25]],'3. DB25 Alle koder'!B:C,2,FALSE)</f>
        <v>Engroshandel med maskiner til minedrift og bygge- og anlægsaktiviteter</v>
      </c>
      <c r="E218" s="36">
        <f t="shared" si="4"/>
        <v>1</v>
      </c>
    </row>
    <row r="219" spans="1:5" x14ac:dyDescent="0.25">
      <c r="A219" s="55" t="s">
        <v>1472</v>
      </c>
      <c r="B219" s="55" t="s">
        <v>2791</v>
      </c>
      <c r="C219" s="55" t="s">
        <v>1472</v>
      </c>
      <c r="D219" s="36" t="str">
        <f>VLOOKUP(Tabel9[[#This Row],[DB25]],'3. DB25 Alle koder'!B:C,2,FALSE)</f>
        <v>Detailhandel med motorbrændstoffer</v>
      </c>
      <c r="E219" s="36">
        <f t="shared" si="4"/>
        <v>1</v>
      </c>
    </row>
    <row r="220" spans="1:5" x14ac:dyDescent="0.25">
      <c r="A220" s="55" t="s">
        <v>1596</v>
      </c>
      <c r="B220" s="55" t="s">
        <v>1594</v>
      </c>
      <c r="C220" s="55" t="s">
        <v>1596</v>
      </c>
      <c r="D220" s="36" t="str">
        <f>VLOOKUP(Tabel9[[#This Row],[DB25]],'3. DB25 Alle koder'!B:C,2,FALSE)</f>
        <v>Godstransport med tog</v>
      </c>
      <c r="E220" s="36">
        <f t="shared" si="4"/>
        <v>0</v>
      </c>
    </row>
    <row r="221" spans="1:5" x14ac:dyDescent="0.25">
      <c r="A221" s="55" t="s">
        <v>1618</v>
      </c>
      <c r="B221" s="55" t="s">
        <v>2865</v>
      </c>
      <c r="C221" s="55" t="s">
        <v>1618</v>
      </c>
      <c r="D221" s="36" t="str">
        <f>VLOOKUP(Tabel9[[#This Row],[DB25]],'3. DB25 Alle koder'!B:C,2,FALSE)</f>
        <v>Flytteaktiviteter</v>
      </c>
      <c r="E221" s="36">
        <f t="shared" si="4"/>
        <v>1</v>
      </c>
    </row>
    <row r="222" spans="1:5" x14ac:dyDescent="0.25">
      <c r="A222" s="55" t="s">
        <v>1622</v>
      </c>
      <c r="B222" s="55" t="s">
        <v>1620</v>
      </c>
      <c r="C222" s="55" t="s">
        <v>1622</v>
      </c>
      <c r="D222" s="36" t="str">
        <f>VLOOKUP(Tabel9[[#This Row],[DB25]],'3. DB25 Alle koder'!B:C,2,FALSE)</f>
        <v>Rørtransport</v>
      </c>
      <c r="E222" s="36">
        <f t="shared" si="4"/>
        <v>0</v>
      </c>
    </row>
    <row r="223" spans="1:5" x14ac:dyDescent="0.25">
      <c r="A223" s="55" t="s">
        <v>1627</v>
      </c>
      <c r="B223" s="55" t="s">
        <v>1625</v>
      </c>
      <c r="C223" s="55" t="s">
        <v>1627</v>
      </c>
      <c r="D223" s="36" t="str">
        <f>VLOOKUP(Tabel9[[#This Row],[DB25]],'3. DB25 Alle koder'!B:C,2,FALSE)</f>
        <v>Sø- og kysttransport af passagerer</v>
      </c>
      <c r="E223" s="36">
        <f t="shared" si="4"/>
        <v>0</v>
      </c>
    </row>
    <row r="224" spans="1:5" x14ac:dyDescent="0.25">
      <c r="A224" s="55" t="s">
        <v>1631</v>
      </c>
      <c r="B224" s="55" t="s">
        <v>1629</v>
      </c>
      <c r="C224" s="55" t="s">
        <v>1631</v>
      </c>
      <c r="D224" s="36" t="str">
        <f>VLOOKUP(Tabel9[[#This Row],[DB25]],'3. DB25 Alle koder'!B:C,2,FALSE)</f>
        <v>Sø- og kysttransport af gods</v>
      </c>
      <c r="E224" s="36">
        <f t="shared" si="4"/>
        <v>0</v>
      </c>
    </row>
    <row r="225" spans="1:5" x14ac:dyDescent="0.25">
      <c r="A225" s="55" t="s">
        <v>1635</v>
      </c>
      <c r="B225" s="55" t="s">
        <v>1633</v>
      </c>
      <c r="C225" s="55" t="s">
        <v>1635</v>
      </c>
      <c r="D225" s="36" t="str">
        <f>VLOOKUP(Tabel9[[#This Row],[DB25]],'3. DB25 Alle koder'!B:C,2,FALSE)</f>
        <v>Transport af passagerer ad indre vandveje</v>
      </c>
      <c r="E225" s="36">
        <f t="shared" si="4"/>
        <v>0</v>
      </c>
    </row>
    <row r="226" spans="1:5" x14ac:dyDescent="0.25">
      <c r="A226" s="55" t="s">
        <v>1639</v>
      </c>
      <c r="B226" s="55" t="s">
        <v>1637</v>
      </c>
      <c r="C226" s="55" t="s">
        <v>1639</v>
      </c>
      <c r="D226" s="36" t="str">
        <f>VLOOKUP(Tabel9[[#This Row],[DB25]],'3. DB25 Alle koder'!B:C,2,FALSE)</f>
        <v>Transport af gods ad indre vandveje</v>
      </c>
      <c r="E226" s="36">
        <f t="shared" si="4"/>
        <v>0</v>
      </c>
    </row>
    <row r="227" spans="1:5" x14ac:dyDescent="0.25">
      <c r="A227" s="55" t="s">
        <v>1644</v>
      </c>
      <c r="B227" s="55" t="s">
        <v>2866</v>
      </c>
      <c r="C227" s="55" t="s">
        <v>1644</v>
      </c>
      <c r="D227" s="36" t="str">
        <f>VLOOKUP(Tabel9[[#This Row],[DB25]],'3. DB25 Alle koder'!B:C,2,FALSE)</f>
        <v>Passagertransport med rutefly</v>
      </c>
      <c r="E227" s="36">
        <f t="shared" si="4"/>
        <v>1</v>
      </c>
    </row>
    <row r="228" spans="1:5" x14ac:dyDescent="0.25">
      <c r="A228" s="55" t="s">
        <v>1646</v>
      </c>
      <c r="B228" s="55" t="s">
        <v>2867</v>
      </c>
      <c r="C228" s="55" t="s">
        <v>1646</v>
      </c>
      <c r="D228" s="36" t="str">
        <f>VLOOKUP(Tabel9[[#This Row],[DB25]],'3. DB25 Alle koder'!B:C,2,FALSE)</f>
        <v>Passagertransport med charter- og taxifly</v>
      </c>
      <c r="E228" s="36">
        <f t="shared" si="4"/>
        <v>1</v>
      </c>
    </row>
    <row r="229" spans="1:5" x14ac:dyDescent="0.25">
      <c r="A229" s="55" t="s">
        <v>1652</v>
      </c>
      <c r="B229" s="55" t="s">
        <v>1651</v>
      </c>
      <c r="C229" s="55" t="s">
        <v>1652</v>
      </c>
      <c r="D229" s="36" t="str">
        <f>VLOOKUP(Tabel9[[#This Row],[DB25]],'3. DB25 Alle koder'!B:C,2,FALSE)</f>
        <v>Lufttransport af gods</v>
      </c>
      <c r="E229" s="36">
        <f t="shared" si="4"/>
        <v>0</v>
      </c>
    </row>
    <row r="230" spans="1:5" x14ac:dyDescent="0.25">
      <c r="A230" s="55" t="s">
        <v>1655</v>
      </c>
      <c r="B230" s="55" t="s">
        <v>1654</v>
      </c>
      <c r="C230" s="55" t="s">
        <v>1655</v>
      </c>
      <c r="D230" s="36" t="str">
        <f>VLOOKUP(Tabel9[[#This Row],[DB25]],'3. DB25 Alle koder'!B:C,2,FALSE)</f>
        <v>Rumfart</v>
      </c>
      <c r="E230" s="36">
        <f t="shared" si="4"/>
        <v>0</v>
      </c>
    </row>
    <row r="231" spans="1:5" x14ac:dyDescent="0.25">
      <c r="A231" s="55" t="s">
        <v>1663</v>
      </c>
      <c r="B231" s="55" t="s">
        <v>2870</v>
      </c>
      <c r="C231" s="55" t="s">
        <v>1663</v>
      </c>
      <c r="D231" s="36" t="str">
        <f>VLOOKUP(Tabel9[[#This Row],[DB25]],'3. DB25 Alle koder'!B:C,2,FALSE)</f>
        <v>Drift af stationer, godsterminaler mv.</v>
      </c>
      <c r="E231" s="36">
        <f t="shared" si="4"/>
        <v>1</v>
      </c>
    </row>
    <row r="232" spans="1:5" x14ac:dyDescent="0.25">
      <c r="A232" s="55" t="s">
        <v>1665</v>
      </c>
      <c r="B232" s="55" t="s">
        <v>2871</v>
      </c>
      <c r="C232" s="55" t="s">
        <v>1665</v>
      </c>
      <c r="D232" s="36" t="str">
        <f>VLOOKUP(Tabel9[[#This Row],[DB25]],'3. DB25 Alle koder'!B:C,2,FALSE)</f>
        <v>Drift af parkering og vejhjælp mv.</v>
      </c>
      <c r="E232" s="36">
        <f t="shared" si="4"/>
        <v>1</v>
      </c>
    </row>
    <row r="233" spans="1:5" x14ac:dyDescent="0.25">
      <c r="A233" s="55" t="s">
        <v>1667</v>
      </c>
      <c r="B233" s="55" t="s">
        <v>1668</v>
      </c>
      <c r="C233" s="55" t="s">
        <v>1667</v>
      </c>
      <c r="D233" s="36" t="str">
        <f>VLOOKUP(Tabel9[[#This Row],[DB25]],'3. DB25 Alle koder'!B:C,2,FALSE)</f>
        <v>Drift af betalingsveje, -broer og -tunneler</v>
      </c>
      <c r="E233" s="36">
        <f t="shared" si="4"/>
        <v>0</v>
      </c>
    </row>
    <row r="234" spans="1:5" x14ac:dyDescent="0.25">
      <c r="A234" s="55" t="s">
        <v>1671</v>
      </c>
      <c r="B234" s="55" t="s">
        <v>2872</v>
      </c>
      <c r="C234" s="55" t="s">
        <v>1671</v>
      </c>
      <c r="D234" s="36" t="str">
        <f>VLOOKUP(Tabel9[[#This Row],[DB25]],'3. DB25 Alle koder'!B:C,2,FALSE)</f>
        <v>Drift af erhvervshavne</v>
      </c>
      <c r="E234" s="36">
        <f t="shared" si="4"/>
        <v>1</v>
      </c>
    </row>
    <row r="235" spans="1:5" x14ac:dyDescent="0.25">
      <c r="A235" s="55" t="s">
        <v>1673</v>
      </c>
      <c r="B235" s="55" t="s">
        <v>2873</v>
      </c>
      <c r="C235" s="55" t="s">
        <v>1673</v>
      </c>
      <c r="D235" s="36" t="str">
        <f>VLOOKUP(Tabel9[[#This Row],[DB25]],'3. DB25 Alle koder'!B:C,2,FALSE)</f>
        <v>Drift af bugserings-, bjærgnings- og redningsvæsen mv.</v>
      </c>
      <c r="E235" s="36">
        <f t="shared" ref="E235:E287" si="5">IF(B235=D235,0,1)</f>
        <v>1</v>
      </c>
    </row>
    <row r="236" spans="1:5" x14ac:dyDescent="0.25">
      <c r="A236" s="55" t="s">
        <v>1677</v>
      </c>
      <c r="B236" s="55" t="s">
        <v>1676</v>
      </c>
      <c r="C236" s="55" t="s">
        <v>1677</v>
      </c>
      <c r="D236" s="36" t="str">
        <f>VLOOKUP(Tabel9[[#This Row],[DB25]],'3. DB25 Alle koder'!B:C,2,FALSE)</f>
        <v>Serviceydelser i forbindelse med luftfart</v>
      </c>
      <c r="E236" s="36">
        <f t="shared" si="5"/>
        <v>0</v>
      </c>
    </row>
    <row r="237" spans="1:5" x14ac:dyDescent="0.25">
      <c r="A237" s="55" t="s">
        <v>1695</v>
      </c>
      <c r="B237" s="55" t="s">
        <v>1693</v>
      </c>
      <c r="C237" s="55" t="s">
        <v>1695</v>
      </c>
      <c r="D237" s="36" t="str">
        <f>VLOOKUP(Tabel9[[#This Row],[DB25]],'3. DB25 Alle koder'!B:C,2,FALSE)</f>
        <v>Postaktiviteter omfattet af forsyningspligten</v>
      </c>
      <c r="E237" s="36">
        <f t="shared" si="5"/>
        <v>1</v>
      </c>
    </row>
    <row r="238" spans="1:5" x14ac:dyDescent="0.25">
      <c r="A238" s="55" t="s">
        <v>1711</v>
      </c>
      <c r="B238" s="55" t="s">
        <v>2882</v>
      </c>
      <c r="C238" s="55" t="s">
        <v>1711</v>
      </c>
      <c r="D238" s="36" t="str">
        <f>VLOOKUP(Tabel9[[#This Row],[DB25]],'3. DB25 Alle koder'!B:C,2,FALSE)</f>
        <v>Drift af ferieboliger og andre overnatningsfaciliteter til kortvarige ophold</v>
      </c>
      <c r="E238" s="36">
        <f t="shared" si="5"/>
        <v>1</v>
      </c>
    </row>
    <row r="239" spans="1:5" x14ac:dyDescent="0.25">
      <c r="A239" s="55" t="s">
        <v>1715</v>
      </c>
      <c r="B239" s="55" t="s">
        <v>2883</v>
      </c>
      <c r="C239" s="55" t="s">
        <v>1715</v>
      </c>
      <c r="D239" s="36" t="str">
        <f>VLOOKUP(Tabel9[[#This Row],[DB25]],'3. DB25 Alle koder'!B:C,2,FALSE)</f>
        <v>Drift af campingpladser</v>
      </c>
      <c r="E239" s="36">
        <f t="shared" si="5"/>
        <v>1</v>
      </c>
    </row>
    <row r="240" spans="1:5" x14ac:dyDescent="0.25">
      <c r="A240" s="55" t="s">
        <v>1738</v>
      </c>
      <c r="B240" s="55" t="s">
        <v>1737</v>
      </c>
      <c r="C240" s="55" t="s">
        <v>1738</v>
      </c>
      <c r="D240" s="36" t="str">
        <f>VLOOKUP(Tabel9[[#This Row],[DB25]],'3. DB25 Alle koder'!B:C,2,FALSE)</f>
        <v>Event catering</v>
      </c>
      <c r="E240" s="36">
        <f t="shared" si="5"/>
        <v>0</v>
      </c>
    </row>
    <row r="241" spans="1:5" x14ac:dyDescent="0.25">
      <c r="A241" s="55" t="s">
        <v>1756</v>
      </c>
      <c r="B241" s="55" t="s">
        <v>1755</v>
      </c>
      <c r="C241" s="55" t="s">
        <v>1756</v>
      </c>
      <c r="D241" s="36" t="str">
        <f>VLOOKUP(Tabel9[[#This Row],[DB25]],'3. DB25 Alle koder'!B:C,2,FALSE)</f>
        <v>Udgivelse af bøger</v>
      </c>
      <c r="E241" s="36">
        <f t="shared" si="5"/>
        <v>0</v>
      </c>
    </row>
    <row r="242" spans="1:5" x14ac:dyDescent="0.25">
      <c r="A242" s="55" t="s">
        <v>1769</v>
      </c>
      <c r="B242" s="55" t="s">
        <v>2897</v>
      </c>
      <c r="C242" s="55" t="s">
        <v>1769</v>
      </c>
      <c r="D242" s="36" t="str">
        <f>VLOOKUP(Tabel9[[#This Row],[DB25]],'3. DB25 Alle koder'!B:C,2,FALSE)</f>
        <v>Udgivelse af videospil</v>
      </c>
      <c r="E242" s="36">
        <f t="shared" si="5"/>
        <v>1</v>
      </c>
    </row>
    <row r="243" spans="1:5" x14ac:dyDescent="0.25">
      <c r="A243" s="55" t="s">
        <v>1772</v>
      </c>
      <c r="B243" s="55" t="s">
        <v>1771</v>
      </c>
      <c r="C243" s="55" t="s">
        <v>1772</v>
      </c>
      <c r="D243" s="36" t="str">
        <f>VLOOKUP(Tabel9[[#This Row],[DB25]],'3. DB25 Alle koder'!B:C,2,FALSE)</f>
        <v>Anden udgivelse af software</v>
      </c>
      <c r="E243" s="36">
        <f t="shared" si="5"/>
        <v>0</v>
      </c>
    </row>
    <row r="244" spans="1:5" x14ac:dyDescent="0.25">
      <c r="A244" s="55" t="s">
        <v>1779</v>
      </c>
      <c r="B244" s="55" t="s">
        <v>2900</v>
      </c>
      <c r="C244" s="55" t="s">
        <v>1779</v>
      </c>
      <c r="D244" s="36" t="str">
        <f>VLOOKUP(Tabel9[[#This Row],[DB25]],'3. DB25 Alle koder'!B:C,2,FALSE)</f>
        <v>Aktiviteter efter produktion af film, videoer og TV-programmer</v>
      </c>
      <c r="E244" s="36">
        <f t="shared" si="5"/>
        <v>1</v>
      </c>
    </row>
    <row r="245" spans="1:5" x14ac:dyDescent="0.25">
      <c r="A245" s="55" t="s">
        <v>1784</v>
      </c>
      <c r="B245" s="55" t="s">
        <v>2902</v>
      </c>
      <c r="C245" s="55" t="s">
        <v>1784</v>
      </c>
      <c r="D245" s="36" t="str">
        <f>VLOOKUP(Tabel9[[#This Row],[DB25]],'3. DB25 Alle koder'!B:C,2,FALSE)</f>
        <v>Fremvisning af film og andre billedmedier</v>
      </c>
      <c r="E245" s="36">
        <f t="shared" si="5"/>
        <v>1</v>
      </c>
    </row>
    <row r="246" spans="1:5" x14ac:dyDescent="0.25">
      <c r="A246" s="55" t="s">
        <v>1840</v>
      </c>
      <c r="B246" s="55" t="s">
        <v>2930</v>
      </c>
      <c r="C246" s="55" t="s">
        <v>1840</v>
      </c>
      <c r="D246" s="36" t="str">
        <f>VLOOKUP(Tabel9[[#This Row],[DB25]],'3. DB25 Alle koder'!B:C,2,FALSE)</f>
        <v>Centralbankers aktiviteter</v>
      </c>
      <c r="E246" s="36">
        <f t="shared" si="5"/>
        <v>1</v>
      </c>
    </row>
    <row r="247" spans="1:5" x14ac:dyDescent="0.25">
      <c r="A247" s="55" t="s">
        <v>1843</v>
      </c>
      <c r="B247" s="55" t="s">
        <v>2931</v>
      </c>
      <c r="C247" s="55" t="s">
        <v>1843</v>
      </c>
      <c r="D247" s="36" t="str">
        <f>VLOOKUP(Tabel9[[#This Row],[DB25]],'3. DB25 Alle koder'!B:C,2,FALSE)</f>
        <v>Andre pengeinstitutters aktiviteter</v>
      </c>
      <c r="E247" s="36">
        <f t="shared" si="5"/>
        <v>1</v>
      </c>
    </row>
    <row r="248" spans="1:5" x14ac:dyDescent="0.25">
      <c r="A248" s="55" t="s">
        <v>1865</v>
      </c>
      <c r="B248" s="55" t="s">
        <v>1864</v>
      </c>
      <c r="C248" s="55" t="s">
        <v>1865</v>
      </c>
      <c r="D248" s="36" t="str">
        <f>VLOOKUP(Tabel9[[#This Row],[DB25]],'3. DB25 Alle koder'!B:C,2,FALSE)</f>
        <v>Finansiel leasing</v>
      </c>
      <c r="E248" s="36">
        <f t="shared" si="5"/>
        <v>0</v>
      </c>
    </row>
    <row r="249" spans="1:5" x14ac:dyDescent="0.25">
      <c r="A249" s="55" t="s">
        <v>1868</v>
      </c>
      <c r="B249" s="55" t="s">
        <v>2939</v>
      </c>
      <c r="C249" s="55" t="s">
        <v>1868</v>
      </c>
      <c r="D249" s="36" t="str">
        <f>VLOOKUP(Tabel9[[#This Row],[DB25]],'3. DB25 Alle koder'!B:C,2,FALSE)</f>
        <v>Realkreditinstitutters aktiviteter</v>
      </c>
      <c r="E249" s="36">
        <f t="shared" si="5"/>
        <v>1</v>
      </c>
    </row>
    <row r="250" spans="1:5" x14ac:dyDescent="0.25">
      <c r="A250" s="55" t="s">
        <v>1879</v>
      </c>
      <c r="B250" s="55" t="s">
        <v>1878</v>
      </c>
      <c r="C250" s="55" t="s">
        <v>1879</v>
      </c>
      <c r="D250" s="36" t="str">
        <f>VLOOKUP(Tabel9[[#This Row],[DB25]],'3. DB25 Alle koder'!B:C,2,FALSE)</f>
        <v>Livsforsikring</v>
      </c>
      <c r="E250" s="36">
        <f t="shared" si="5"/>
        <v>0</v>
      </c>
    </row>
    <row r="251" spans="1:5" x14ac:dyDescent="0.25">
      <c r="A251" s="55" t="s">
        <v>1882</v>
      </c>
      <c r="B251" s="55" t="s">
        <v>1881</v>
      </c>
      <c r="C251" s="55" t="s">
        <v>1882</v>
      </c>
      <c r="D251" s="36" t="str">
        <f>VLOOKUP(Tabel9[[#This Row],[DB25]],'3. DB25 Alle koder'!B:C,2,FALSE)</f>
        <v>Anden forsikring</v>
      </c>
      <c r="E251" s="36">
        <f t="shared" si="5"/>
        <v>0</v>
      </c>
    </row>
    <row r="252" spans="1:5" x14ac:dyDescent="0.25">
      <c r="A252" s="55" t="s">
        <v>1886</v>
      </c>
      <c r="B252" s="55" t="s">
        <v>1884</v>
      </c>
      <c r="C252" s="55" t="s">
        <v>1886</v>
      </c>
      <c r="D252" s="36" t="str">
        <f>VLOOKUP(Tabel9[[#This Row],[DB25]],'3. DB25 Alle koder'!B:C,2,FALSE)</f>
        <v>Genforsikring</v>
      </c>
      <c r="E252" s="36">
        <f t="shared" si="5"/>
        <v>0</v>
      </c>
    </row>
    <row r="253" spans="1:5" x14ac:dyDescent="0.25">
      <c r="A253" s="55" t="s">
        <v>1890</v>
      </c>
      <c r="B253" s="55" t="s">
        <v>2945</v>
      </c>
      <c r="C253" s="55" t="s">
        <v>1890</v>
      </c>
      <c r="D253" s="36" t="str">
        <f>VLOOKUP(Tabel9[[#This Row],[DB25]],'3. DB25 Alle koder'!B:C,2,FALSE)</f>
        <v>Pensionskassers aktiviteter</v>
      </c>
      <c r="E253" s="36">
        <f t="shared" si="5"/>
        <v>1</v>
      </c>
    </row>
    <row r="254" spans="1:5" x14ac:dyDescent="0.25">
      <c r="A254" s="55" t="s">
        <v>1891</v>
      </c>
      <c r="B254" s="55" t="s">
        <v>2946</v>
      </c>
      <c r="C254" s="55" t="s">
        <v>1891</v>
      </c>
      <c r="D254" s="36" t="str">
        <f>VLOOKUP(Tabel9[[#This Row],[DB25]],'3. DB25 Alle koder'!B:C,2,FALSE)</f>
        <v>Anden pensionsforsikring</v>
      </c>
      <c r="E254" s="36">
        <f t="shared" si="5"/>
        <v>0</v>
      </c>
    </row>
    <row r="255" spans="1:5" x14ac:dyDescent="0.25">
      <c r="A255" s="55" t="s">
        <v>1896</v>
      </c>
      <c r="B255" s="55" t="s">
        <v>1895</v>
      </c>
      <c r="C255" s="55" t="s">
        <v>1896</v>
      </c>
      <c r="D255" s="36" t="str">
        <f>VLOOKUP(Tabel9[[#This Row],[DB25]],'3. DB25 Alle koder'!B:C,2,FALSE)</f>
        <v>Forvaltning af kapitalmarkeder</v>
      </c>
      <c r="E255" s="36">
        <f t="shared" si="5"/>
        <v>0</v>
      </c>
    </row>
    <row r="256" spans="1:5" x14ac:dyDescent="0.25">
      <c r="A256" s="55" t="s">
        <v>1899</v>
      </c>
      <c r="B256" s="55" t="s">
        <v>1898</v>
      </c>
      <c r="C256" s="55" t="s">
        <v>1899</v>
      </c>
      <c r="D256" s="36" t="str">
        <f>VLOOKUP(Tabel9[[#This Row],[DB25]],'3. DB25 Alle koder'!B:C,2,FALSE)</f>
        <v>Værdipapir- og varemægling</v>
      </c>
      <c r="E256" s="36">
        <f t="shared" si="5"/>
        <v>0</v>
      </c>
    </row>
    <row r="257" spans="1:5" x14ac:dyDescent="0.25">
      <c r="A257" s="55" t="s">
        <v>1905</v>
      </c>
      <c r="B257" s="55" t="s">
        <v>1904</v>
      </c>
      <c r="C257" s="55" t="s">
        <v>1905</v>
      </c>
      <c r="D257" s="36" t="str">
        <f>VLOOKUP(Tabel9[[#This Row],[DB25]],'3. DB25 Alle koder'!B:C,2,FALSE)</f>
        <v>Risiko- og skadesvurdering</v>
      </c>
      <c r="E257" s="36">
        <f t="shared" si="5"/>
        <v>0</v>
      </c>
    </row>
    <row r="258" spans="1:5" x14ac:dyDescent="0.25">
      <c r="A258" s="55" t="s">
        <v>1908</v>
      </c>
      <c r="B258" s="55" t="s">
        <v>1907</v>
      </c>
      <c r="C258" s="55" t="s">
        <v>1908</v>
      </c>
      <c r="D258" s="36" t="str">
        <f>VLOOKUP(Tabel9[[#This Row],[DB25]],'3. DB25 Alle koder'!B:C,2,FALSE)</f>
        <v>Forsikringsagenters og forsikringsmægleres aktiviteter</v>
      </c>
      <c r="E258" s="36">
        <f t="shared" si="5"/>
        <v>1</v>
      </c>
    </row>
    <row r="259" spans="1:5" x14ac:dyDescent="0.25">
      <c r="A259" s="55" t="s">
        <v>1910</v>
      </c>
      <c r="B259" s="55" t="s">
        <v>2951</v>
      </c>
      <c r="C259" s="55" t="s">
        <v>1910</v>
      </c>
      <c r="D259" s="36" t="str">
        <f>VLOOKUP(Tabel9[[#This Row],[DB25]],'3. DB25 Alle koder'!B:C,2,FALSE)</f>
        <v>Aktiviteter i forbindelse med forsikring og pensionsforsikring i.a.n.</v>
      </c>
      <c r="E259" s="36">
        <f t="shared" si="5"/>
        <v>1</v>
      </c>
    </row>
    <row r="260" spans="1:5" x14ac:dyDescent="0.25">
      <c r="A260" s="55" t="s">
        <v>1926</v>
      </c>
      <c r="B260" s="55" t="s">
        <v>2954</v>
      </c>
      <c r="C260" s="55" t="s">
        <v>1926</v>
      </c>
      <c r="D260" s="36" t="str">
        <f>VLOOKUP(Tabel9[[#This Row],[DB25]],'3. DB25 Alle koder'!B:C,2,FALSE)</f>
        <v>Udlejning af almennyttige boliger</v>
      </c>
      <c r="E260" s="36">
        <f t="shared" si="5"/>
        <v>1</v>
      </c>
    </row>
    <row r="261" spans="1:5" x14ac:dyDescent="0.25">
      <c r="A261" s="55" t="s">
        <v>1928</v>
      </c>
      <c r="B261" s="55" t="s">
        <v>2955</v>
      </c>
      <c r="C261" s="55" t="s">
        <v>1928</v>
      </c>
      <c r="D261" s="36" t="str">
        <f>VLOOKUP(Tabel9[[#This Row],[DB25]],'3. DB25 Alle koder'!B:C,2,FALSE)</f>
        <v>Udlejning af private andelsboliger</v>
      </c>
      <c r="E261" s="36">
        <f t="shared" si="5"/>
        <v>1</v>
      </c>
    </row>
    <row r="262" spans="1:5" x14ac:dyDescent="0.25">
      <c r="A262" s="55" t="s">
        <v>1932</v>
      </c>
      <c r="B262" s="55" t="s">
        <v>1933</v>
      </c>
      <c r="C262" s="55" t="s">
        <v>1932</v>
      </c>
      <c r="D262" s="36" t="str">
        <f>VLOOKUP(Tabel9[[#This Row],[DB25]],'3. DB25 Alle koder'!B:C,2,FALSE)</f>
        <v>Udlejning af erhvervsejendomme</v>
      </c>
      <c r="E262" s="36">
        <f t="shared" si="5"/>
        <v>0</v>
      </c>
    </row>
    <row r="263" spans="1:5" x14ac:dyDescent="0.25">
      <c r="A263" s="55" t="s">
        <v>1943</v>
      </c>
      <c r="B263" s="55" t="s">
        <v>2960</v>
      </c>
      <c r="C263" s="55" t="s">
        <v>1943</v>
      </c>
      <c r="D263" s="36" t="str">
        <f>VLOOKUP(Tabel9[[#This Row],[DB25]],'3. DB25 Alle koder'!B:C,2,FALSE)</f>
        <v>Drift af ejerforeninger</v>
      </c>
      <c r="E263" s="36">
        <f t="shared" si="5"/>
        <v>1</v>
      </c>
    </row>
    <row r="264" spans="1:5" x14ac:dyDescent="0.25">
      <c r="A264" s="55" t="s">
        <v>1948</v>
      </c>
      <c r="B264" s="55" t="s">
        <v>2962</v>
      </c>
      <c r="C264" s="55" t="s">
        <v>1948</v>
      </c>
      <c r="D264" s="36" t="str">
        <f>VLOOKUP(Tabel9[[#This Row],[DB25]],'3. DB25 Alle koder'!B:C,2,FALSE)</f>
        <v>Juridiske aktiviteter</v>
      </c>
      <c r="E264" s="36">
        <f t="shared" si="5"/>
        <v>1</v>
      </c>
    </row>
    <row r="265" spans="1:5" x14ac:dyDescent="0.25">
      <c r="A265" s="55" t="s">
        <v>1952</v>
      </c>
      <c r="B265" s="55" t="s">
        <v>1950</v>
      </c>
      <c r="C265" s="55" t="s">
        <v>1952</v>
      </c>
      <c r="D265" s="36" t="str">
        <f>VLOOKUP(Tabel9[[#This Row],[DB25]],'3. DB25 Alle koder'!B:C,2,FALSE)</f>
        <v>Bogføring og revision; skatterådgivning</v>
      </c>
      <c r="E265" s="36">
        <f t="shared" si="5"/>
        <v>0</v>
      </c>
    </row>
    <row r="266" spans="1:5" x14ac:dyDescent="0.25">
      <c r="A266" s="55" t="s">
        <v>1956</v>
      </c>
      <c r="B266" s="55" t="s">
        <v>1957</v>
      </c>
      <c r="C266" s="55" t="s">
        <v>1956</v>
      </c>
      <c r="D266" s="36" t="str">
        <f>VLOOKUP(Tabel9[[#This Row],[DB25]],'3. DB25 Alle koder'!B:C,2,FALSE)</f>
        <v>Ikke-finansielle hovedsæders aktiviteter</v>
      </c>
      <c r="E266" s="36">
        <f t="shared" si="5"/>
        <v>1</v>
      </c>
    </row>
    <row r="267" spans="1:5" x14ac:dyDescent="0.25">
      <c r="A267" s="55" t="s">
        <v>1958</v>
      </c>
      <c r="B267" s="55" t="s">
        <v>1959</v>
      </c>
      <c r="C267" s="55" t="s">
        <v>1958</v>
      </c>
      <c r="D267" s="36" t="str">
        <f>VLOOKUP(Tabel9[[#This Row],[DB25]],'3. DB25 Alle koder'!B:C,2,FALSE)</f>
        <v>Finansielle hovedsæders aktiviteter</v>
      </c>
      <c r="E267" s="36">
        <f t="shared" si="5"/>
        <v>1</v>
      </c>
    </row>
    <row r="268" spans="1:5" x14ac:dyDescent="0.25">
      <c r="A268" s="55" t="s">
        <v>1969</v>
      </c>
      <c r="B268" s="55" t="s">
        <v>1968</v>
      </c>
      <c r="C268" s="55" t="s">
        <v>1969</v>
      </c>
      <c r="D268" s="36" t="str">
        <f>VLOOKUP(Tabel9[[#This Row],[DB25]],'3. DB25 Alle koder'!B:C,2,FALSE)</f>
        <v>Arkitektaktiviteter</v>
      </c>
      <c r="E268" s="36">
        <f t="shared" si="5"/>
        <v>1</v>
      </c>
    </row>
    <row r="269" spans="1:5" x14ac:dyDescent="0.25">
      <c r="A269" s="55" t="s">
        <v>1972</v>
      </c>
      <c r="B269" s="55" t="s">
        <v>1973</v>
      </c>
      <c r="C269" s="55" t="s">
        <v>1972</v>
      </c>
      <c r="D269" s="36" t="str">
        <f>VLOOKUP(Tabel9[[#This Row],[DB25]],'3. DB25 Alle koder'!B:C,2,FALSE)</f>
        <v>Rådgivende ingeniøraktiviteter inden for byggeri og anlægsarbejder</v>
      </c>
      <c r="E269" s="36">
        <f t="shared" si="5"/>
        <v>1</v>
      </c>
    </row>
    <row r="270" spans="1:5" x14ac:dyDescent="0.25">
      <c r="A270" s="55" t="s">
        <v>1974</v>
      </c>
      <c r="B270" s="55" t="s">
        <v>1975</v>
      </c>
      <c r="C270" s="55" t="s">
        <v>1974</v>
      </c>
      <c r="D270" s="36" t="str">
        <f>VLOOKUP(Tabel9[[#This Row],[DB25]],'3. DB25 Alle koder'!B:C,2,FALSE)</f>
        <v>Rådgivende ingeniøraktiviteter inden for produktions- og maskinteknik</v>
      </c>
      <c r="E270" s="36">
        <f t="shared" si="5"/>
        <v>1</v>
      </c>
    </row>
    <row r="271" spans="1:5" x14ac:dyDescent="0.25">
      <c r="A271" s="55" t="s">
        <v>1976</v>
      </c>
      <c r="B271" s="55" t="s">
        <v>1977</v>
      </c>
      <c r="C271" s="55" t="s">
        <v>1976</v>
      </c>
      <c r="D271" s="36" t="str">
        <f>VLOOKUP(Tabel9[[#This Row],[DB25]],'3. DB25 Alle koder'!B:C,2,FALSE)</f>
        <v>Rådgivende ingeniøraktiviteter inden for færdige fabriksanlæg</v>
      </c>
      <c r="E271" s="36">
        <f t="shared" si="5"/>
        <v>1</v>
      </c>
    </row>
    <row r="272" spans="1:5" x14ac:dyDescent="0.25">
      <c r="A272" s="55" t="s">
        <v>1978</v>
      </c>
      <c r="B272" s="55" t="s">
        <v>1979</v>
      </c>
      <c r="C272" s="55" t="s">
        <v>1978</v>
      </c>
      <c r="D272" s="36" t="str">
        <f>VLOOKUP(Tabel9[[#This Row],[DB25]],'3. DB25 Alle koder'!B:C,2,FALSE)</f>
        <v>Geologiske undersøgelser og prospektering, landinspektører mv.</v>
      </c>
      <c r="E272" s="36">
        <f t="shared" si="5"/>
        <v>0</v>
      </c>
    </row>
    <row r="273" spans="1:5" x14ac:dyDescent="0.25">
      <c r="A273" s="55" t="s">
        <v>1980</v>
      </c>
      <c r="B273" s="55" t="s">
        <v>1981</v>
      </c>
      <c r="C273" s="55" t="s">
        <v>1980</v>
      </c>
      <c r="D273" s="36" t="str">
        <f>VLOOKUP(Tabel9[[#This Row],[DB25]],'3. DB25 Alle koder'!B:C,2,FALSE)</f>
        <v>Anden teknisk rådgivning</v>
      </c>
      <c r="E273" s="36">
        <f t="shared" si="5"/>
        <v>0</v>
      </c>
    </row>
    <row r="274" spans="1:5" x14ac:dyDescent="0.25">
      <c r="A274" s="55" t="s">
        <v>1985</v>
      </c>
      <c r="B274" s="55" t="s">
        <v>1986</v>
      </c>
      <c r="C274" s="55" t="s">
        <v>1985</v>
      </c>
      <c r="D274" s="36" t="str">
        <f>VLOOKUP(Tabel9[[#This Row],[DB25]],'3. DB25 Alle koder'!B:C,2,FALSE)</f>
        <v>Kontrol af levnedsmidler</v>
      </c>
      <c r="E274" s="36">
        <f t="shared" si="5"/>
        <v>0</v>
      </c>
    </row>
    <row r="275" spans="1:5" x14ac:dyDescent="0.25">
      <c r="A275" s="55" t="s">
        <v>1987</v>
      </c>
      <c r="B275" s="55" t="s">
        <v>1988</v>
      </c>
      <c r="C275" s="55" t="s">
        <v>1987</v>
      </c>
      <c r="D275" s="36" t="str">
        <f>VLOOKUP(Tabel9[[#This Row],[DB25]],'3. DB25 Alle koder'!B:C,2,FALSE)</f>
        <v>Teknisk afprøvning og kontrol</v>
      </c>
      <c r="E275" s="36">
        <f t="shared" si="5"/>
        <v>0</v>
      </c>
    </row>
    <row r="276" spans="1:5" x14ac:dyDescent="0.25">
      <c r="A276" s="55" t="s">
        <v>1989</v>
      </c>
      <c r="B276" s="55" t="s">
        <v>1990</v>
      </c>
      <c r="C276" s="55" t="s">
        <v>1989</v>
      </c>
      <c r="D276" s="36" t="str">
        <f>VLOOKUP(Tabel9[[#This Row],[DB25]],'3. DB25 Alle koder'!B:C,2,FALSE)</f>
        <v>Anden måling og teknisk analyse</v>
      </c>
      <c r="E276" s="36">
        <f t="shared" si="5"/>
        <v>0</v>
      </c>
    </row>
    <row r="277" spans="1:5" ht="30" x14ac:dyDescent="0.25">
      <c r="A277" s="55" t="s">
        <v>1999</v>
      </c>
      <c r="B277" s="55" t="s">
        <v>1997</v>
      </c>
      <c r="C277" s="55" t="s">
        <v>1999</v>
      </c>
      <c r="D277" s="36" t="str">
        <f>VLOOKUP(Tabel9[[#This Row],[DB25]],'3. DB25 Alle koder'!B:C,2,FALSE)</f>
        <v>Forskning og eksperimentel udvikling inden for samfundsvidenskab og humanistiske videnskaber</v>
      </c>
      <c r="E277" s="36">
        <f t="shared" si="5"/>
        <v>0</v>
      </c>
    </row>
    <row r="278" spans="1:5" x14ac:dyDescent="0.25">
      <c r="A278" s="55" t="s">
        <v>2002</v>
      </c>
      <c r="B278" s="55" t="s">
        <v>2974</v>
      </c>
      <c r="C278" s="55" t="s">
        <v>2002</v>
      </c>
      <c r="D278" s="36" t="str">
        <f>VLOOKUP(Tabel9[[#This Row],[DB25]],'3. DB25 Alle koder'!B:C,2,FALSE)</f>
        <v>Planlægning og design af reklamekampagner</v>
      </c>
      <c r="E278" s="36">
        <f t="shared" si="5"/>
        <v>1</v>
      </c>
    </row>
    <row r="279" spans="1:5" x14ac:dyDescent="0.25">
      <c r="A279" s="55" t="s">
        <v>2003</v>
      </c>
      <c r="B279" s="55" t="s">
        <v>2004</v>
      </c>
      <c r="C279" s="55" t="s">
        <v>2003</v>
      </c>
      <c r="D279" s="36" t="str">
        <f>VLOOKUP(Tabel9[[#This Row],[DB25]],'3. DB25 Alle koder'!B:C,2,FALSE)</f>
        <v>Andre reklameaktiviteter</v>
      </c>
      <c r="E279" s="36">
        <f t="shared" si="5"/>
        <v>1</v>
      </c>
    </row>
    <row r="280" spans="1:5" x14ac:dyDescent="0.25">
      <c r="A280" s="55" t="s">
        <v>2007</v>
      </c>
      <c r="B280" s="55" t="s">
        <v>2975</v>
      </c>
      <c r="C280" s="55" t="s">
        <v>2007</v>
      </c>
      <c r="D280" s="36" t="str">
        <f>VLOOKUP(Tabel9[[#This Row],[DB25]],'3. DB25 Alle koder'!B:C,2,FALSE)</f>
        <v>Indrykning af reklamer i medier</v>
      </c>
      <c r="E280" s="36">
        <f t="shared" si="5"/>
        <v>1</v>
      </c>
    </row>
    <row r="281" spans="1:5" x14ac:dyDescent="0.25">
      <c r="A281" s="55" t="s">
        <v>2011</v>
      </c>
      <c r="B281" s="55" t="s">
        <v>2009</v>
      </c>
      <c r="C281" s="55" t="s">
        <v>2011</v>
      </c>
      <c r="D281" s="36" t="str">
        <f>VLOOKUP(Tabel9[[#This Row],[DB25]],'3. DB25 Alle koder'!B:C,2,FALSE)</f>
        <v>Markedsanalyse og offentlig meningsmåling</v>
      </c>
      <c r="E281" s="36">
        <f t="shared" si="5"/>
        <v>0</v>
      </c>
    </row>
    <row r="282" spans="1:5" x14ac:dyDescent="0.25">
      <c r="A282" s="55" t="s">
        <v>2038</v>
      </c>
      <c r="B282" s="55" t="s">
        <v>2036</v>
      </c>
      <c r="C282" s="55" t="s">
        <v>2038</v>
      </c>
      <c r="D282" s="36" t="str">
        <f>VLOOKUP(Tabel9[[#This Row],[DB25]],'3. DB25 Alle koder'!B:C,2,FALSE)</f>
        <v>Oversættelse og tolkning</v>
      </c>
      <c r="E282" s="36">
        <f t="shared" si="5"/>
        <v>0</v>
      </c>
    </row>
    <row r="283" spans="1:5" x14ac:dyDescent="0.25">
      <c r="A283" s="55" t="s">
        <v>2048</v>
      </c>
      <c r="B283" s="55" t="s">
        <v>2983</v>
      </c>
      <c r="C283" s="55" t="s">
        <v>2048</v>
      </c>
      <c r="D283" s="36" t="str">
        <f>VLOOKUP(Tabel9[[#This Row],[DB25]],'3. DB25 Alle koder'!B:C,2,FALSE)</f>
        <v>Dyrlægeaktiviteter</v>
      </c>
      <c r="E283" s="36">
        <f t="shared" si="5"/>
        <v>1</v>
      </c>
    </row>
    <row r="284" spans="1:5" x14ac:dyDescent="0.25">
      <c r="A284" s="55" t="s">
        <v>2063</v>
      </c>
      <c r="B284" s="55" t="s">
        <v>2062</v>
      </c>
      <c r="C284" s="55" t="s">
        <v>2063</v>
      </c>
      <c r="D284" s="36" t="str">
        <f>VLOOKUP(Tabel9[[#This Row],[DB25]],'3. DB25 Alle koder'!B:C,2,FALSE)</f>
        <v>Udlejning og leasing af varer til fritid og sport</v>
      </c>
      <c r="E284" s="36">
        <f t="shared" si="5"/>
        <v>0</v>
      </c>
    </row>
    <row r="285" spans="1:5" x14ac:dyDescent="0.25">
      <c r="A285" s="55" t="s">
        <v>2071</v>
      </c>
      <c r="B285" s="55" t="s">
        <v>2070</v>
      </c>
      <c r="C285" s="55" t="s">
        <v>2071</v>
      </c>
      <c r="D285" s="36" t="str">
        <f>VLOOKUP(Tabel9[[#This Row],[DB25]],'3. DB25 Alle koder'!B:C,2,FALSE)</f>
        <v>Udlejning og leasing af landbrugsmaskiner og -udstyr</v>
      </c>
      <c r="E285" s="36">
        <f t="shared" si="5"/>
        <v>0</v>
      </c>
    </row>
    <row r="286" spans="1:5" x14ac:dyDescent="0.25">
      <c r="A286" s="55" t="s">
        <v>2074</v>
      </c>
      <c r="B286" s="55" t="s">
        <v>2073</v>
      </c>
      <c r="C286" s="55" t="s">
        <v>2074</v>
      </c>
      <c r="D286" s="36" t="str">
        <f>VLOOKUP(Tabel9[[#This Row],[DB25]],'3. DB25 Alle koder'!B:C,2,FALSE)</f>
        <v>Udlejning og leasing af entreprenørmateriel</v>
      </c>
      <c r="E286" s="36">
        <f t="shared" si="5"/>
        <v>0</v>
      </c>
    </row>
    <row r="287" spans="1:5" x14ac:dyDescent="0.25">
      <c r="A287" s="55" t="s">
        <v>2077</v>
      </c>
      <c r="B287" s="55" t="s">
        <v>2988</v>
      </c>
      <c r="C287" s="55" t="s">
        <v>2077</v>
      </c>
      <c r="D287" s="36" t="str">
        <f>VLOOKUP(Tabel9[[#This Row],[DB25]],'3. DB25 Alle koder'!B:C,2,FALSE)</f>
        <v>Udlejning og leasing af kontormaskiner og -udstyr og computere</v>
      </c>
      <c r="E287" s="36">
        <f t="shared" si="5"/>
        <v>1</v>
      </c>
    </row>
    <row r="288" spans="1:5" x14ac:dyDescent="0.25">
      <c r="A288" s="55" t="s">
        <v>2080</v>
      </c>
      <c r="B288" s="55" t="s">
        <v>2079</v>
      </c>
      <c r="C288" s="55" t="s">
        <v>2080</v>
      </c>
      <c r="D288" s="36" t="str">
        <f>VLOOKUP(Tabel9[[#This Row],[DB25]],'3. DB25 Alle koder'!B:C,2,FALSE)</f>
        <v>Udlejning og leasing af skibe og både</v>
      </c>
      <c r="E288" s="36">
        <f t="shared" ref="E288:E340" si="6">IF(B288=D288,0,1)</f>
        <v>0</v>
      </c>
    </row>
    <row r="289" spans="1:5" x14ac:dyDescent="0.25">
      <c r="A289" s="55" t="s">
        <v>2083</v>
      </c>
      <c r="B289" s="55" t="s">
        <v>2082</v>
      </c>
      <c r="C289" s="55" t="s">
        <v>2083</v>
      </c>
      <c r="D289" s="36" t="str">
        <f>VLOOKUP(Tabel9[[#This Row],[DB25]],'3. DB25 Alle koder'!B:C,2,FALSE)</f>
        <v>Udlejning og leasing af luftfartøjer</v>
      </c>
      <c r="E289" s="36">
        <f t="shared" si="6"/>
        <v>0</v>
      </c>
    </row>
    <row r="290" spans="1:5" ht="30" x14ac:dyDescent="0.25">
      <c r="A290" s="55" t="s">
        <v>2091</v>
      </c>
      <c r="B290" s="55" t="s">
        <v>2990</v>
      </c>
      <c r="C290" s="55" t="s">
        <v>2091</v>
      </c>
      <c r="D290" s="36" t="str">
        <f>VLOOKUP(Tabel9[[#This Row],[DB25]],'3. DB25 Alle koder'!B:C,2,FALSE)</f>
        <v>Leasing af intellektuelle ejendomsrettigheder og lignende produkter, dog ikke ophavsretsbeskyttede værker</v>
      </c>
      <c r="E290" s="36">
        <f t="shared" si="6"/>
        <v>1</v>
      </c>
    </row>
    <row r="291" spans="1:5" x14ac:dyDescent="0.25">
      <c r="A291" s="55" t="s">
        <v>2100</v>
      </c>
      <c r="B291" s="55" t="s">
        <v>2991</v>
      </c>
      <c r="C291" s="55" t="s">
        <v>2100</v>
      </c>
      <c r="D291" s="36" t="str">
        <f>VLOOKUP(Tabel9[[#This Row],[DB25]],'3. DB25 Alle koder'!B:C,2,FALSE)</f>
        <v>Arbejdsformidlingskontorers aktiviteter</v>
      </c>
      <c r="E291" s="36">
        <f t="shared" si="6"/>
        <v>1</v>
      </c>
    </row>
    <row r="292" spans="1:5" x14ac:dyDescent="0.25">
      <c r="A292" s="55" t="s">
        <v>2108</v>
      </c>
      <c r="B292" s="55" t="s">
        <v>2999</v>
      </c>
      <c r="C292" s="55" t="s">
        <v>2108</v>
      </c>
      <c r="D292" s="36" t="str">
        <f>VLOOKUP(Tabel9[[#This Row],[DB25]],'3. DB25 Alle koder'!B:C,2,FALSE)</f>
        <v>Rejsearrangørers aktiviteter</v>
      </c>
      <c r="E292" s="36">
        <f t="shared" si="6"/>
        <v>1</v>
      </c>
    </row>
    <row r="293" spans="1:5" x14ac:dyDescent="0.25">
      <c r="A293" s="55" t="s">
        <v>2122</v>
      </c>
      <c r="B293" s="55" t="s">
        <v>3010</v>
      </c>
      <c r="C293" s="55" t="s">
        <v>2122</v>
      </c>
      <c r="D293" s="36" t="str">
        <f>VLOOKUP(Tabel9[[#This Row],[DB25]],'3. DB25 Alle koder'!B:C,2,FALSE)</f>
        <v>Levering af kombinerede hjælpetjenester i forbindelse med drift af fast ejendom</v>
      </c>
      <c r="E293" s="36">
        <f t="shared" si="6"/>
        <v>1</v>
      </c>
    </row>
    <row r="294" spans="1:5" x14ac:dyDescent="0.25">
      <c r="A294" s="55" t="s">
        <v>2130</v>
      </c>
      <c r="B294" s="55" t="s">
        <v>2131</v>
      </c>
      <c r="C294" s="55" t="s">
        <v>2130</v>
      </c>
      <c r="D294" s="36" t="str">
        <f>VLOOKUP(Tabel9[[#This Row],[DB25]],'3. DB25 Alle koder'!B:C,2,FALSE)</f>
        <v>Vinduespolering</v>
      </c>
      <c r="E294" s="36">
        <f t="shared" si="6"/>
        <v>0</v>
      </c>
    </row>
    <row r="295" spans="1:5" x14ac:dyDescent="0.25">
      <c r="A295" s="55" t="s">
        <v>2132</v>
      </c>
      <c r="B295" s="55" t="s">
        <v>2133</v>
      </c>
      <c r="C295" s="55" t="s">
        <v>2132</v>
      </c>
      <c r="D295" s="36" t="str">
        <f>VLOOKUP(Tabel9[[#This Row],[DB25]],'3. DB25 Alle koder'!B:C,2,FALSE)</f>
        <v>Skorstensfejning</v>
      </c>
      <c r="E295" s="36">
        <f t="shared" si="6"/>
        <v>0</v>
      </c>
    </row>
    <row r="296" spans="1:5" x14ac:dyDescent="0.25">
      <c r="A296" s="55" t="s">
        <v>2141</v>
      </c>
      <c r="B296" s="55" t="s">
        <v>2139</v>
      </c>
      <c r="C296" s="55" t="s">
        <v>2141</v>
      </c>
      <c r="D296" s="36" t="str">
        <f>VLOOKUP(Tabel9[[#This Row],[DB25]],'3. DB25 Alle koder'!B:C,2,FALSE)</f>
        <v>Landskabspleje</v>
      </c>
      <c r="E296" s="36">
        <f t="shared" si="6"/>
        <v>0</v>
      </c>
    </row>
    <row r="297" spans="1:5" x14ac:dyDescent="0.25">
      <c r="A297" s="55" t="s">
        <v>2148</v>
      </c>
      <c r="B297" s="55" t="s">
        <v>3020</v>
      </c>
      <c r="C297" s="55" t="s">
        <v>2148</v>
      </c>
      <c r="D297" s="36" t="str">
        <f>VLOOKUP(Tabel9[[#This Row],[DB25]],'3. DB25 Alle koder'!B:C,2,FALSE)</f>
        <v>Drift af callcentre</v>
      </c>
      <c r="E297" s="36">
        <f t="shared" si="6"/>
        <v>1</v>
      </c>
    </row>
    <row r="298" spans="1:5" x14ac:dyDescent="0.25">
      <c r="A298" s="55" t="s">
        <v>2161</v>
      </c>
      <c r="B298" s="55" t="s">
        <v>3022</v>
      </c>
      <c r="C298" s="55" t="s">
        <v>2161</v>
      </c>
      <c r="D298" s="36" t="str">
        <f>VLOOKUP(Tabel9[[#This Row],[DB25]],'3. DB25 Alle koder'!B:C,2,FALSE)</f>
        <v>Pakkeriaktiviteter</v>
      </c>
      <c r="E298" s="36">
        <f t="shared" si="6"/>
        <v>1</v>
      </c>
    </row>
    <row r="299" spans="1:5" x14ac:dyDescent="0.25">
      <c r="A299" s="55" t="s">
        <v>2170</v>
      </c>
      <c r="B299" s="55" t="s">
        <v>3025</v>
      </c>
      <c r="C299" s="55" t="s">
        <v>2170</v>
      </c>
      <c r="D299" s="36" t="str">
        <f>VLOOKUP(Tabel9[[#This Row],[DB25]],'3. DB25 Alle koder'!B:C,2,FALSE)</f>
        <v>Generelle offentlige forvaltningsaktiviteter</v>
      </c>
      <c r="E299" s="36">
        <f t="shared" si="6"/>
        <v>1</v>
      </c>
    </row>
    <row r="300" spans="1:5" ht="30" x14ac:dyDescent="0.25">
      <c r="A300" s="55" t="s">
        <v>2173</v>
      </c>
      <c r="B300" s="55" t="s">
        <v>3026</v>
      </c>
      <c r="C300" s="55" t="s">
        <v>2173</v>
      </c>
      <c r="D300" s="36" t="str">
        <f>VLOOKUP(Tabel9[[#This Row],[DB25]],'3. DB25 Alle koder'!B:C,2,FALSE)</f>
        <v>Administration af sundhedsvæsen, undervisning, kultur og sociale forhold</v>
      </c>
      <c r="E300" s="36">
        <f t="shared" si="6"/>
        <v>1</v>
      </c>
    </row>
    <row r="301" spans="1:5" x14ac:dyDescent="0.25">
      <c r="A301" s="55" t="s">
        <v>2176</v>
      </c>
      <c r="B301" s="55" t="s">
        <v>2175</v>
      </c>
      <c r="C301" s="55" t="s">
        <v>2176</v>
      </c>
      <c r="D301" s="36" t="str">
        <f>VLOOKUP(Tabel9[[#This Row],[DB25]],'3. DB25 Alle koder'!B:C,2,FALSE)</f>
        <v>Administration af og bidrag til erhvervsfremme</v>
      </c>
      <c r="E301" s="36">
        <f t="shared" si="6"/>
        <v>0</v>
      </c>
    </row>
    <row r="302" spans="1:5" x14ac:dyDescent="0.25">
      <c r="A302" s="55" t="s">
        <v>2181</v>
      </c>
      <c r="B302" s="55" t="s">
        <v>2180</v>
      </c>
      <c r="C302" s="55" t="s">
        <v>2181</v>
      </c>
      <c r="D302" s="36" t="str">
        <f>VLOOKUP(Tabel9[[#This Row],[DB25]],'3. DB25 Alle koder'!B:C,2,FALSE)</f>
        <v>Udenrigsanliggender</v>
      </c>
      <c r="E302" s="36">
        <f t="shared" si="6"/>
        <v>0</v>
      </c>
    </row>
    <row r="303" spans="1:5" x14ac:dyDescent="0.25">
      <c r="A303" s="55" t="s">
        <v>2184</v>
      </c>
      <c r="B303" s="55" t="s">
        <v>2183</v>
      </c>
      <c r="C303" s="55" t="s">
        <v>2184</v>
      </c>
      <c r="D303" s="36" t="str">
        <f>VLOOKUP(Tabel9[[#This Row],[DB25]],'3. DB25 Alle koder'!B:C,2,FALSE)</f>
        <v>Aktiviteter inden for forsvar</v>
      </c>
      <c r="E303" s="36">
        <f t="shared" si="6"/>
        <v>1</v>
      </c>
    </row>
    <row r="304" spans="1:5" x14ac:dyDescent="0.25">
      <c r="A304" s="55" t="s">
        <v>2186</v>
      </c>
      <c r="B304" s="55" t="s">
        <v>3028</v>
      </c>
      <c r="C304" s="55" t="s">
        <v>2186</v>
      </c>
      <c r="D304" s="36" t="str">
        <f>VLOOKUP(Tabel9[[#This Row],[DB25]],'3. DB25 Alle koder'!B:C,2,FALSE)</f>
        <v>Aktiviteter inden for retsvæsen</v>
      </c>
      <c r="E304" s="36">
        <f t="shared" si="6"/>
        <v>1</v>
      </c>
    </row>
    <row r="305" spans="1:5" x14ac:dyDescent="0.25">
      <c r="A305" s="55" t="s">
        <v>2188</v>
      </c>
      <c r="B305" s="55" t="s">
        <v>3029</v>
      </c>
      <c r="C305" s="55" t="s">
        <v>2188</v>
      </c>
      <c r="D305" s="36" t="str">
        <f>VLOOKUP(Tabel9[[#This Row],[DB25]],'3. DB25 Alle koder'!B:C,2,FALSE)</f>
        <v>Aktiviteter inden for offentlig sikkerhed og orden</v>
      </c>
      <c r="E305" s="36">
        <f t="shared" si="6"/>
        <v>1</v>
      </c>
    </row>
    <row r="306" spans="1:5" x14ac:dyDescent="0.25">
      <c r="A306" s="55" t="s">
        <v>2193</v>
      </c>
      <c r="B306" s="55" t="s">
        <v>3031</v>
      </c>
      <c r="C306" s="55" t="s">
        <v>2193</v>
      </c>
      <c r="D306" s="36" t="str">
        <f>VLOOKUP(Tabel9[[#This Row],[DB25]],'3. DB25 Alle koder'!B:C,2,FALSE)</f>
        <v>Aktiviteter inden for lovpligtig socialsikring</v>
      </c>
      <c r="E306" s="36">
        <f t="shared" si="6"/>
        <v>1</v>
      </c>
    </row>
    <row r="307" spans="1:5" x14ac:dyDescent="0.25">
      <c r="A307" s="55" t="s">
        <v>2199</v>
      </c>
      <c r="B307" s="55" t="s">
        <v>2197</v>
      </c>
      <c r="C307" s="55" t="s">
        <v>2199</v>
      </c>
      <c r="D307" s="36" t="str">
        <f>VLOOKUP(Tabel9[[#This Row],[DB25]],'3. DB25 Alle koder'!B:C,2,FALSE)</f>
        <v>Førskoleundervisning</v>
      </c>
      <c r="E307" s="36">
        <f t="shared" si="6"/>
        <v>0</v>
      </c>
    </row>
    <row r="308" spans="1:5" x14ac:dyDescent="0.25">
      <c r="A308" s="55" t="s">
        <v>2203</v>
      </c>
      <c r="B308" s="55" t="s">
        <v>3033</v>
      </c>
      <c r="C308" s="55" t="s">
        <v>2203</v>
      </c>
      <c r="D308" s="36" t="str">
        <f>VLOOKUP(Tabel9[[#This Row],[DB25]],'3. DB25 Alle koder'!B:C,2,FALSE)</f>
        <v>Undervisning på almene grundskoler</v>
      </c>
      <c r="E308" s="36">
        <f t="shared" si="6"/>
        <v>1</v>
      </c>
    </row>
    <row r="309" spans="1:5" x14ac:dyDescent="0.25">
      <c r="A309" s="55" t="s">
        <v>2205</v>
      </c>
      <c r="B309" s="55" t="s">
        <v>3034</v>
      </c>
      <c r="C309" s="55" t="s">
        <v>2205</v>
      </c>
      <c r="D309" s="36" t="str">
        <f>VLOOKUP(Tabel9[[#This Row],[DB25]],'3. DB25 Alle koder'!B:C,2,FALSE)</f>
        <v>Undervisning på specialskoler for børn med funktionsnedsættelser</v>
      </c>
      <c r="E309" s="36">
        <f t="shared" si="6"/>
        <v>1</v>
      </c>
    </row>
    <row r="310" spans="1:5" x14ac:dyDescent="0.25">
      <c r="A310" s="55" t="s">
        <v>2211</v>
      </c>
      <c r="B310" s="55" t="s">
        <v>3037</v>
      </c>
      <c r="C310" s="55" t="s">
        <v>2211</v>
      </c>
      <c r="D310" s="36" t="str">
        <f>VLOOKUP(Tabel9[[#This Row],[DB25]],'3. DB25 Alle koder'!B:C,2,FALSE)</f>
        <v>Undervisning på ungdoms- og efterskoler</v>
      </c>
      <c r="E310" s="36">
        <f t="shared" si="6"/>
        <v>1</v>
      </c>
    </row>
    <row r="311" spans="1:5" x14ac:dyDescent="0.25">
      <c r="A311" s="55" t="s">
        <v>2213</v>
      </c>
      <c r="B311" s="55" t="s">
        <v>3038</v>
      </c>
      <c r="C311" s="55" t="s">
        <v>2213</v>
      </c>
      <c r="D311" s="36" t="str">
        <f>VLOOKUP(Tabel9[[#This Row],[DB25]],'3. DB25 Alle koder'!B:C,2,FALSE)</f>
        <v>Undervisning på gymnasier, studenter- og HF-kurser</v>
      </c>
      <c r="E311" s="36">
        <f t="shared" si="6"/>
        <v>1</v>
      </c>
    </row>
    <row r="312" spans="1:5" x14ac:dyDescent="0.25">
      <c r="A312" s="55" t="s">
        <v>2217</v>
      </c>
      <c r="B312" s="55" t="s">
        <v>3039</v>
      </c>
      <c r="C312" s="55" t="s">
        <v>2217</v>
      </c>
      <c r="D312" s="36" t="str">
        <f>VLOOKUP(Tabel9[[#This Row],[DB25]],'3. DB25 Alle koder'!B:C,2,FALSE)</f>
        <v>Undervisning på erhvervsfaglige skoler</v>
      </c>
      <c r="E312" s="36">
        <f t="shared" si="6"/>
        <v>1</v>
      </c>
    </row>
    <row r="313" spans="1:5" x14ac:dyDescent="0.25">
      <c r="A313" s="55" t="s">
        <v>2232</v>
      </c>
      <c r="B313" s="55" t="s">
        <v>2231</v>
      </c>
      <c r="C313" s="55" t="s">
        <v>2232</v>
      </c>
      <c r="D313" s="36" t="str">
        <f>VLOOKUP(Tabel9[[#This Row],[DB25]],'3. DB25 Alle koder'!B:C,2,FALSE)</f>
        <v>Undervisning i kulturelle discipliner</v>
      </c>
      <c r="E313" s="36">
        <f t="shared" si="6"/>
        <v>0</v>
      </c>
    </row>
    <row r="314" spans="1:5" x14ac:dyDescent="0.25">
      <c r="A314" s="55" t="s">
        <v>2235</v>
      </c>
      <c r="B314" s="55" t="s">
        <v>3045</v>
      </c>
      <c r="C314" s="55" t="s">
        <v>2235</v>
      </c>
      <c r="D314" s="36" t="str">
        <f>VLOOKUP(Tabel9[[#This Row],[DB25]],'3. DB25 Alle koder'!B:C,2,FALSE)</f>
        <v>Drift af køreskoler</v>
      </c>
      <c r="E314" s="36">
        <f t="shared" si="6"/>
        <v>1</v>
      </c>
    </row>
    <row r="315" spans="1:5" x14ac:dyDescent="0.25">
      <c r="A315" s="55" t="s">
        <v>2237</v>
      </c>
      <c r="B315" s="55" t="s">
        <v>3046</v>
      </c>
      <c r="C315" s="55" t="s">
        <v>2237</v>
      </c>
      <c r="D315" s="36" t="str">
        <f>VLOOKUP(Tabel9[[#This Row],[DB25]],'3. DB25 Alle koder'!B:C,2,FALSE)</f>
        <v>Anden undervisning i.a.n.</v>
      </c>
      <c r="E315" s="36">
        <f t="shared" si="6"/>
        <v>0</v>
      </c>
    </row>
    <row r="316" spans="1:5" x14ac:dyDescent="0.25">
      <c r="A316" s="55" t="s">
        <v>2247</v>
      </c>
      <c r="B316" s="55" t="s">
        <v>3050</v>
      </c>
      <c r="C316" s="55" t="s">
        <v>2247</v>
      </c>
      <c r="D316" s="36" t="str">
        <f>VLOOKUP(Tabel9[[#This Row],[DB25]],'3. DB25 Alle koder'!B:C,2,FALSE)</f>
        <v>Aktiviteter inden for hospitalsvæsen</v>
      </c>
      <c r="E316" s="36">
        <f t="shared" si="6"/>
        <v>1</v>
      </c>
    </row>
    <row r="317" spans="1:5" x14ac:dyDescent="0.25">
      <c r="A317" s="55" t="s">
        <v>2250</v>
      </c>
      <c r="B317" s="55" t="s">
        <v>3052</v>
      </c>
      <c r="C317" s="55" t="s">
        <v>2250</v>
      </c>
      <c r="D317" s="36" t="str">
        <f>VLOOKUP(Tabel9[[#This Row],[DB25]],'3. DB25 Alle koder'!B:C,2,FALSE)</f>
        <v>Alment praktiserende lægers aktiviteter</v>
      </c>
      <c r="E317" s="36">
        <f t="shared" si="6"/>
        <v>1</v>
      </c>
    </row>
    <row r="318" spans="1:5" x14ac:dyDescent="0.25">
      <c r="A318" s="55" t="s">
        <v>2252</v>
      </c>
      <c r="B318" s="55" t="s">
        <v>3053</v>
      </c>
      <c r="C318" s="55" t="s">
        <v>2252</v>
      </c>
      <c r="D318" s="36" t="str">
        <f>VLOOKUP(Tabel9[[#This Row],[DB25]],'3. DB25 Alle koder'!B:C,2,FALSE)</f>
        <v>Speciallægers aktiviteter</v>
      </c>
      <c r="E318" s="36">
        <f t="shared" si="6"/>
        <v>1</v>
      </c>
    </row>
    <row r="319" spans="1:5" x14ac:dyDescent="0.25">
      <c r="A319" s="55" t="s">
        <v>2254</v>
      </c>
      <c r="B319" s="55" t="s">
        <v>3054</v>
      </c>
      <c r="C319" s="55" t="s">
        <v>2254</v>
      </c>
      <c r="D319" s="36" t="str">
        <f>VLOOKUP(Tabel9[[#This Row],[DB25]],'3. DB25 Alle koder'!B:C,2,FALSE)</f>
        <v>Tandlægers aktiviteter</v>
      </c>
      <c r="E319" s="36">
        <f t="shared" si="6"/>
        <v>1</v>
      </c>
    </row>
    <row r="320" spans="1:5" x14ac:dyDescent="0.25">
      <c r="A320" s="55" t="s">
        <v>2280</v>
      </c>
      <c r="B320" s="55" t="s">
        <v>3064</v>
      </c>
      <c r="C320" s="55" t="s">
        <v>2280</v>
      </c>
      <c r="D320" s="36" t="str">
        <f>VLOOKUP(Tabel9[[#This Row],[DB25]],'3. DB25 Alle koder'!B:C,2,FALSE)</f>
        <v>Drift af plejehjem</v>
      </c>
      <c r="E320" s="36">
        <f t="shared" si="6"/>
        <v>1</v>
      </c>
    </row>
    <row r="321" spans="1:5" x14ac:dyDescent="0.25">
      <c r="A321" s="55" t="s">
        <v>2282</v>
      </c>
      <c r="B321" s="55" t="s">
        <v>2283</v>
      </c>
      <c r="C321" s="55" t="s">
        <v>2282</v>
      </c>
      <c r="D321" s="36" t="str">
        <f>VLOOKUP(Tabel9[[#This Row],[DB25]],'3. DB25 Alle koder'!B:C,2,FALSE)</f>
        <v>Institutionsophold med sygepleje i.a.n.</v>
      </c>
      <c r="E321" s="36">
        <f t="shared" si="6"/>
        <v>0</v>
      </c>
    </row>
    <row r="322" spans="1:5" x14ac:dyDescent="0.25">
      <c r="A322" s="55" t="s">
        <v>2287</v>
      </c>
      <c r="B322" s="55" t="s">
        <v>3066</v>
      </c>
      <c r="C322" s="55" t="s">
        <v>2287</v>
      </c>
      <c r="D322" s="36" t="str">
        <f>VLOOKUP(Tabel9[[#This Row],[DB25]],'3. DB25 Alle koder'!B:C,2,FALSE)</f>
        <v>Drift af døgninstitutioner for personer med psykiske handicap</v>
      </c>
      <c r="E322" s="36">
        <f t="shared" si="6"/>
        <v>1</v>
      </c>
    </row>
    <row r="323" spans="1:5" x14ac:dyDescent="0.25">
      <c r="A323" s="55" t="s">
        <v>2289</v>
      </c>
      <c r="B323" s="55" t="s">
        <v>3067</v>
      </c>
      <c r="C323" s="55" t="s">
        <v>2289</v>
      </c>
      <c r="D323" s="36" t="str">
        <f>VLOOKUP(Tabel9[[#This Row],[DB25]],'3. DB25 Alle koder'!B:C,2,FALSE)</f>
        <v>Drift af behandlingshjem for stofmisbrugere og alkoholskadede</v>
      </c>
      <c r="E323" s="36">
        <f t="shared" si="6"/>
        <v>1</v>
      </c>
    </row>
    <row r="324" spans="1:5" x14ac:dyDescent="0.25">
      <c r="A324" s="55" t="s">
        <v>2294</v>
      </c>
      <c r="B324" s="55" t="s">
        <v>3069</v>
      </c>
      <c r="C324" s="55" t="s">
        <v>2294</v>
      </c>
      <c r="D324" s="36" t="str">
        <f>VLOOKUP(Tabel9[[#This Row],[DB25]],'3. DB25 Alle koder'!B:C,2,FALSE)</f>
        <v>Drift af døgninstitutioner for personer med fysisk handicap</v>
      </c>
      <c r="E324" s="36">
        <f t="shared" si="6"/>
        <v>1</v>
      </c>
    </row>
    <row r="325" spans="1:5" x14ac:dyDescent="0.25">
      <c r="A325" s="55" t="s">
        <v>2296</v>
      </c>
      <c r="B325" s="55" t="s">
        <v>3070</v>
      </c>
      <c r="C325" s="55" t="s">
        <v>2296</v>
      </c>
      <c r="D325" s="36" t="str">
        <f>VLOOKUP(Tabel9[[#This Row],[DB25]],'3. DB25 Alle koder'!B:C,2,FALSE)</f>
        <v>Drift af beskyttede boliger o. lign.</v>
      </c>
      <c r="E325" s="36">
        <f t="shared" si="6"/>
        <v>1</v>
      </c>
    </row>
    <row r="326" spans="1:5" x14ac:dyDescent="0.25">
      <c r="A326" s="55" t="s">
        <v>2313</v>
      </c>
      <c r="B326" s="55" t="s">
        <v>3076</v>
      </c>
      <c r="C326" s="55" t="s">
        <v>2313</v>
      </c>
      <c r="D326" s="36" t="str">
        <f>VLOOKUP(Tabel9[[#This Row],[DB25]],'3. DB25 Alle koder'!B:C,2,FALSE)</f>
        <v>Drift af hjemmehjælp</v>
      </c>
      <c r="E326" s="36">
        <f t="shared" si="6"/>
        <v>1</v>
      </c>
    </row>
    <row r="327" spans="1:5" x14ac:dyDescent="0.25">
      <c r="A327" s="55" t="s">
        <v>2315</v>
      </c>
      <c r="B327" s="55" t="s">
        <v>3077</v>
      </c>
      <c r="C327" s="55" t="s">
        <v>2315</v>
      </c>
      <c r="D327" s="36" t="str">
        <f>VLOOKUP(Tabel9[[#This Row],[DB25]],'3. DB25 Alle koder'!B:C,2,FALSE)</f>
        <v>Drift af dagcentre mv.</v>
      </c>
      <c r="E327" s="36">
        <f t="shared" si="6"/>
        <v>1</v>
      </c>
    </row>
    <row r="328" spans="1:5" x14ac:dyDescent="0.25">
      <c r="A328" s="55" t="s">
        <v>2317</v>
      </c>
      <c r="B328" s="55" t="s">
        <v>3078</v>
      </c>
      <c r="C328" s="55" t="s">
        <v>2317</v>
      </c>
      <c r="D328" s="36" t="str">
        <f>VLOOKUP(Tabel9[[#This Row],[DB25]],'3. DB25 Alle koder'!B:C,2,FALSE)</f>
        <v>Drift af revalideringsinstitutioner</v>
      </c>
      <c r="E328" s="36">
        <f t="shared" si="6"/>
        <v>1</v>
      </c>
    </row>
    <row r="329" spans="1:5" x14ac:dyDescent="0.25">
      <c r="A329" s="55" t="s">
        <v>2322</v>
      </c>
      <c r="B329" s="55" t="s">
        <v>3080</v>
      </c>
      <c r="C329" s="55" t="s">
        <v>2322</v>
      </c>
      <c r="D329" s="36" t="str">
        <f>VLOOKUP(Tabel9[[#This Row],[DB25]],'3. DB25 Alle koder'!B:C,2,FALSE)</f>
        <v>Drift af dagpleje</v>
      </c>
      <c r="E329" s="36">
        <f t="shared" si="6"/>
        <v>1</v>
      </c>
    </row>
    <row r="330" spans="1:5" x14ac:dyDescent="0.25">
      <c r="A330" s="55" t="s">
        <v>2324</v>
      </c>
      <c r="B330" s="55" t="s">
        <v>3081</v>
      </c>
      <c r="C330" s="55" t="s">
        <v>2324</v>
      </c>
      <c r="D330" s="36" t="str">
        <f>VLOOKUP(Tabel9[[#This Row],[DB25]],'3. DB25 Alle koder'!B:C,2,FALSE)</f>
        <v>Drift af vuggestuer</v>
      </c>
      <c r="E330" s="36">
        <f t="shared" si="6"/>
        <v>1</v>
      </c>
    </row>
    <row r="331" spans="1:5" x14ac:dyDescent="0.25">
      <c r="A331" s="55" t="s">
        <v>2326</v>
      </c>
      <c r="B331" s="55" t="s">
        <v>3082</v>
      </c>
      <c r="C331" s="55" t="s">
        <v>2326</v>
      </c>
      <c r="D331" s="36" t="str">
        <f>VLOOKUP(Tabel9[[#This Row],[DB25]],'3. DB25 Alle koder'!B:C,2,FALSE)</f>
        <v>Drift af børnehaver</v>
      </c>
      <c r="E331" s="36">
        <f t="shared" si="6"/>
        <v>1</v>
      </c>
    </row>
    <row r="332" spans="1:5" x14ac:dyDescent="0.25">
      <c r="A332" s="55" t="s">
        <v>2328</v>
      </c>
      <c r="B332" s="55" t="s">
        <v>3083</v>
      </c>
      <c r="C332" s="55" t="s">
        <v>2328</v>
      </c>
      <c r="D332" s="36" t="str">
        <f>VLOOKUP(Tabel9[[#This Row],[DB25]],'3. DB25 Alle koder'!B:C,2,FALSE)</f>
        <v>Drift af skolefritidsordninger og fritidshjem</v>
      </c>
      <c r="E332" s="36">
        <f t="shared" si="6"/>
        <v>1</v>
      </c>
    </row>
    <row r="333" spans="1:5" x14ac:dyDescent="0.25">
      <c r="A333" s="55" t="s">
        <v>2330</v>
      </c>
      <c r="B333" s="55" t="s">
        <v>3084</v>
      </c>
      <c r="C333" s="55" t="s">
        <v>2330</v>
      </c>
      <c r="D333" s="36" t="str">
        <f>VLOOKUP(Tabel9[[#This Row],[DB25]],'3. DB25 Alle koder'!B:C,2,FALSE)</f>
        <v>Drift af aldersintegrerede institutioner</v>
      </c>
      <c r="E333" s="36">
        <f t="shared" si="6"/>
        <v>1</v>
      </c>
    </row>
    <row r="334" spans="1:5" x14ac:dyDescent="0.25">
      <c r="A334" s="55" t="s">
        <v>2332</v>
      </c>
      <c r="B334" s="55" t="s">
        <v>3085</v>
      </c>
      <c r="C334" s="55" t="s">
        <v>2332</v>
      </c>
      <c r="D334" s="36" t="str">
        <f>VLOOKUP(Tabel9[[#This Row],[DB25]],'3. DB25 Alle koder'!B:C,2,FALSE)</f>
        <v>Drift af fritids- og ungdomsklubber</v>
      </c>
      <c r="E334" s="36">
        <f t="shared" si="6"/>
        <v>1</v>
      </c>
    </row>
    <row r="335" spans="1:5" x14ac:dyDescent="0.25">
      <c r="A335" s="55" t="s">
        <v>2335</v>
      </c>
      <c r="B335" s="55" t="s">
        <v>3086</v>
      </c>
      <c r="C335" s="55" t="s">
        <v>2335</v>
      </c>
      <c r="D335" s="36" t="str">
        <f>VLOOKUP(Tabel9[[#This Row],[DB25]],'3. DB25 Alle koder'!B:C,2,FALSE)</f>
        <v>Støtteaktiviteter relateret til sygdomsbekæmpende, sociale og velgørende formål</v>
      </c>
      <c r="E335" s="36">
        <f t="shared" si="6"/>
        <v>1</v>
      </c>
    </row>
    <row r="336" spans="1:5" x14ac:dyDescent="0.25">
      <c r="A336" s="55" t="s">
        <v>2338</v>
      </c>
      <c r="B336" s="55" t="s">
        <v>2339</v>
      </c>
      <c r="C336" s="55" t="s">
        <v>2338</v>
      </c>
      <c r="D336" s="36" t="str">
        <f>VLOOKUP(Tabel9[[#This Row],[DB25]],'3. DB25 Alle koder'!B:C,2,FALSE)</f>
        <v>Andre sociale støtte- og rådgivningsaktiviteter uden institutionsophold</v>
      </c>
      <c r="E336" s="36">
        <f t="shared" si="6"/>
        <v>1</v>
      </c>
    </row>
    <row r="337" spans="1:5" x14ac:dyDescent="0.25">
      <c r="A337" s="55" t="s">
        <v>2396</v>
      </c>
      <c r="B337" s="55" t="s">
        <v>2393</v>
      </c>
      <c r="C337" s="55" t="s">
        <v>2396</v>
      </c>
      <c r="D337" s="36" t="str">
        <f>VLOOKUP(Tabel9[[#This Row],[DB25]],'3. DB25 Alle koder'!B:C,2,FALSE)</f>
        <v>Lotteri- og andre spilleaktiviteter</v>
      </c>
      <c r="E337" s="36">
        <f t="shared" si="6"/>
        <v>1</v>
      </c>
    </row>
    <row r="338" spans="1:5" x14ac:dyDescent="0.25">
      <c r="A338" s="55" t="s">
        <v>2427</v>
      </c>
      <c r="B338" s="55" t="s">
        <v>3119</v>
      </c>
      <c r="C338" s="55" t="s">
        <v>2427</v>
      </c>
      <c r="D338" s="36" t="str">
        <f>VLOOKUP(Tabel9[[#This Row],[DB25]],'3. DB25 Alle koder'!B:C,2,FALSE)</f>
        <v>Erhvervs- og arbejdsgiverorganisationers aktiviteter</v>
      </c>
      <c r="E338" s="36">
        <f t="shared" si="6"/>
        <v>1</v>
      </c>
    </row>
    <row r="339" spans="1:5" x14ac:dyDescent="0.25">
      <c r="A339" s="55" t="s">
        <v>2430</v>
      </c>
      <c r="B339" s="55" t="s">
        <v>3120</v>
      </c>
      <c r="C339" s="55" t="s">
        <v>2430</v>
      </c>
      <c r="D339" s="36" t="str">
        <f>VLOOKUP(Tabel9[[#This Row],[DB25]],'3. DB25 Alle koder'!B:C,2,FALSE)</f>
        <v>Faglige sammenslutningers aktiviteter</v>
      </c>
      <c r="E339" s="36">
        <f t="shared" si="6"/>
        <v>1</v>
      </c>
    </row>
    <row r="340" spans="1:5" x14ac:dyDescent="0.25">
      <c r="A340" s="55" t="s">
        <v>2434</v>
      </c>
      <c r="B340" s="55" t="s">
        <v>3121</v>
      </c>
      <c r="C340" s="55" t="s">
        <v>2434</v>
      </c>
      <c r="D340" s="36" t="str">
        <f>VLOOKUP(Tabel9[[#This Row],[DB25]],'3. DB25 Alle koder'!B:C,2,FALSE)</f>
        <v>Fagforeningers aktiviteter</v>
      </c>
      <c r="E340" s="36">
        <f t="shared" si="6"/>
        <v>1</v>
      </c>
    </row>
    <row r="341" spans="1:5" x14ac:dyDescent="0.25">
      <c r="A341" s="55" t="s">
        <v>2439</v>
      </c>
      <c r="B341" s="55" t="s">
        <v>3123</v>
      </c>
      <c r="C341" s="55" t="s">
        <v>2439</v>
      </c>
      <c r="D341" s="36" t="str">
        <f>VLOOKUP(Tabel9[[#This Row],[DB25]],'3. DB25 Alle koder'!B:C,2,FALSE)</f>
        <v>Religiøse institutioners og foreningers aktiviteter</v>
      </c>
      <c r="E341" s="36">
        <f t="shared" ref="E341:E351" si="7">IF(B341=D341,0,1)</f>
        <v>1</v>
      </c>
    </row>
    <row r="342" spans="1:5" x14ac:dyDescent="0.25">
      <c r="A342" s="55" t="s">
        <v>2442</v>
      </c>
      <c r="B342" s="55" t="s">
        <v>3124</v>
      </c>
      <c r="C342" s="55" t="s">
        <v>2442</v>
      </c>
      <c r="D342" s="36" t="str">
        <f>VLOOKUP(Tabel9[[#This Row],[DB25]],'3. DB25 Alle koder'!B:C,2,FALSE)</f>
        <v>Politiske partiers aktiviteter</v>
      </c>
      <c r="E342" s="36">
        <f t="shared" si="7"/>
        <v>1</v>
      </c>
    </row>
    <row r="343" spans="1:5" x14ac:dyDescent="0.25">
      <c r="A343" s="55" t="s">
        <v>2444</v>
      </c>
      <c r="B343" s="55" t="s">
        <v>3125</v>
      </c>
      <c r="C343" s="55" t="s">
        <v>2444</v>
      </c>
      <c r="D343" s="36" t="str">
        <f>VLOOKUP(Tabel9[[#This Row],[DB25]],'3. DB25 Alle koder'!B:C,2,FALSE)</f>
        <v>Andre organisationers og foreningers aktiviteter i.a.n.</v>
      </c>
      <c r="E343" s="36">
        <f t="shared" si="7"/>
        <v>1</v>
      </c>
    </row>
    <row r="344" spans="1:5" x14ac:dyDescent="0.25">
      <c r="A344" s="55" t="s">
        <v>2454</v>
      </c>
      <c r="B344" s="55" t="s">
        <v>3133</v>
      </c>
      <c r="C344" s="55" t="s">
        <v>2454</v>
      </c>
      <c r="D344" s="36" t="str">
        <f>VLOOKUP(Tabel9[[#This Row],[DB25]],'3. DB25 Alle koder'!B:C,2,FALSE)</f>
        <v>Reparation og vedligeholdelse af forbrugerelektronik</v>
      </c>
      <c r="E344" s="36">
        <f t="shared" si="7"/>
        <v>1</v>
      </c>
    </row>
    <row r="345" spans="1:5" x14ac:dyDescent="0.25">
      <c r="A345" s="55" t="s">
        <v>2457</v>
      </c>
      <c r="B345" s="55" t="s">
        <v>3134</v>
      </c>
      <c r="C345" s="55" t="s">
        <v>2457</v>
      </c>
      <c r="D345" s="36" t="str">
        <f>VLOOKUP(Tabel9[[#This Row],[DB25]],'3. DB25 Alle koder'!B:C,2,FALSE)</f>
        <v>Reparation og vedligeholdelse af husholdningsapparater og redskaber til hus og have</v>
      </c>
      <c r="E345" s="36">
        <f t="shared" si="7"/>
        <v>1</v>
      </c>
    </row>
    <row r="346" spans="1:5" x14ac:dyDescent="0.25">
      <c r="A346" s="55" t="s">
        <v>2460</v>
      </c>
      <c r="B346" s="55" t="s">
        <v>3135</v>
      </c>
      <c r="C346" s="55" t="s">
        <v>2460</v>
      </c>
      <c r="D346" s="36" t="str">
        <f>VLOOKUP(Tabel9[[#This Row],[DB25]],'3. DB25 Alle koder'!B:C,2,FALSE)</f>
        <v>Reparation og vedligeholdelse af fodtøj og lædervarer</v>
      </c>
      <c r="E346" s="36">
        <f t="shared" si="7"/>
        <v>1</v>
      </c>
    </row>
    <row r="347" spans="1:5" x14ac:dyDescent="0.25">
      <c r="A347" s="55" t="s">
        <v>2463</v>
      </c>
      <c r="B347" s="55" t="s">
        <v>3136</v>
      </c>
      <c r="C347" s="55" t="s">
        <v>2463</v>
      </c>
      <c r="D347" s="36" t="str">
        <f>VLOOKUP(Tabel9[[#This Row],[DB25]],'3. DB25 Alle koder'!B:C,2,FALSE)</f>
        <v>Reparation og vedligeholdelse af møbler og boligudstyr</v>
      </c>
      <c r="E347" s="36">
        <f t="shared" si="7"/>
        <v>1</v>
      </c>
    </row>
    <row r="348" spans="1:5" x14ac:dyDescent="0.25">
      <c r="A348" s="55" t="s">
        <v>2466</v>
      </c>
      <c r="B348" s="55" t="s">
        <v>3137</v>
      </c>
      <c r="C348" s="55" t="s">
        <v>2466</v>
      </c>
      <c r="D348" s="36" t="str">
        <f>VLOOKUP(Tabel9[[#This Row],[DB25]],'3. DB25 Alle koder'!B:C,2,FALSE)</f>
        <v>Reparation og vedligeholdelse af ure og smykker</v>
      </c>
      <c r="E348" s="36">
        <f t="shared" si="7"/>
        <v>1</v>
      </c>
    </row>
    <row r="349" spans="1:5" x14ac:dyDescent="0.25">
      <c r="A349" s="55" t="s">
        <v>2520</v>
      </c>
      <c r="B349" s="55" t="s">
        <v>3154</v>
      </c>
      <c r="C349" s="55" t="s">
        <v>2520</v>
      </c>
      <c r="D349" s="36" t="str">
        <f>VLOOKUP(Tabel9[[#This Row],[DB25]],'3. DB25 Alle koder'!B:C,2,FALSE)</f>
        <v>Aktiviteter i husholdninger med ansat medhjælp</v>
      </c>
      <c r="E349" s="36">
        <f t="shared" si="7"/>
        <v>1</v>
      </c>
    </row>
    <row r="350" spans="1:5" x14ac:dyDescent="0.25">
      <c r="A350" s="55" t="s">
        <v>2523</v>
      </c>
      <c r="B350" s="55" t="s">
        <v>3156</v>
      </c>
      <c r="C350" s="55" t="s">
        <v>2523</v>
      </c>
      <c r="D350" s="36" t="str">
        <f>VLOOKUP(Tabel9[[#This Row],[DB25]],'3. DB25 Alle koder'!B:C,2,FALSE)</f>
        <v>Private husholdningers produktion af udifferentierede varer til eget brug</v>
      </c>
      <c r="E350" s="36">
        <f t="shared" si="7"/>
        <v>1</v>
      </c>
    </row>
    <row r="351" spans="1:5" x14ac:dyDescent="0.25">
      <c r="A351" s="55" t="s">
        <v>2526</v>
      </c>
      <c r="B351" s="55" t="s">
        <v>3157</v>
      </c>
      <c r="C351" s="55" t="s">
        <v>2526</v>
      </c>
      <c r="D351" s="36" t="str">
        <f>VLOOKUP(Tabel9[[#This Row],[DB25]],'3. DB25 Alle koder'!B:C,2,FALSE)</f>
        <v>Private husholdningers produktion af udifferentierede tjenesteydelser til eget brug</v>
      </c>
      <c r="E351" s="36">
        <f t="shared" si="7"/>
        <v>1</v>
      </c>
    </row>
  </sheetData>
  <conditionalFormatting sqref="A2:A351">
    <cfRule type="duplicateValues" dxfId="66" priority="2"/>
  </conditionalFormatting>
  <conditionalFormatting sqref="C2:C351">
    <cfRule type="duplicateValues" dxfId="65" priority="1"/>
  </conditionalFormatting>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tabColor rgb="FF7030A0"/>
  </sheetPr>
  <dimension ref="A1:D39"/>
  <sheetViews>
    <sheetView workbookViewId="0">
      <pane ySplit="1" topLeftCell="A2" activePane="bottomLeft" state="frozen"/>
      <selection pane="bottomLeft"/>
    </sheetView>
  </sheetViews>
  <sheetFormatPr defaultRowHeight="15" x14ac:dyDescent="0.25"/>
  <cols>
    <col min="1" max="1" width="9.85546875" customWidth="1"/>
    <col min="2" max="2" width="83.140625" bestFit="1" customWidth="1"/>
    <col min="3" max="3" width="9.85546875" customWidth="1"/>
    <col min="4" max="4" width="72.85546875" bestFit="1" customWidth="1"/>
  </cols>
  <sheetData>
    <row r="1" spans="1:4" x14ac:dyDescent="0.25">
      <c r="A1" t="s">
        <v>3519</v>
      </c>
      <c r="B1" t="s">
        <v>3786</v>
      </c>
      <c r="C1" t="s">
        <v>3515</v>
      </c>
      <c r="D1" t="s">
        <v>3787</v>
      </c>
    </row>
    <row r="2" spans="1:4" x14ac:dyDescent="0.25">
      <c r="A2" s="36" t="s">
        <v>537</v>
      </c>
      <c r="B2" s="36" t="str">
        <f>VLOOKUP(Tabel8[[#This Row],[DB25]],'3. DB25 Alle koder'!B:C,2,FALSE)</f>
        <v>Fremstilling af flydende biobrændstoffer</v>
      </c>
      <c r="C2" s="36" t="s">
        <v>508</v>
      </c>
      <c r="D2" s="36" t="s">
        <v>507</v>
      </c>
    </row>
    <row r="3" spans="1:4" x14ac:dyDescent="0.25">
      <c r="A3" s="36" t="s">
        <v>537</v>
      </c>
      <c r="B3" s="36" t="str">
        <f>VLOOKUP(Tabel8[[#This Row],[DB25]],'3. DB25 Alle koder'!B:C,2,FALSE)</f>
        <v>Fremstilling af flydende biobrændstoffer</v>
      </c>
      <c r="C3" s="36" t="s">
        <v>539</v>
      </c>
      <c r="D3" s="36" t="s">
        <v>2610</v>
      </c>
    </row>
    <row r="4" spans="1:4" x14ac:dyDescent="0.25">
      <c r="A4" s="36" t="s">
        <v>744</v>
      </c>
      <c r="B4" s="36" t="str">
        <f>VLOOKUP(Tabel8[[#This Row],[DB25]],'3. DB25 Alle koder'!B:C,2,FALSE)</f>
        <v>Fremstilling af våben og ammunition</v>
      </c>
      <c r="C4" s="36" t="s">
        <v>748</v>
      </c>
      <c r="D4" s="36" t="s">
        <v>742</v>
      </c>
    </row>
    <row r="5" spans="1:4" x14ac:dyDescent="0.25">
      <c r="A5" s="36" t="s">
        <v>748</v>
      </c>
      <c r="B5" s="36" t="str">
        <f>VLOOKUP(Tabel8[[#This Row],[DB25]],'3. DB25 Alle koder'!B:C,2,FALSE)</f>
        <v>Smedning og valsning af metal samt pulvermetallurgi</v>
      </c>
      <c r="C5" s="36" t="s">
        <v>3507</v>
      </c>
      <c r="D5" s="36" t="s">
        <v>2627</v>
      </c>
    </row>
    <row r="6" spans="1:4" x14ac:dyDescent="0.25">
      <c r="A6" s="36" t="s">
        <v>764</v>
      </c>
      <c r="B6" s="36" t="str">
        <f>VLOOKUP(Tabel8[[#This Row],[DB25]],'3. DB25 Alle koder'!B:C,2,FALSE)</f>
        <v>Fremstilling af bestik, skære- og klipperedskaber</v>
      </c>
      <c r="C6" s="36" t="s">
        <v>3508</v>
      </c>
      <c r="D6" s="36" t="s">
        <v>763</v>
      </c>
    </row>
    <row r="7" spans="1:4" x14ac:dyDescent="0.25">
      <c r="A7" s="36" t="s">
        <v>767</v>
      </c>
      <c r="B7" s="36" t="str">
        <f>VLOOKUP(Tabel8[[#This Row],[DB25]],'3. DB25 Alle koder'!B:C,2,FALSE)</f>
        <v>Fremstilling af låse og hængsler</v>
      </c>
      <c r="C7" s="36" t="s">
        <v>3509</v>
      </c>
      <c r="D7" s="36" t="s">
        <v>766</v>
      </c>
    </row>
    <row r="8" spans="1:4" x14ac:dyDescent="0.25">
      <c r="A8" s="36" t="s">
        <v>1070</v>
      </c>
      <c r="B8" s="36" t="str">
        <f>VLOOKUP(Tabel8[[#This Row],[DB25]],'3. DB25 Alle koder'!B:C,2,FALSE)</f>
        <v>Produktion af elektricitet fra vedvarende energikilder</v>
      </c>
      <c r="C8" s="36" t="s">
        <v>1067</v>
      </c>
      <c r="D8" s="36" t="s">
        <v>2692</v>
      </c>
    </row>
    <row r="9" spans="1:4" x14ac:dyDescent="0.25">
      <c r="A9" s="36" t="s">
        <v>1073</v>
      </c>
      <c r="B9" s="36" t="str">
        <f>VLOOKUP(Tabel8[[#This Row],[DB25]],'3. DB25 Alle koder'!B:C,2,FALSE)</f>
        <v>Transmission af elektricitet</v>
      </c>
      <c r="C9" s="36" t="s">
        <v>1070</v>
      </c>
      <c r="D9" s="36" t="s">
        <v>1072</v>
      </c>
    </row>
    <row r="10" spans="1:4" x14ac:dyDescent="0.25">
      <c r="A10" s="36" t="s">
        <v>1076</v>
      </c>
      <c r="B10" s="36" t="str">
        <f>VLOOKUP(Tabel8[[#This Row],[DB25]],'3. DB25 Alle koder'!B:C,2,FALSE)</f>
        <v>Distribution af elektricitet</v>
      </c>
      <c r="C10" s="36" t="s">
        <v>1073</v>
      </c>
      <c r="D10" s="36" t="s">
        <v>1075</v>
      </c>
    </row>
    <row r="11" spans="1:4" x14ac:dyDescent="0.25">
      <c r="A11" s="36" t="s">
        <v>1140</v>
      </c>
      <c r="B11" s="36" t="str">
        <f>VLOOKUP(Tabel8[[#This Row],[DB25]],'3. DB25 Alle koder'!B:C,2,FALSE)</f>
        <v>Forbrænding uden energiudnyttelse</v>
      </c>
      <c r="C11" s="36" t="s">
        <v>3384</v>
      </c>
      <c r="D11" s="36" t="s">
        <v>2698</v>
      </c>
    </row>
    <row r="12" spans="1:4" x14ac:dyDescent="0.25">
      <c r="A12" s="36" t="s">
        <v>1143</v>
      </c>
      <c r="B12" s="36" t="str">
        <f>VLOOKUP(Tabel8[[#This Row],[DB25]],'3. DB25 Alle koder'!B:C,2,FALSE)</f>
        <v>Deponering eller permanent oplagring</v>
      </c>
      <c r="C12" s="36" t="s">
        <v>3384</v>
      </c>
      <c r="D12" s="36" t="s">
        <v>2698</v>
      </c>
    </row>
    <row r="13" spans="1:4" x14ac:dyDescent="0.25">
      <c r="A13" s="36" t="s">
        <v>1132</v>
      </c>
      <c r="B13" s="36" t="str">
        <f>VLOOKUP(Tabel8[[#This Row],[DB25]],'3. DB25 Alle koder'!B:C,2,FALSE)</f>
        <v>Energiudnyttelse af affald</v>
      </c>
      <c r="C13" s="36" t="s">
        <v>3432</v>
      </c>
      <c r="D13" s="36" t="s">
        <v>2699</v>
      </c>
    </row>
    <row r="14" spans="1:4" x14ac:dyDescent="0.25">
      <c r="A14" s="36" t="s">
        <v>1132</v>
      </c>
      <c r="B14" s="36" t="str">
        <f>VLOOKUP(Tabel8[[#This Row],[DB25]],'3. DB25 Alle koder'!B:C,2,FALSE)</f>
        <v>Energiudnyttelse af affald</v>
      </c>
      <c r="C14" s="36" t="s">
        <v>1132</v>
      </c>
      <c r="D14" s="36" t="s">
        <v>2700</v>
      </c>
    </row>
    <row r="15" spans="1:4" x14ac:dyDescent="0.25">
      <c r="A15" s="36" t="s">
        <v>1140</v>
      </c>
      <c r="B15" s="36" t="str">
        <f>VLOOKUP(Tabel8[[#This Row],[DB25]],'3. DB25 Alle koder'!B:C,2,FALSE)</f>
        <v>Forbrænding uden energiudnyttelse</v>
      </c>
      <c r="C15" s="36" t="s">
        <v>1132</v>
      </c>
      <c r="D15" s="36" t="s">
        <v>2700</v>
      </c>
    </row>
    <row r="16" spans="1:4" x14ac:dyDescent="0.25">
      <c r="A16" s="36" t="s">
        <v>1143</v>
      </c>
      <c r="B16" s="36" t="str">
        <f>VLOOKUP(Tabel8[[#This Row],[DB25]],'3. DB25 Alle koder'!B:C,2,FALSE)</f>
        <v>Deponering eller permanent oplagring</v>
      </c>
      <c r="C16" s="36" t="s">
        <v>1132</v>
      </c>
      <c r="D16" s="36" t="s">
        <v>2700</v>
      </c>
    </row>
    <row r="17" spans="1:4" x14ac:dyDescent="0.25">
      <c r="A17" s="36" t="s">
        <v>1241</v>
      </c>
      <c r="B17" s="36" t="str">
        <f>VLOOKUP(Tabel8[[#This Row],[DB25]],'3. DB25 Alle koder'!B:C,2,FALSE)</f>
        <v>Murerarbejde</v>
      </c>
      <c r="C17" s="36" t="s">
        <v>3433</v>
      </c>
      <c r="D17" s="36" t="s">
        <v>2719</v>
      </c>
    </row>
    <row r="18" spans="1:4" x14ac:dyDescent="0.25">
      <c r="A18" s="36" t="s">
        <v>1241</v>
      </c>
      <c r="B18" s="36" t="str">
        <f>VLOOKUP(Tabel8[[#This Row],[DB25]],'3. DB25 Alle koder'!B:C,2,FALSE)</f>
        <v>Murerarbejde</v>
      </c>
      <c r="C18" s="36" t="s">
        <v>3233</v>
      </c>
      <c r="D18" s="36" t="s">
        <v>2717</v>
      </c>
    </row>
    <row r="19" spans="1:4" x14ac:dyDescent="0.25">
      <c r="A19" s="36" t="s">
        <v>1397</v>
      </c>
      <c r="B19" s="36" t="str">
        <f>VLOOKUP(Tabel8[[#This Row],[DB25]],'3. DB25 Alle koder'!B:C,2,FALSE)</f>
        <v>Engroshandel med motorkøretøjer</v>
      </c>
      <c r="C19" s="36" t="s">
        <v>3386</v>
      </c>
      <c r="D19" s="36" t="s">
        <v>2725</v>
      </c>
    </row>
    <row r="20" spans="1:4" x14ac:dyDescent="0.25">
      <c r="A20" s="36" t="s">
        <v>1571</v>
      </c>
      <c r="B20" s="36" t="str">
        <f>VLOOKUP(Tabel8[[#This Row],[DB25]],'3. DB25 Alle koder'!B:C,2,FALSE)</f>
        <v>Detailhandel med motorkøretøjer</v>
      </c>
      <c r="C20" s="36" t="s">
        <v>3434</v>
      </c>
      <c r="D20" s="36" t="s">
        <v>2726</v>
      </c>
    </row>
    <row r="21" spans="1:4" x14ac:dyDescent="0.25">
      <c r="A21" s="36" t="s">
        <v>1397</v>
      </c>
      <c r="B21" s="36" t="str">
        <f>VLOOKUP(Tabel8[[#This Row],[DB25]],'3. DB25 Alle koder'!B:C,2,FALSE)</f>
        <v>Engroshandel med motorkøretøjer</v>
      </c>
      <c r="C21" s="36" t="s">
        <v>3387</v>
      </c>
      <c r="D21" s="36" t="s">
        <v>2729</v>
      </c>
    </row>
    <row r="22" spans="1:4" x14ac:dyDescent="0.25">
      <c r="A22" s="36" t="s">
        <v>1571</v>
      </c>
      <c r="B22" s="36" t="str">
        <f>VLOOKUP(Tabel8[[#This Row],[DB25]],'3. DB25 Alle koder'!B:C,2,FALSE)</f>
        <v>Detailhandel med motorkøretøjer</v>
      </c>
      <c r="C22" s="36" t="s">
        <v>3387</v>
      </c>
      <c r="D22" s="36" t="s">
        <v>2729</v>
      </c>
    </row>
    <row r="23" spans="1:4" x14ac:dyDescent="0.25">
      <c r="A23" s="36" t="s">
        <v>1397</v>
      </c>
      <c r="B23" s="36" t="str">
        <f>VLOOKUP(Tabel8[[#This Row],[DB25]],'3. DB25 Alle koder'!B:C,2,FALSE)</f>
        <v>Engroshandel med motorkøretøjer</v>
      </c>
      <c r="C23" s="36" t="s">
        <v>3388</v>
      </c>
      <c r="D23" s="36" t="s">
        <v>2730</v>
      </c>
    </row>
    <row r="24" spans="1:4" x14ac:dyDescent="0.25">
      <c r="A24" s="36" t="s">
        <v>1571</v>
      </c>
      <c r="B24" s="36" t="str">
        <f>VLOOKUP(Tabel8[[#This Row],[DB25]],'3. DB25 Alle koder'!B:C,2,FALSE)</f>
        <v>Detailhandel med motorkøretøjer</v>
      </c>
      <c r="C24" s="36" t="s">
        <v>3388</v>
      </c>
      <c r="D24" s="36" t="s">
        <v>2730</v>
      </c>
    </row>
    <row r="25" spans="1:4" x14ac:dyDescent="0.25">
      <c r="A25" s="36" t="s">
        <v>1400</v>
      </c>
      <c r="B25" s="36" t="str">
        <f>VLOOKUP(Tabel8[[#This Row],[DB25]],'3. DB25 Alle koder'!B:C,2,FALSE)</f>
        <v>Engroshandel med reservedele og tilbehør til motorkøretøjer</v>
      </c>
      <c r="C25" s="36" t="s">
        <v>3389</v>
      </c>
      <c r="D25" s="36" t="s">
        <v>1399</v>
      </c>
    </row>
    <row r="26" spans="1:4" x14ac:dyDescent="0.25">
      <c r="A26" s="36" t="s">
        <v>1574</v>
      </c>
      <c r="B26" s="36" t="str">
        <f>VLOOKUP(Tabel8[[#This Row],[DB25]],'3. DB25 Alle koder'!B:C,2,FALSE)</f>
        <v>Detailhandel med reservedele og tilbehør til motorkøretøjer</v>
      </c>
      <c r="C26" s="36" t="s">
        <v>3437</v>
      </c>
      <c r="D26" s="36" t="s">
        <v>1573</v>
      </c>
    </row>
    <row r="27" spans="1:4" x14ac:dyDescent="0.25">
      <c r="A27" s="36" t="s">
        <v>1556</v>
      </c>
      <c r="B27" s="36" t="str">
        <f>VLOOKUP(Tabel8[[#This Row],[DB25]],'3. DB25 Alle koder'!B:C,2,FALSE)</f>
        <v>Detailhandel med kæledyr og udstyr til kæledyr</v>
      </c>
      <c r="C27" s="36" t="s">
        <v>3461</v>
      </c>
      <c r="D27" s="36" t="s">
        <v>2828</v>
      </c>
    </row>
    <row r="28" spans="1:4" x14ac:dyDescent="0.25">
      <c r="A28" s="36" t="s">
        <v>1556</v>
      </c>
      <c r="B28" s="36" t="str">
        <f>VLOOKUP(Tabel8[[#This Row],[DB25]],'3. DB25 Alle koder'!B:C,2,FALSE)</f>
        <v>Detailhandel med kæledyr og udstyr til kæledyr</v>
      </c>
      <c r="C28" s="36" t="s">
        <v>3395</v>
      </c>
      <c r="D28" s="36" t="s">
        <v>2841</v>
      </c>
    </row>
    <row r="29" spans="1:4" x14ac:dyDescent="0.25">
      <c r="A29" s="36" t="s">
        <v>1556</v>
      </c>
      <c r="B29" s="36" t="str">
        <f>VLOOKUP(Tabel8[[#This Row],[DB25]],'3. DB25 Alle koder'!B:C,2,FALSE)</f>
        <v>Detailhandel med kæledyr og udstyr til kæledyr</v>
      </c>
      <c r="C29" s="36" t="s">
        <v>3403</v>
      </c>
      <c r="D29" s="36" t="s">
        <v>2851</v>
      </c>
    </row>
    <row r="30" spans="1:4" x14ac:dyDescent="0.25">
      <c r="A30" s="36" t="s">
        <v>1556</v>
      </c>
      <c r="B30" s="36" t="str">
        <f>VLOOKUP(Tabel8[[#This Row],[DB25]],'3. DB25 Alle koder'!B:C,2,FALSE)</f>
        <v>Detailhandel med kæledyr og udstyr til kæledyr</v>
      </c>
      <c r="C30" s="36" t="s">
        <v>3405</v>
      </c>
      <c r="D30" s="36" t="s">
        <v>2854</v>
      </c>
    </row>
    <row r="31" spans="1:4" x14ac:dyDescent="0.25">
      <c r="A31" s="36" t="s">
        <v>1604</v>
      </c>
      <c r="B31" s="36" t="str">
        <f>VLOOKUP(Tabel8[[#This Row],[DB25]],'3. DB25 Alle koder'!B:C,2,FALSE)</f>
        <v>Passagertransport ad vej uden fast køreplan</v>
      </c>
      <c r="C31" s="36" t="s">
        <v>3264</v>
      </c>
      <c r="D31" s="36" t="s">
        <v>2863</v>
      </c>
    </row>
    <row r="32" spans="1:4" x14ac:dyDescent="0.25">
      <c r="A32" s="36" t="s">
        <v>1759</v>
      </c>
      <c r="B32" s="36" t="str">
        <f>VLOOKUP(Tabel8[[#This Row],[DB25]],'3. DB25 Alle koder'!B:C,2,FALSE)</f>
        <v>Udgivelse af aviser og dagblade</v>
      </c>
      <c r="C32" s="36" t="s">
        <v>1762</v>
      </c>
      <c r="D32" s="36" t="s">
        <v>1758</v>
      </c>
    </row>
    <row r="33" spans="1:4" x14ac:dyDescent="0.25">
      <c r="A33" s="36" t="s">
        <v>1762</v>
      </c>
      <c r="B33" s="36" t="str">
        <f>VLOOKUP(Tabel8[[#This Row],[DB25]],'3. DB25 Alle koder'!B:C,2,FALSE)</f>
        <v>Udgivelse af ugeblade og magasiner</v>
      </c>
      <c r="C33" s="36" t="s">
        <v>3470</v>
      </c>
      <c r="D33" s="36" t="s">
        <v>1761</v>
      </c>
    </row>
    <row r="34" spans="1:4" x14ac:dyDescent="0.25">
      <c r="A34" s="36" t="s">
        <v>1762</v>
      </c>
      <c r="B34" s="36" t="str">
        <f>VLOOKUP(Tabel8[[#This Row],[DB25]],'3. DB25 Alle koder'!B:C,2,FALSE)</f>
        <v>Udgivelse af ugeblade og magasiner</v>
      </c>
      <c r="C34" s="36" t="s">
        <v>3471</v>
      </c>
      <c r="D34" s="36" t="s">
        <v>2895</v>
      </c>
    </row>
    <row r="35" spans="1:4" x14ac:dyDescent="0.25">
      <c r="A35" s="36" t="s">
        <v>1810</v>
      </c>
      <c r="B35" s="36" t="str">
        <f>VLOOKUP(Tabel8[[#This Row],[DB25]],'3. DB25 Alle koder'!B:C,2,FALSE)</f>
        <v>Videresalg af telekommunikation og formidlingsaktiviteter inden for telekommunikation</v>
      </c>
      <c r="C35" s="36" t="s">
        <v>1814</v>
      </c>
      <c r="D35" s="36" t="s">
        <v>2911</v>
      </c>
    </row>
    <row r="36" spans="1:4" x14ac:dyDescent="0.25">
      <c r="A36" s="36" t="s">
        <v>1833</v>
      </c>
      <c r="B36" s="36" t="str">
        <f>VLOOKUP(Tabel8[[#This Row],[DB25]],'3. DB25 Alle koder'!B:C,2,FALSE)</f>
        <v>Drift af portaler til internettet</v>
      </c>
      <c r="C36" s="36" t="s">
        <v>3412</v>
      </c>
      <c r="D36" s="36" t="s">
        <v>2924</v>
      </c>
    </row>
    <row r="37" spans="1:4" x14ac:dyDescent="0.25">
      <c r="A37" s="36" t="s">
        <v>2066</v>
      </c>
      <c r="B37" s="36" t="str">
        <f>VLOOKUP(Tabel8[[#This Row],[DB25]],'3. DB25 Alle koder'!B:C,2,FALSE)</f>
        <v>Udlejning og leasing af andre varer til personlig brug og husholdningsbrug</v>
      </c>
      <c r="C37" s="36" t="s">
        <v>2066</v>
      </c>
      <c r="D37" s="36" t="s">
        <v>2985</v>
      </c>
    </row>
    <row r="38" spans="1:4" x14ac:dyDescent="0.25">
      <c r="A38" s="36" t="s">
        <v>2066</v>
      </c>
      <c r="B38" s="36" t="str">
        <f>VLOOKUP(Tabel8[[#This Row],[DB25]],'3. DB25 Alle koder'!B:C,2,FALSE)</f>
        <v>Udlejning og leasing af andre varer til personlig brug og husholdningsbrug</v>
      </c>
      <c r="C38" s="36" t="s">
        <v>3478</v>
      </c>
      <c r="D38" s="36" t="s">
        <v>2987</v>
      </c>
    </row>
    <row r="39" spans="1:4" x14ac:dyDescent="0.25">
      <c r="A39" s="36" t="s">
        <v>1810</v>
      </c>
      <c r="B39" s="36" t="str">
        <f>VLOOKUP(Tabel8[[#This Row],[DB25]],'3. DB25 Alle koder'!B:C,2,FALSE)</f>
        <v>Videresalg af telekommunikation og formidlingsaktiviteter inden for telekommunikation</v>
      </c>
      <c r="C39" s="36" t="s">
        <v>2163</v>
      </c>
      <c r="D39" s="36" t="s">
        <v>3021</v>
      </c>
    </row>
  </sheetData>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17</vt:i4>
      </vt:variant>
    </vt:vector>
  </HeadingPairs>
  <TitlesOfParts>
    <vt:vector size="17" baseType="lpstr">
      <vt:lpstr>0. Introduktion</vt:lpstr>
      <vt:lpstr>1. DB versioner</vt:lpstr>
      <vt:lpstr>2. HOVEDAFDELING</vt:lpstr>
      <vt:lpstr>3. DB25 Alle koder</vt:lpstr>
      <vt:lpstr>4. DB07 Alle koder</vt:lpstr>
      <vt:lpstr>5. NYE KODER</vt:lpstr>
      <vt:lpstr>6. UDGÅEDE KODER</vt:lpstr>
      <vt:lpstr>7. INGEN ÆNDRINGER</vt:lpstr>
      <vt:lpstr>7B. DB25 SAMME KODE</vt:lpstr>
      <vt:lpstr>7C. DB07 SAMME KODE</vt:lpstr>
      <vt:lpstr>8. SPLIT BRANCHER</vt:lpstr>
      <vt:lpstr>9. SAMMENLAGTE BRANCHER</vt:lpstr>
      <vt:lpstr>10. 1-1 RELATIONER</vt:lpstr>
      <vt:lpstr>DB07-DB25</vt:lpstr>
      <vt:lpstr>DB25-DB07</vt:lpstr>
      <vt:lpstr>Opgørelsesmetoder</vt:lpstr>
      <vt:lpstr>Ændret_indhold</vt:lpstr>
    </vt:vector>
  </TitlesOfParts>
  <Company>Danmarks Statistik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Trads Viemose</dc:creator>
  <cp:lastModifiedBy>Sarah Valentina Møller</cp:lastModifiedBy>
  <dcterms:created xsi:type="dcterms:W3CDTF">2024-04-25T10:48:37Z</dcterms:created>
  <dcterms:modified xsi:type="dcterms:W3CDTF">2025-02-26T13:15:23Z</dcterms:modified>
</cp:coreProperties>
</file>