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K06\Miljoe\GroenREFORM\CO2-kvoteregnskab\leverance 2022\"/>
    </mc:Choice>
  </mc:AlternateContent>
  <bookViews>
    <workbookView xWindow="0" yWindow="0" windowWidth="28800" windowHeight="13740"/>
  </bookViews>
  <sheets>
    <sheet name="Ark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5" i="1" l="1"/>
  <c r="AR5" i="1" l="1"/>
  <c r="AQ5" i="1"/>
  <c r="Y42" i="1" l="1"/>
  <c r="AE40" i="1" l="1"/>
  <c r="AF40" i="1"/>
  <c r="AG40" i="1"/>
  <c r="AK5" i="1" l="1"/>
  <c r="AV36" i="1" s="1"/>
  <c r="AL5" i="1"/>
  <c r="AW36" i="1" s="1"/>
  <c r="AM5" i="1"/>
  <c r="AX36" i="1" s="1"/>
  <c r="AN5" i="1"/>
  <c r="AY36" i="1" s="1"/>
  <c r="AO5" i="1"/>
  <c r="AZ36" i="1" s="1"/>
  <c r="AP5" i="1"/>
  <c r="BA36" i="1" s="1"/>
  <c r="BB36" i="1"/>
  <c r="BC36" i="1"/>
  <c r="AJ5" i="1"/>
  <c r="AU36" i="1" s="1"/>
  <c r="AU5" i="1" l="1"/>
  <c r="Q5" i="1"/>
  <c r="R5" i="1"/>
  <c r="S5" i="1"/>
  <c r="T5" i="1"/>
  <c r="U5" i="1"/>
  <c r="V5" i="1"/>
  <c r="G5" i="1"/>
  <c r="H5" i="1"/>
  <c r="I5" i="1"/>
  <c r="J5" i="1"/>
  <c r="K5" i="1"/>
  <c r="AD5" i="1" l="1"/>
  <c r="Z5" i="1"/>
  <c r="AF5" i="1"/>
  <c r="AB5" i="1"/>
  <c r="AE5" i="1"/>
  <c r="AA5" i="1"/>
  <c r="AG5" i="1"/>
  <c r="AC5" i="1"/>
  <c r="AX5" i="1" l="1"/>
  <c r="AB42" i="1"/>
  <c r="BB5" i="1"/>
  <c r="AF42" i="1"/>
  <c r="AY5" i="1"/>
  <c r="AC42" i="1"/>
  <c r="AW5" i="1"/>
  <c r="AA42" i="1"/>
  <c r="AV5" i="1"/>
  <c r="Z42" i="1"/>
  <c r="BC5" i="1"/>
  <c r="AG42" i="1"/>
  <c r="BA5" i="1"/>
  <c r="AE42" i="1"/>
  <c r="AZ5" i="1"/>
  <c r="AD42" i="1"/>
</calcChain>
</file>

<file path=xl/sharedStrings.xml><?xml version="1.0" encoding="utf-8"?>
<sst xmlns="http://schemas.openxmlformats.org/spreadsheetml/2006/main" count="183" uniqueCount="63">
  <si>
    <t>.</t>
  </si>
  <si>
    <t>I alt</t>
  </si>
  <si>
    <t>2013</t>
  </si>
  <si>
    <t>2014</t>
  </si>
  <si>
    <t>2015</t>
  </si>
  <si>
    <t>2016</t>
  </si>
  <si>
    <t>2017</t>
  </si>
  <si>
    <t>2018</t>
  </si>
  <si>
    <t>2019</t>
  </si>
  <si>
    <t>2020</t>
  </si>
  <si>
    <t>2021</t>
  </si>
  <si>
    <t>010020</t>
  </si>
  <si>
    <t>060000</t>
  </si>
  <si>
    <t>080090</t>
  </si>
  <si>
    <t>100010</t>
  </si>
  <si>
    <t>100020</t>
  </si>
  <si>
    <t>100040</t>
  </si>
  <si>
    <t>100050</t>
  </si>
  <si>
    <t>110000</t>
  </si>
  <si>
    <t>160000</t>
  </si>
  <si>
    <t>170000</t>
  </si>
  <si>
    <t>190000</t>
  </si>
  <si>
    <t>200010</t>
  </si>
  <si>
    <t>200020</t>
  </si>
  <si>
    <t>210000</t>
  </si>
  <si>
    <t>230010</t>
  </si>
  <si>
    <t>230020</t>
  </si>
  <si>
    <t>240000</t>
  </si>
  <si>
    <t>280010</t>
  </si>
  <si>
    <t>350010</t>
  </si>
  <si>
    <t>350020</t>
  </si>
  <si>
    <t>350030</t>
  </si>
  <si>
    <t>383903</t>
  </si>
  <si>
    <t>510001</t>
  </si>
  <si>
    <t>630000</t>
  </si>
  <si>
    <t>860010</t>
  </si>
  <si>
    <t>Verificerede emissioner, kvoteomfattede</t>
  </si>
  <si>
    <t>Tildelte kvoter (inkl. fra reservepulje og ekstra kvoter efter ansøgning)</t>
  </si>
  <si>
    <t>ton CO2</t>
  </si>
  <si>
    <t>1000 kr.</t>
  </si>
  <si>
    <t>2021*</t>
  </si>
  <si>
    <t>2020*</t>
  </si>
  <si>
    <t>Kvoteregnskab</t>
  </si>
  <si>
    <t>kr. pr ton</t>
  </si>
  <si>
    <t xml:space="preserve"> </t>
  </si>
  <si>
    <t>Forskel</t>
  </si>
  <si>
    <t>Den danske stats auktionerede/solgte kvoter (ton CO2-kvote)</t>
  </si>
  <si>
    <t>Implicit auktionspris (provenu/auktionerede kvoter)</t>
  </si>
  <si>
    <t>Implicit pris (provenu/kvotebehov) i NR-beregning (skat på danske virksomheder)</t>
  </si>
  <si>
    <t>tal for 2020 og 2021 er foreløbige</t>
  </si>
  <si>
    <t>mellem auktionerede kvoter (fra den danske stat) og beregnet købsbehov (for de danske virksomheder)</t>
  </si>
  <si>
    <t>CO2-emissionsskat (=den danske stats indtægter fra salg af CO2-kvoter)</t>
  </si>
  <si>
    <t>Provenu, jf. NR</t>
  </si>
  <si>
    <t>Branchefordeling, baseret på beregnet kvotekøbsbehov per branche</t>
  </si>
  <si>
    <t>I alt*</t>
  </si>
  <si>
    <t>Beregnet kvotekøb/kvotekøbsbehov</t>
  </si>
  <si>
    <t xml:space="preserve">*Beregnet som forskellen mellem kvoteomfattede emissioner og de tildelte gratiskvoter, for virksomheder i alt. </t>
  </si>
  <si>
    <t>Dvs. at gratiskvoter som ikke bruges af den virksomhed der har fået dem, antages at blive brugt af en anden virksomhed - før der bliver behov for at købe kvoter af staten.</t>
  </si>
  <si>
    <t>Jf. Energistyrelsen</t>
  </si>
  <si>
    <t>2019***</t>
  </si>
  <si>
    <t xml:space="preserve">***Faldet i auktionerede kvoter fra 2019 skyldes Markeds Stabilitets Reserven (MSR), som i august 2019 begyndte at tage kvoter ud af auktioneringsmængden. </t>
  </si>
  <si>
    <t>Brancheopdelt**</t>
  </si>
  <si>
    <t>**På brancheniveau er beregning fortsat lavet per virksomhed - ellers får nogle brancher et negativt købsbehov (hvis man antager at 'branchen deles om deres tildelte kvoter). Det er vanskeligt at fortolke. Summen af de brancheopdelte er derfor ikke lig 'i alt', med denne tilgang.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</si>
</sst>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_-;\-* #,##0_-;_-* &quot;-&quot;??_-;_-@_-"/>
    <numFmt numFmtId="165" formatCode="0.0%"/>
    <numFmt numFmtId="166" formatCode="#,##0_ ;[Red]\-#,##0\ "/>
  </numFmts>
  <fonts count="5"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font>
    <font>
      <sz val="11"/>
      <color rgb="FF000000"/>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rgb="FF92D050"/>
        <bgColor indexed="64"/>
      </patternFill>
    </fill>
    <fill>
      <patternFill patternType="solid">
        <fgColor theme="6" tint="0.79998168889431442"/>
        <bgColor indexed="64"/>
      </patternFill>
    </fill>
    <fill>
      <patternFill patternType="solid">
        <fgColor rgb="FFFFFF00"/>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3" fillId="0" borderId="0"/>
  </cellStyleXfs>
  <cellXfs count="31">
    <xf numFmtId="0" fontId="0" fillId="0" borderId="0" xfId="0"/>
    <xf numFmtId="164" fontId="0" fillId="0" borderId="0" xfId="1" applyNumberFormat="1" applyFont="1"/>
    <xf numFmtId="164" fontId="0" fillId="2" borderId="0" xfId="1" applyNumberFormat="1" applyFont="1" applyFill="1"/>
    <xf numFmtId="0" fontId="0" fillId="2" borderId="0" xfId="0" applyFill="1"/>
    <xf numFmtId="0" fontId="2" fillId="0" borderId="0" xfId="0" applyFont="1"/>
    <xf numFmtId="165" fontId="0" fillId="0" borderId="0" xfId="2" applyNumberFormat="1" applyFont="1"/>
    <xf numFmtId="0" fontId="2" fillId="2" borderId="0" xfId="0" applyFont="1" applyFill="1"/>
    <xf numFmtId="0" fontId="0" fillId="0" borderId="0" xfId="0" applyFill="1"/>
    <xf numFmtId="0" fontId="2" fillId="0" borderId="0" xfId="0" applyFont="1" applyFill="1"/>
    <xf numFmtId="165" fontId="0" fillId="0" borderId="0" xfId="2" applyNumberFormat="1" applyFont="1" applyFill="1"/>
    <xf numFmtId="164" fontId="2" fillId="2" borderId="0" xfId="1" applyNumberFormat="1" applyFont="1" applyFill="1"/>
    <xf numFmtId="164" fontId="2" fillId="0" borderId="0" xfId="1" applyNumberFormat="1" applyFont="1"/>
    <xf numFmtId="164" fontId="2" fillId="0" borderId="0" xfId="0" applyNumberFormat="1" applyFont="1"/>
    <xf numFmtId="0" fontId="0" fillId="0" borderId="1" xfId="0" applyBorder="1"/>
    <xf numFmtId="0" fontId="0" fillId="0" borderId="2" xfId="0" applyBorder="1"/>
    <xf numFmtId="0" fontId="0" fillId="0" borderId="3" xfId="0" applyBorder="1"/>
    <xf numFmtId="0" fontId="0" fillId="0" borderId="4" xfId="0" applyBorder="1"/>
    <xf numFmtId="0" fontId="2" fillId="0" borderId="0" xfId="0" applyFont="1" applyBorder="1"/>
    <xf numFmtId="3" fontId="3" fillId="0" borderId="0" xfId="3" applyNumberFormat="1" applyBorder="1"/>
    <xf numFmtId="0" fontId="0" fillId="0" borderId="6" xfId="0" applyBorder="1"/>
    <xf numFmtId="164" fontId="2" fillId="3" borderId="0" xfId="1" applyNumberFormat="1" applyFont="1" applyFill="1"/>
    <xf numFmtId="0" fontId="0" fillId="3" borderId="0" xfId="0" applyFill="1"/>
    <xf numFmtId="164" fontId="0" fillId="0" borderId="0" xfId="0" applyNumberFormat="1"/>
    <xf numFmtId="0" fontId="0" fillId="0" borderId="0" xfId="0" applyBorder="1"/>
    <xf numFmtId="0" fontId="0" fillId="0" borderId="5" xfId="0" applyBorder="1"/>
    <xf numFmtId="0" fontId="2" fillId="0" borderId="0" xfId="0" applyFont="1" applyFill="1" applyBorder="1"/>
    <xf numFmtId="164" fontId="0" fillId="0" borderId="7" xfId="1" applyNumberFormat="1" applyFont="1" applyBorder="1"/>
    <xf numFmtId="164" fontId="0" fillId="0" borderId="8" xfId="1" applyNumberFormat="1" applyFont="1" applyBorder="1"/>
    <xf numFmtId="0" fontId="4" fillId="0" borderId="0" xfId="0" applyFont="1" applyAlignment="1">
      <alignment vertical="top"/>
    </xf>
    <xf numFmtId="166" fontId="0" fillId="4" borderId="0" xfId="1" applyNumberFormat="1" applyFont="1" applyFill="1"/>
    <xf numFmtId="0" fontId="0" fillId="5" borderId="0" xfId="0" applyFill="1"/>
  </cellXfs>
  <cellStyles count="4">
    <cellStyle name="Komma" xfId="1" builtinId="3"/>
    <cellStyle name="Normal" xfId="0" builtinId="0"/>
    <cellStyle name="Normal 3" xfId="3"/>
    <cellStyle name="Pro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tema">
  <a:themeElements>
    <a:clrScheme name="Kont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ont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ont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6"/>
  <sheetViews>
    <sheetView tabSelected="1" workbookViewId="0">
      <selection activeCell="B3" sqref="B3"/>
    </sheetView>
  </sheetViews>
  <sheetFormatPr defaultRowHeight="15" x14ac:dyDescent="0.25"/>
  <cols>
    <col min="2" max="2" width="9.140625" style="7"/>
    <col min="3" max="5" width="14.28515625" bestFit="1" customWidth="1"/>
    <col min="6" max="11" width="13.42578125" bestFit="1" customWidth="1"/>
    <col min="12" max="12" width="5.7109375" customWidth="1"/>
    <col min="14" max="22" width="14.28515625" bestFit="1" customWidth="1"/>
    <col min="23" max="23" width="5.5703125" customWidth="1"/>
    <col min="24" max="24" width="10.5703125" bestFit="1" customWidth="1"/>
    <col min="25" max="26" width="11.28515625" customWidth="1"/>
    <col min="27" max="27" width="11.7109375" customWidth="1"/>
    <col min="28" max="28" width="11.28515625" customWidth="1"/>
    <col min="29" max="29" width="11.5703125" bestFit="1" customWidth="1"/>
    <col min="30" max="30" width="11.7109375" customWidth="1"/>
    <col min="31" max="31" width="11.5703125" customWidth="1"/>
    <col min="32" max="32" width="10.85546875" customWidth="1"/>
    <col min="33" max="33" width="10.5703125" customWidth="1"/>
    <col min="34" max="34" width="9.140625" style="7"/>
    <col min="36" max="36" width="12.28515625" customWidth="1"/>
    <col min="37" max="40" width="9" bestFit="1" customWidth="1"/>
    <col min="41" max="44" width="10.5703125" bestFit="1" customWidth="1"/>
  </cols>
  <sheetData>
    <row r="1" spans="1:55" x14ac:dyDescent="0.25">
      <c r="A1" t="s">
        <v>42</v>
      </c>
      <c r="E1" s="30" t="s">
        <v>49</v>
      </c>
    </row>
    <row r="2" spans="1:55" x14ac:dyDescent="0.25">
      <c r="C2" t="s">
        <v>38</v>
      </c>
      <c r="N2" t="s">
        <v>38</v>
      </c>
      <c r="Y2" t="s">
        <v>38</v>
      </c>
      <c r="AJ2" t="s">
        <v>39</v>
      </c>
      <c r="AU2" t="s">
        <v>43</v>
      </c>
    </row>
    <row r="3" spans="1:55" x14ac:dyDescent="0.25">
      <c r="C3" t="s">
        <v>37</v>
      </c>
      <c r="N3" t="s">
        <v>36</v>
      </c>
      <c r="Y3" t="s">
        <v>55</v>
      </c>
      <c r="AJ3" s="4" t="s">
        <v>51</v>
      </c>
      <c r="AU3" t="s">
        <v>48</v>
      </c>
    </row>
    <row r="4" spans="1:55" s="4" customFormat="1" x14ac:dyDescent="0.25">
      <c r="B4" s="8"/>
      <c r="C4" s="4">
        <v>2013</v>
      </c>
      <c r="D4" s="4">
        <v>2014</v>
      </c>
      <c r="E4" s="4">
        <v>2015</v>
      </c>
      <c r="F4" s="4">
        <v>2016</v>
      </c>
      <c r="G4" s="4">
        <v>2017</v>
      </c>
      <c r="H4" s="4">
        <v>2018</v>
      </c>
      <c r="I4" s="4">
        <v>2019</v>
      </c>
      <c r="J4" s="4">
        <v>2020</v>
      </c>
      <c r="K4" s="4">
        <v>2021</v>
      </c>
      <c r="N4" s="4" t="s">
        <v>2</v>
      </c>
      <c r="O4" s="4" t="s">
        <v>3</v>
      </c>
      <c r="P4" s="4" t="s">
        <v>4</v>
      </c>
      <c r="Q4" s="4" t="s">
        <v>5</v>
      </c>
      <c r="R4" s="4" t="s">
        <v>6</v>
      </c>
      <c r="S4" s="4" t="s">
        <v>7</v>
      </c>
      <c r="T4" s="4" t="s">
        <v>8</v>
      </c>
      <c r="U4" s="4" t="s">
        <v>9</v>
      </c>
      <c r="V4" s="4" t="s">
        <v>10</v>
      </c>
      <c r="X4" s="12"/>
      <c r="Y4" s="4">
        <v>2013</v>
      </c>
      <c r="Z4" s="4">
        <v>2014</v>
      </c>
      <c r="AA4" s="4">
        <v>2015</v>
      </c>
      <c r="AB4" s="4">
        <v>2016</v>
      </c>
      <c r="AC4" s="4">
        <v>2017</v>
      </c>
      <c r="AD4" s="4">
        <v>2018</v>
      </c>
      <c r="AE4" s="4">
        <v>2019</v>
      </c>
      <c r="AF4" s="4">
        <v>2020</v>
      </c>
      <c r="AG4" s="4">
        <v>2021</v>
      </c>
      <c r="AH4" s="8"/>
      <c r="AJ4" s="4">
        <v>2013</v>
      </c>
      <c r="AK4" s="4">
        <v>2014</v>
      </c>
      <c r="AL4" s="4">
        <v>2015</v>
      </c>
      <c r="AM4" s="4">
        <v>2016</v>
      </c>
      <c r="AN4" s="4">
        <v>2017</v>
      </c>
      <c r="AO4" s="4">
        <v>2018</v>
      </c>
      <c r="AP4" s="4">
        <v>2019</v>
      </c>
      <c r="AQ4" s="4" t="s">
        <v>41</v>
      </c>
      <c r="AR4" s="4" t="s">
        <v>40</v>
      </c>
      <c r="AU4" s="4">
        <v>2013</v>
      </c>
      <c r="AV4" s="4">
        <v>2014</v>
      </c>
      <c r="AW4" s="4">
        <v>2015</v>
      </c>
      <c r="AX4" s="4">
        <v>2016</v>
      </c>
      <c r="AY4" s="4">
        <v>2017</v>
      </c>
      <c r="AZ4" s="4">
        <v>2018</v>
      </c>
      <c r="BA4" s="4">
        <v>2019</v>
      </c>
      <c r="BB4" s="4">
        <v>2020</v>
      </c>
      <c r="BC4" s="4">
        <v>2021</v>
      </c>
    </row>
    <row r="5" spans="1:55" s="4" customFormat="1" x14ac:dyDescent="0.25">
      <c r="B5" s="8" t="s">
        <v>1</v>
      </c>
      <c r="C5" s="10">
        <v>12548550</v>
      </c>
      <c r="D5" s="10">
        <v>11442751</v>
      </c>
      <c r="E5" s="10">
        <v>10244399</v>
      </c>
      <c r="F5" s="10">
        <v>9518837</v>
      </c>
      <c r="G5" s="10">
        <f t="shared" ref="G5:K5" si="0">SUM(G7:G31)</f>
        <v>8893031</v>
      </c>
      <c r="H5" s="10">
        <f t="shared" si="0"/>
        <v>8278151</v>
      </c>
      <c r="I5" s="10">
        <f t="shared" si="0"/>
        <v>7680231</v>
      </c>
      <c r="J5" s="10">
        <f t="shared" si="0"/>
        <v>6726358</v>
      </c>
      <c r="K5" s="10">
        <f t="shared" si="0"/>
        <v>4539228</v>
      </c>
      <c r="L5" s="6"/>
      <c r="M5" s="6"/>
      <c r="N5" s="10">
        <v>22151370</v>
      </c>
      <c r="O5" s="10">
        <v>18962579</v>
      </c>
      <c r="P5" s="10">
        <v>16329318</v>
      </c>
      <c r="Q5" s="10">
        <f t="shared" ref="Q5:V5" si="1">SUM(Q7:Q31)</f>
        <v>17778456</v>
      </c>
      <c r="R5" s="10">
        <f t="shared" si="1"/>
        <v>15667358</v>
      </c>
      <c r="S5" s="10">
        <f t="shared" si="1"/>
        <v>15501604</v>
      </c>
      <c r="T5" s="10">
        <f t="shared" si="1"/>
        <v>12600856</v>
      </c>
      <c r="U5" s="10">
        <f t="shared" si="1"/>
        <v>11036463</v>
      </c>
      <c r="V5" s="10">
        <f t="shared" si="1"/>
        <v>11003229</v>
      </c>
      <c r="W5" s="6"/>
      <c r="X5" s="6" t="s">
        <v>54</v>
      </c>
      <c r="Y5" s="10">
        <f>N5-C5</f>
        <v>9602820</v>
      </c>
      <c r="Z5" s="10">
        <f t="shared" ref="Z5:AG5" si="2">O5-D5</f>
        <v>7519828</v>
      </c>
      <c r="AA5" s="10">
        <f t="shared" si="2"/>
        <v>6084919</v>
      </c>
      <c r="AB5" s="10">
        <f t="shared" si="2"/>
        <v>8259619</v>
      </c>
      <c r="AC5" s="10">
        <f t="shared" si="2"/>
        <v>6774327</v>
      </c>
      <c r="AD5" s="10">
        <f t="shared" si="2"/>
        <v>7223453</v>
      </c>
      <c r="AE5" s="10">
        <f t="shared" si="2"/>
        <v>4920625</v>
      </c>
      <c r="AF5" s="10">
        <f t="shared" si="2"/>
        <v>4310105</v>
      </c>
      <c r="AG5" s="10">
        <f t="shared" si="2"/>
        <v>6464001</v>
      </c>
      <c r="AH5" s="8"/>
      <c r="AI5" s="21" t="s">
        <v>52</v>
      </c>
      <c r="AJ5" s="20">
        <f t="shared" ref="AJ5:AR5" si="3">SUM(AJ7:AJ33)</f>
        <v>213477</v>
      </c>
      <c r="AK5" s="20">
        <f t="shared" si="3"/>
        <v>200770</v>
      </c>
      <c r="AL5" s="20">
        <f t="shared" si="3"/>
        <v>365333</v>
      </c>
      <c r="AM5" s="20">
        <f t="shared" si="3"/>
        <v>407868</v>
      </c>
      <c r="AN5" s="20">
        <f t="shared" si="3"/>
        <v>533452</v>
      </c>
      <c r="AO5" s="20">
        <f t="shared" si="3"/>
        <v>1414589</v>
      </c>
      <c r="AP5" s="20">
        <f t="shared" si="3"/>
        <v>1239900</v>
      </c>
      <c r="AQ5" s="20">
        <f t="shared" si="3"/>
        <v>1239900</v>
      </c>
      <c r="AR5" s="20">
        <f t="shared" si="3"/>
        <v>1240473</v>
      </c>
      <c r="AU5" s="11">
        <f>1000*AJ5/Y5</f>
        <v>22.230657244434447</v>
      </c>
      <c r="AV5" s="11">
        <f t="shared" ref="AV5:BC5" si="4">1000*AK5/Z5</f>
        <v>26.698748960747505</v>
      </c>
      <c r="AW5" s="11">
        <f t="shared" si="4"/>
        <v>60.039090084847473</v>
      </c>
      <c r="AX5" s="11">
        <f t="shared" si="4"/>
        <v>49.380970236036312</v>
      </c>
      <c r="AY5" s="11">
        <f t="shared" si="4"/>
        <v>78.746124891815825</v>
      </c>
      <c r="AZ5" s="11">
        <f t="shared" si="4"/>
        <v>195.83279630946583</v>
      </c>
      <c r="BA5" s="11">
        <f t="shared" si="4"/>
        <v>251.98018544392227</v>
      </c>
      <c r="BB5" s="11">
        <f t="shared" si="4"/>
        <v>287.67280611493226</v>
      </c>
      <c r="BC5" s="11">
        <f t="shared" si="4"/>
        <v>191.90482798502043</v>
      </c>
    </row>
    <row r="6" spans="1:55" x14ac:dyDescent="0.25">
      <c r="C6" s="3" t="s">
        <v>44</v>
      </c>
      <c r="D6" s="3"/>
      <c r="E6" s="3"/>
      <c r="F6" s="3"/>
      <c r="G6" s="3"/>
      <c r="H6" s="3"/>
      <c r="I6" s="3"/>
      <c r="J6" s="3"/>
      <c r="K6" s="3"/>
      <c r="L6" s="3"/>
      <c r="M6" s="3"/>
      <c r="N6" s="2"/>
      <c r="O6" s="2"/>
      <c r="P6" s="2"/>
      <c r="Q6" s="2"/>
      <c r="R6" s="2"/>
      <c r="S6" s="2"/>
      <c r="T6" s="2"/>
      <c r="U6" s="2"/>
      <c r="V6" s="2"/>
      <c r="W6" s="3"/>
      <c r="X6" s="3" t="s">
        <v>61</v>
      </c>
      <c r="Y6" s="2"/>
      <c r="Z6" s="2"/>
      <c r="AA6" s="2"/>
      <c r="AB6" s="2"/>
      <c r="AC6" s="2"/>
      <c r="AD6" s="2"/>
      <c r="AE6" s="2"/>
      <c r="AF6" s="2"/>
      <c r="AG6" s="2"/>
      <c r="AI6" t="s">
        <v>53</v>
      </c>
      <c r="AJ6" s="1"/>
      <c r="AK6" s="1"/>
      <c r="AL6" s="1"/>
      <c r="AM6" s="1"/>
      <c r="AN6" s="1"/>
      <c r="AO6" s="1"/>
      <c r="AP6" s="1"/>
      <c r="AQ6" s="1"/>
      <c r="AR6" s="1"/>
    </row>
    <row r="7" spans="1:55" x14ac:dyDescent="0.25">
      <c r="B7" s="7" t="s">
        <v>11</v>
      </c>
      <c r="C7" s="2">
        <v>37545</v>
      </c>
      <c r="D7" s="2">
        <v>35131</v>
      </c>
      <c r="E7" s="2">
        <v>24226</v>
      </c>
      <c r="F7" s="2">
        <v>24441</v>
      </c>
      <c r="G7" s="2">
        <v>19579</v>
      </c>
      <c r="H7" s="2">
        <v>13057</v>
      </c>
      <c r="I7" s="2">
        <v>12680</v>
      </c>
      <c r="J7" s="2">
        <v>8790</v>
      </c>
      <c r="K7" s="2">
        <v>1892</v>
      </c>
      <c r="L7" s="3"/>
      <c r="M7" s="3" t="s">
        <v>11</v>
      </c>
      <c r="N7" s="2">
        <v>46017</v>
      </c>
      <c r="O7" s="2">
        <v>33106</v>
      </c>
      <c r="P7" s="2">
        <v>31663</v>
      </c>
      <c r="Q7" s="2">
        <v>36960</v>
      </c>
      <c r="R7" s="2">
        <v>41165</v>
      </c>
      <c r="S7" s="2">
        <v>32919</v>
      </c>
      <c r="T7" s="2">
        <v>28234</v>
      </c>
      <c r="U7" s="2">
        <v>20629</v>
      </c>
      <c r="V7" s="2">
        <v>9753</v>
      </c>
      <c r="W7" s="3"/>
      <c r="X7" s="3" t="s">
        <v>11</v>
      </c>
      <c r="Y7" s="29">
        <v>9518</v>
      </c>
      <c r="Z7" s="29">
        <v>3652</v>
      </c>
      <c r="AA7" s="29">
        <v>10524</v>
      </c>
      <c r="AB7" s="29">
        <v>12033</v>
      </c>
      <c r="AC7" s="29">
        <v>21592</v>
      </c>
      <c r="AD7" s="29">
        <v>20054</v>
      </c>
      <c r="AE7" s="29">
        <v>15557</v>
      </c>
      <c r="AF7" s="29">
        <v>11848</v>
      </c>
      <c r="AG7" s="29">
        <v>7861</v>
      </c>
      <c r="AH7" s="9"/>
      <c r="AI7">
        <v>10020</v>
      </c>
      <c r="AJ7" s="1">
        <v>184</v>
      </c>
      <c r="AK7" s="1">
        <v>83</v>
      </c>
      <c r="AL7" s="1">
        <v>552</v>
      </c>
      <c r="AM7" s="1">
        <v>549</v>
      </c>
      <c r="AN7" s="1">
        <v>1571</v>
      </c>
      <c r="AO7" s="1">
        <v>3531</v>
      </c>
      <c r="AP7" s="1">
        <v>3460</v>
      </c>
      <c r="AQ7" s="1">
        <v>2747</v>
      </c>
      <c r="AR7" s="1">
        <v>1395</v>
      </c>
      <c r="AS7" s="5"/>
    </row>
    <row r="8" spans="1:55" x14ac:dyDescent="0.25">
      <c r="B8" s="7" t="s">
        <v>12</v>
      </c>
      <c r="C8" s="2">
        <v>1520937</v>
      </c>
      <c r="D8" s="2">
        <v>1421209</v>
      </c>
      <c r="E8" s="2">
        <v>1395791</v>
      </c>
      <c r="F8" s="2">
        <v>1370110</v>
      </c>
      <c r="G8" s="2">
        <v>1378819</v>
      </c>
      <c r="H8" s="2">
        <v>1332118</v>
      </c>
      <c r="I8" s="2">
        <v>1291403</v>
      </c>
      <c r="J8" s="2">
        <v>1047089</v>
      </c>
      <c r="K8" s="2">
        <v>17706</v>
      </c>
      <c r="L8" s="3"/>
      <c r="M8" s="3" t="s">
        <v>12</v>
      </c>
      <c r="N8" s="2">
        <v>1682174</v>
      </c>
      <c r="O8" s="2">
        <v>1629649</v>
      </c>
      <c r="P8" s="2">
        <v>1685682</v>
      </c>
      <c r="Q8" s="2">
        <v>1605607</v>
      </c>
      <c r="R8" s="2">
        <v>1600267</v>
      </c>
      <c r="S8" s="2">
        <v>1499724</v>
      </c>
      <c r="T8" s="2">
        <v>1420058</v>
      </c>
      <c r="U8" s="2">
        <v>1005748</v>
      </c>
      <c r="V8" s="2">
        <v>283861</v>
      </c>
      <c r="W8" s="3"/>
      <c r="X8" s="3" t="s">
        <v>12</v>
      </c>
      <c r="Y8" s="29">
        <v>289309</v>
      </c>
      <c r="Z8" s="29">
        <v>337366</v>
      </c>
      <c r="AA8" s="29">
        <v>410708</v>
      </c>
      <c r="AB8" s="29">
        <v>387592</v>
      </c>
      <c r="AC8" s="29">
        <v>326217</v>
      </c>
      <c r="AD8" s="29">
        <v>355340</v>
      </c>
      <c r="AE8" s="29">
        <v>371795</v>
      </c>
      <c r="AF8" s="29">
        <v>316312</v>
      </c>
      <c r="AG8" s="29">
        <v>266155</v>
      </c>
      <c r="AH8" s="9"/>
      <c r="AI8">
        <v>60000</v>
      </c>
      <c r="AJ8" s="1">
        <v>5586</v>
      </c>
      <c r="AK8" s="1">
        <v>7633</v>
      </c>
      <c r="AL8" s="1">
        <v>21549</v>
      </c>
      <c r="AM8" s="1">
        <v>17676</v>
      </c>
      <c r="AN8" s="1">
        <v>23735</v>
      </c>
      <c r="AO8" s="1">
        <v>62574</v>
      </c>
      <c r="AP8" s="1">
        <v>82681</v>
      </c>
      <c r="AQ8" s="1">
        <v>73335</v>
      </c>
      <c r="AR8" s="1">
        <v>47237</v>
      </c>
      <c r="AS8" s="5"/>
    </row>
    <row r="9" spans="1:55" x14ac:dyDescent="0.25">
      <c r="B9" s="7" t="s">
        <v>13</v>
      </c>
      <c r="C9" s="2">
        <v>88118</v>
      </c>
      <c r="D9" s="2">
        <v>86588</v>
      </c>
      <c r="E9" s="2">
        <v>85039</v>
      </c>
      <c r="F9" s="2">
        <v>83475</v>
      </c>
      <c r="G9" s="2">
        <v>81893</v>
      </c>
      <c r="H9" s="2">
        <v>80297</v>
      </c>
      <c r="I9" s="2">
        <v>78679</v>
      </c>
      <c r="J9" s="2">
        <v>67622</v>
      </c>
      <c r="K9" s="2">
        <v>51446</v>
      </c>
      <c r="L9" s="3"/>
      <c r="M9" s="3" t="s">
        <v>13</v>
      </c>
      <c r="N9" s="2">
        <v>40759</v>
      </c>
      <c r="O9" s="2">
        <v>38688</v>
      </c>
      <c r="P9" s="2">
        <v>41261</v>
      </c>
      <c r="Q9" s="2">
        <v>40089</v>
      </c>
      <c r="R9" s="2">
        <v>41609</v>
      </c>
      <c r="S9" s="2">
        <v>39803</v>
      </c>
      <c r="T9" s="2">
        <v>36675</v>
      </c>
      <c r="U9" s="2">
        <v>39280</v>
      </c>
      <c r="V9" s="2">
        <v>33689</v>
      </c>
      <c r="W9" s="3"/>
      <c r="X9" s="3" t="s">
        <v>13</v>
      </c>
      <c r="Y9" s="29">
        <v>3623</v>
      </c>
      <c r="Z9" s="29">
        <v>4136</v>
      </c>
      <c r="AA9" s="29">
        <v>4697</v>
      </c>
      <c r="AB9" s="29">
        <v>2017</v>
      </c>
      <c r="AC9" s="29">
        <v>3449</v>
      </c>
      <c r="AD9" s="29">
        <v>4442</v>
      </c>
      <c r="AE9" s="29">
        <v>2929</v>
      </c>
      <c r="AF9" s="29">
        <v>3746</v>
      </c>
      <c r="AG9" s="29">
        <v>2438</v>
      </c>
      <c r="AH9" s="9"/>
      <c r="AI9">
        <v>80090</v>
      </c>
      <c r="AJ9" s="1">
        <v>70</v>
      </c>
      <c r="AK9" s="1">
        <v>94</v>
      </c>
      <c r="AL9" s="1">
        <v>246</v>
      </c>
      <c r="AM9" s="1">
        <v>92</v>
      </c>
      <c r="AN9" s="1">
        <v>251</v>
      </c>
      <c r="AO9" s="1">
        <v>782</v>
      </c>
      <c r="AP9" s="1">
        <v>651</v>
      </c>
      <c r="AQ9" s="1">
        <v>868</v>
      </c>
      <c r="AR9" s="1">
        <v>433</v>
      </c>
      <c r="AS9" s="5"/>
    </row>
    <row r="10" spans="1:55" x14ac:dyDescent="0.25">
      <c r="B10" s="7" t="s">
        <v>14</v>
      </c>
      <c r="C10" s="2">
        <v>74038</v>
      </c>
      <c r="D10" s="2">
        <v>66261</v>
      </c>
      <c r="E10" s="2">
        <v>58689</v>
      </c>
      <c r="F10" s="2">
        <v>51349</v>
      </c>
      <c r="G10" s="2">
        <v>44236</v>
      </c>
      <c r="H10" s="2">
        <v>37349</v>
      </c>
      <c r="I10" s="2">
        <v>30691</v>
      </c>
      <c r="J10" s="2">
        <v>21019</v>
      </c>
      <c r="K10" s="2">
        <v>16241</v>
      </c>
      <c r="L10" s="3"/>
      <c r="M10" s="3" t="s">
        <v>14</v>
      </c>
      <c r="N10" s="2">
        <v>64231</v>
      </c>
      <c r="O10" s="2">
        <v>63925</v>
      </c>
      <c r="P10" s="2">
        <v>61033</v>
      </c>
      <c r="Q10" s="2">
        <v>63795</v>
      </c>
      <c r="R10" s="2">
        <v>59590</v>
      </c>
      <c r="S10" s="2">
        <v>61166</v>
      </c>
      <c r="T10" s="2">
        <v>57584</v>
      </c>
      <c r="U10" s="2">
        <v>60548</v>
      </c>
      <c r="V10" s="2">
        <v>61597</v>
      </c>
      <c r="W10" s="3"/>
      <c r="X10" s="3" t="s">
        <v>14</v>
      </c>
      <c r="Y10" s="29">
        <v>1924</v>
      </c>
      <c r="Z10" s="29">
        <v>4576</v>
      </c>
      <c r="AA10" s="29">
        <v>6889</v>
      </c>
      <c r="AB10" s="29">
        <v>13560</v>
      </c>
      <c r="AC10" s="29">
        <v>19657</v>
      </c>
      <c r="AD10" s="29">
        <v>25590</v>
      </c>
      <c r="AE10" s="29">
        <v>28240</v>
      </c>
      <c r="AF10" s="29">
        <v>39529</v>
      </c>
      <c r="AG10" s="29">
        <v>45356</v>
      </c>
      <c r="AH10" s="9"/>
      <c r="AI10">
        <v>100010</v>
      </c>
      <c r="AJ10" s="1">
        <v>37</v>
      </c>
      <c r="AK10" s="1">
        <v>104</v>
      </c>
      <c r="AL10" s="1">
        <v>361</v>
      </c>
      <c r="AM10" s="1">
        <v>618</v>
      </c>
      <c r="AN10" s="1">
        <v>1430</v>
      </c>
      <c r="AO10" s="1">
        <v>4506</v>
      </c>
      <c r="AP10" s="1">
        <v>6280</v>
      </c>
      <c r="AQ10" s="1">
        <v>9165</v>
      </c>
      <c r="AR10" s="1">
        <v>8050</v>
      </c>
      <c r="AS10" s="5"/>
    </row>
    <row r="11" spans="1:55" x14ac:dyDescent="0.25">
      <c r="B11" s="7" t="s">
        <v>15</v>
      </c>
      <c r="C11" s="2">
        <v>96741</v>
      </c>
      <c r="D11" s="2">
        <v>101256</v>
      </c>
      <c r="E11" s="2">
        <v>99106</v>
      </c>
      <c r="F11" s="2">
        <v>90804</v>
      </c>
      <c r="G11" s="2">
        <v>88759</v>
      </c>
      <c r="H11" s="2">
        <v>86710</v>
      </c>
      <c r="I11" s="2">
        <v>84650</v>
      </c>
      <c r="J11" s="2">
        <v>82599</v>
      </c>
      <c r="K11" s="2">
        <v>44074</v>
      </c>
      <c r="L11" s="3"/>
      <c r="M11" s="3" t="s">
        <v>15</v>
      </c>
      <c r="N11" s="2">
        <v>94805</v>
      </c>
      <c r="O11" s="2">
        <v>112240</v>
      </c>
      <c r="P11" s="2">
        <v>143465</v>
      </c>
      <c r="Q11" s="2">
        <v>110559</v>
      </c>
      <c r="R11" s="2">
        <v>113324</v>
      </c>
      <c r="S11" s="2">
        <v>106579</v>
      </c>
      <c r="T11" s="2">
        <v>86492</v>
      </c>
      <c r="U11" s="2">
        <v>89045</v>
      </c>
      <c r="V11" s="2">
        <v>63821</v>
      </c>
      <c r="W11" s="3"/>
      <c r="X11" s="3" t="s">
        <v>15</v>
      </c>
      <c r="Y11" s="29">
        <v>14286</v>
      </c>
      <c r="Z11" s="29">
        <v>29321</v>
      </c>
      <c r="AA11" s="29">
        <v>54220</v>
      </c>
      <c r="AB11" s="29">
        <v>36011</v>
      </c>
      <c r="AC11" s="29">
        <v>28734</v>
      </c>
      <c r="AD11" s="29">
        <v>28256</v>
      </c>
      <c r="AE11" s="29">
        <v>13298</v>
      </c>
      <c r="AF11" s="29">
        <v>19109</v>
      </c>
      <c r="AG11" s="29">
        <v>19747</v>
      </c>
      <c r="AH11" s="9"/>
      <c r="AI11">
        <v>100020</v>
      </c>
      <c r="AJ11" s="1">
        <v>276</v>
      </c>
      <c r="AK11" s="1">
        <v>663</v>
      </c>
      <c r="AL11" s="1">
        <v>2845</v>
      </c>
      <c r="AM11" s="1">
        <v>1642</v>
      </c>
      <c r="AN11" s="1">
        <v>2091</v>
      </c>
      <c r="AO11" s="1">
        <v>4976</v>
      </c>
      <c r="AP11" s="1">
        <v>2957</v>
      </c>
      <c r="AQ11" s="1">
        <v>4430</v>
      </c>
      <c r="AR11" s="1">
        <v>3505</v>
      </c>
      <c r="AS11" s="5"/>
    </row>
    <row r="12" spans="1:55" x14ac:dyDescent="0.25">
      <c r="B12" s="7" t="s">
        <v>16</v>
      </c>
      <c r="C12" s="2">
        <v>8756</v>
      </c>
      <c r="D12" s="2">
        <v>13136</v>
      </c>
      <c r="E12" s="2">
        <v>12831</v>
      </c>
      <c r="F12" s="2">
        <v>14804</v>
      </c>
      <c r="G12" s="2">
        <v>18511</v>
      </c>
      <c r="H12" s="2">
        <v>21382</v>
      </c>
      <c r="I12" s="2">
        <v>26755</v>
      </c>
      <c r="J12" s="2">
        <v>38345</v>
      </c>
      <c r="K12" s="2">
        <v>32038</v>
      </c>
      <c r="L12" s="3"/>
      <c r="M12" s="3" t="s">
        <v>16</v>
      </c>
      <c r="N12" s="2">
        <v>7514</v>
      </c>
      <c r="O12" s="2">
        <v>13690</v>
      </c>
      <c r="P12" s="2">
        <v>12786</v>
      </c>
      <c r="Q12" s="2">
        <v>17884</v>
      </c>
      <c r="R12" s="2">
        <v>19037</v>
      </c>
      <c r="S12" s="2">
        <v>26169</v>
      </c>
      <c r="T12" s="2">
        <v>40955</v>
      </c>
      <c r="U12" s="2">
        <v>40450</v>
      </c>
      <c r="V12" s="2">
        <v>54158</v>
      </c>
      <c r="W12" s="3"/>
      <c r="X12" s="3" t="s">
        <v>16</v>
      </c>
      <c r="Y12" s="29" t="s">
        <v>0</v>
      </c>
      <c r="Z12" s="29" t="s">
        <v>0</v>
      </c>
      <c r="AA12" s="29" t="s">
        <v>0</v>
      </c>
      <c r="AB12" s="29">
        <v>3080</v>
      </c>
      <c r="AC12" s="29">
        <v>1568</v>
      </c>
      <c r="AD12" s="29">
        <v>5293</v>
      </c>
      <c r="AE12" s="29">
        <v>14282</v>
      </c>
      <c r="AF12" s="29">
        <v>5768</v>
      </c>
      <c r="AG12" s="29">
        <v>22120</v>
      </c>
      <c r="AH12" s="9"/>
      <c r="AI12">
        <v>100040</v>
      </c>
      <c r="AJ12" s="1" t="s">
        <v>0</v>
      </c>
      <c r="AK12" s="1" t="s">
        <v>0</v>
      </c>
      <c r="AL12" s="1" t="s">
        <v>0</v>
      </c>
      <c r="AM12" s="1">
        <v>140</v>
      </c>
      <c r="AN12" s="1">
        <v>114</v>
      </c>
      <c r="AO12" s="1">
        <v>932</v>
      </c>
      <c r="AP12" s="1">
        <v>3176</v>
      </c>
      <c r="AQ12" s="1">
        <v>1337</v>
      </c>
      <c r="AR12" s="1">
        <v>3926</v>
      </c>
      <c r="AS12" s="5"/>
    </row>
    <row r="13" spans="1:55" x14ac:dyDescent="0.25">
      <c r="B13" s="7" t="s">
        <v>17</v>
      </c>
      <c r="C13" s="2">
        <v>210952</v>
      </c>
      <c r="D13" s="2">
        <v>184203</v>
      </c>
      <c r="E13" s="2">
        <v>181081</v>
      </c>
      <c r="F13" s="2">
        <v>172743</v>
      </c>
      <c r="G13" s="2">
        <v>169086</v>
      </c>
      <c r="H13" s="2">
        <v>180517</v>
      </c>
      <c r="I13" s="2">
        <v>171827</v>
      </c>
      <c r="J13" s="2">
        <v>166071</v>
      </c>
      <c r="K13" s="2">
        <v>146043</v>
      </c>
      <c r="L13" s="3"/>
      <c r="M13" s="3" t="s">
        <v>17</v>
      </c>
      <c r="N13" s="2">
        <v>290597</v>
      </c>
      <c r="O13" s="2">
        <v>284983</v>
      </c>
      <c r="P13" s="2">
        <v>230281</v>
      </c>
      <c r="Q13" s="2">
        <v>240590</v>
      </c>
      <c r="R13" s="2">
        <v>243871</v>
      </c>
      <c r="S13" s="2">
        <v>245826</v>
      </c>
      <c r="T13" s="2">
        <v>249313</v>
      </c>
      <c r="U13" s="2">
        <v>265295</v>
      </c>
      <c r="V13" s="2">
        <v>262110</v>
      </c>
      <c r="W13" s="3"/>
      <c r="X13" s="3" t="s">
        <v>17</v>
      </c>
      <c r="Y13" s="29">
        <v>85039</v>
      </c>
      <c r="Z13" s="29">
        <v>100780</v>
      </c>
      <c r="AA13" s="29">
        <v>49200</v>
      </c>
      <c r="AB13" s="29">
        <v>67847</v>
      </c>
      <c r="AC13" s="29">
        <v>74785</v>
      </c>
      <c r="AD13" s="29">
        <v>65738</v>
      </c>
      <c r="AE13" s="29">
        <v>77486</v>
      </c>
      <c r="AF13" s="29">
        <v>99224</v>
      </c>
      <c r="AG13" s="29">
        <v>116067</v>
      </c>
      <c r="AH13" s="9"/>
      <c r="AI13">
        <v>100050</v>
      </c>
      <c r="AJ13" s="1">
        <v>1642</v>
      </c>
      <c r="AK13" s="1">
        <v>2280</v>
      </c>
      <c r="AL13" s="1">
        <v>2581</v>
      </c>
      <c r="AM13" s="1">
        <v>3094</v>
      </c>
      <c r="AN13" s="1">
        <v>5441</v>
      </c>
      <c r="AO13" s="1">
        <v>11576</v>
      </c>
      <c r="AP13" s="1">
        <v>17232</v>
      </c>
      <c r="AQ13" s="1">
        <v>23005</v>
      </c>
      <c r="AR13" s="1">
        <v>20599</v>
      </c>
      <c r="AS13" s="5"/>
    </row>
    <row r="14" spans="1:55" x14ac:dyDescent="0.25">
      <c r="B14" s="7" t="s">
        <v>18</v>
      </c>
      <c r="C14" s="2">
        <v>61197</v>
      </c>
      <c r="D14" s="2">
        <v>52834</v>
      </c>
      <c r="E14" s="2">
        <v>41835</v>
      </c>
      <c r="F14" s="2">
        <v>39151</v>
      </c>
      <c r="G14" s="2">
        <v>44339</v>
      </c>
      <c r="H14" s="2">
        <v>41646</v>
      </c>
      <c r="I14" s="2">
        <v>39023</v>
      </c>
      <c r="J14" s="2">
        <v>36476</v>
      </c>
      <c r="K14" s="2">
        <v>25517</v>
      </c>
      <c r="L14" s="3"/>
      <c r="M14" s="3" t="s">
        <v>18</v>
      </c>
      <c r="N14" s="2">
        <v>54802</v>
      </c>
      <c r="O14" s="2">
        <v>45508</v>
      </c>
      <c r="P14" s="2">
        <v>39675</v>
      </c>
      <c r="Q14" s="2">
        <v>43979</v>
      </c>
      <c r="R14" s="2">
        <v>39587</v>
      </c>
      <c r="S14" s="2">
        <v>48552</v>
      </c>
      <c r="T14" s="2">
        <v>47147</v>
      </c>
      <c r="U14" s="2">
        <v>42927</v>
      </c>
      <c r="V14" s="2">
        <v>38378</v>
      </c>
      <c r="W14" s="3"/>
      <c r="X14" s="3" t="s">
        <v>18</v>
      </c>
      <c r="Y14" s="29">
        <v>2528</v>
      </c>
      <c r="Z14" s="29">
        <v>3419</v>
      </c>
      <c r="AA14" s="29">
        <v>6849</v>
      </c>
      <c r="AB14" s="29">
        <v>15574</v>
      </c>
      <c r="AC14" s="29">
        <v>6500</v>
      </c>
      <c r="AD14" s="29">
        <v>13799</v>
      </c>
      <c r="AE14" s="29">
        <v>14654</v>
      </c>
      <c r="AF14" s="29">
        <v>15208</v>
      </c>
      <c r="AG14" s="29">
        <v>15794</v>
      </c>
      <c r="AH14" s="9"/>
      <c r="AI14">
        <v>110000</v>
      </c>
      <c r="AJ14" s="1">
        <v>49</v>
      </c>
      <c r="AK14" s="1">
        <v>77</v>
      </c>
      <c r="AL14" s="1">
        <v>359</v>
      </c>
      <c r="AM14" s="1">
        <v>710</v>
      </c>
      <c r="AN14" s="1">
        <v>473</v>
      </c>
      <c r="AO14" s="1">
        <v>2430</v>
      </c>
      <c r="AP14" s="1">
        <v>3259</v>
      </c>
      <c r="AQ14" s="1">
        <v>3526</v>
      </c>
      <c r="AR14" s="1">
        <v>2803</v>
      </c>
      <c r="AS14" s="5"/>
    </row>
    <row r="15" spans="1:55" x14ac:dyDescent="0.25">
      <c r="B15" s="7" t="s">
        <v>19</v>
      </c>
      <c r="C15" s="2">
        <v>36316</v>
      </c>
      <c r="D15" s="2">
        <v>35686</v>
      </c>
      <c r="E15" s="2">
        <v>23029</v>
      </c>
      <c r="F15" s="2">
        <v>20150</v>
      </c>
      <c r="G15" s="2">
        <v>17358</v>
      </c>
      <c r="H15" s="2">
        <v>14657</v>
      </c>
      <c r="I15" s="2">
        <v>12043</v>
      </c>
      <c r="J15" s="2">
        <v>9527</v>
      </c>
      <c r="K15" s="2">
        <v>0</v>
      </c>
      <c r="L15" s="3"/>
      <c r="M15" s="3" t="s">
        <v>19</v>
      </c>
      <c r="N15" s="2">
        <v>7242</v>
      </c>
      <c r="O15" s="2">
        <v>6975</v>
      </c>
      <c r="P15" s="2">
        <v>4880</v>
      </c>
      <c r="Q15" s="2">
        <v>6612</v>
      </c>
      <c r="R15" s="2">
        <v>6361</v>
      </c>
      <c r="S15" s="2">
        <v>10776</v>
      </c>
      <c r="T15" s="2">
        <v>6377</v>
      </c>
      <c r="U15" s="2">
        <v>8296</v>
      </c>
      <c r="V15" s="2">
        <v>0</v>
      </c>
      <c r="W15" s="3"/>
      <c r="X15" s="3" t="s">
        <v>19</v>
      </c>
      <c r="Y15" s="29" t="s">
        <v>0</v>
      </c>
      <c r="Z15" s="29" t="s">
        <v>0</v>
      </c>
      <c r="AA15" s="29" t="s">
        <v>0</v>
      </c>
      <c r="AB15" s="29" t="s">
        <v>0</v>
      </c>
      <c r="AC15" s="29" t="s">
        <v>0</v>
      </c>
      <c r="AD15" s="29" t="s">
        <v>0</v>
      </c>
      <c r="AE15" s="29" t="s">
        <v>0</v>
      </c>
      <c r="AF15" s="29" t="s">
        <v>0</v>
      </c>
      <c r="AG15" s="29" t="s">
        <v>0</v>
      </c>
      <c r="AH15" s="9"/>
      <c r="AJ15" s="1"/>
      <c r="AK15" s="1"/>
      <c r="AL15" s="1"/>
      <c r="AM15" s="1"/>
      <c r="AN15" s="1"/>
      <c r="AO15" s="1"/>
      <c r="AS15" s="5"/>
    </row>
    <row r="16" spans="1:55" x14ac:dyDescent="0.25">
      <c r="B16" s="7" t="s">
        <v>20</v>
      </c>
      <c r="C16" s="2">
        <v>63602</v>
      </c>
      <c r="D16" s="2">
        <v>58327</v>
      </c>
      <c r="E16" s="2">
        <v>53170</v>
      </c>
      <c r="F16" s="2">
        <v>48693</v>
      </c>
      <c r="G16" s="2">
        <v>45113</v>
      </c>
      <c r="H16" s="2">
        <v>40110</v>
      </c>
      <c r="I16" s="2">
        <v>35256</v>
      </c>
      <c r="J16" s="2">
        <v>32951</v>
      </c>
      <c r="K16" s="2">
        <v>24242</v>
      </c>
      <c r="L16" s="3"/>
      <c r="M16" s="3" t="s">
        <v>20</v>
      </c>
      <c r="N16" s="2">
        <v>68769</v>
      </c>
      <c r="O16" s="2">
        <v>65493</v>
      </c>
      <c r="P16" s="2">
        <v>48688</v>
      </c>
      <c r="Q16" s="2">
        <v>46639</v>
      </c>
      <c r="R16" s="2">
        <v>47274</v>
      </c>
      <c r="S16" s="2">
        <v>49074</v>
      </c>
      <c r="T16" s="2">
        <v>39426</v>
      </c>
      <c r="U16" s="2">
        <v>34797</v>
      </c>
      <c r="V16" s="2">
        <v>35095</v>
      </c>
      <c r="W16" s="3"/>
      <c r="X16" s="3" t="s">
        <v>20</v>
      </c>
      <c r="Y16" s="29">
        <v>11890</v>
      </c>
      <c r="Z16" s="29">
        <v>12724</v>
      </c>
      <c r="AA16" s="29">
        <v>1604</v>
      </c>
      <c r="AB16" s="29">
        <v>11323</v>
      </c>
      <c r="AC16" s="29">
        <v>20101</v>
      </c>
      <c r="AD16" s="29">
        <v>26535</v>
      </c>
      <c r="AE16" s="29">
        <v>20346</v>
      </c>
      <c r="AF16" s="29">
        <v>19136</v>
      </c>
      <c r="AG16" s="29">
        <v>25617</v>
      </c>
      <c r="AH16" s="9"/>
      <c r="AI16">
        <v>170000</v>
      </c>
      <c r="AJ16" s="1">
        <v>230</v>
      </c>
      <c r="AK16" s="1">
        <v>288</v>
      </c>
      <c r="AL16" s="1">
        <v>84</v>
      </c>
      <c r="AM16" s="1">
        <v>516</v>
      </c>
      <c r="AN16" s="1">
        <v>1463</v>
      </c>
      <c r="AO16" s="1">
        <v>4673</v>
      </c>
      <c r="AP16" s="1">
        <v>4525</v>
      </c>
      <c r="AQ16" s="1">
        <v>4437</v>
      </c>
      <c r="AR16" s="1">
        <v>4546</v>
      </c>
      <c r="AS16" s="5"/>
    </row>
    <row r="17" spans="2:45" x14ac:dyDescent="0.25">
      <c r="B17" s="7" t="s">
        <v>21</v>
      </c>
      <c r="C17" s="2">
        <v>883731</v>
      </c>
      <c r="D17" s="2">
        <v>862219</v>
      </c>
      <c r="E17" s="2">
        <v>840738</v>
      </c>
      <c r="F17" s="2">
        <v>819328</v>
      </c>
      <c r="G17" s="2">
        <v>797976</v>
      </c>
      <c r="H17" s="2">
        <v>776701</v>
      </c>
      <c r="I17" s="2">
        <v>755454</v>
      </c>
      <c r="J17" s="2">
        <v>734391</v>
      </c>
      <c r="K17" s="2">
        <v>657273</v>
      </c>
      <c r="L17" s="3"/>
      <c r="M17" s="3" t="s">
        <v>21</v>
      </c>
      <c r="N17" s="2">
        <v>930478</v>
      </c>
      <c r="O17" s="2">
        <v>943464</v>
      </c>
      <c r="P17" s="2">
        <v>990980</v>
      </c>
      <c r="Q17" s="2">
        <v>885080</v>
      </c>
      <c r="R17" s="2">
        <v>947335</v>
      </c>
      <c r="S17" s="2">
        <v>920522</v>
      </c>
      <c r="T17" s="2">
        <v>973439</v>
      </c>
      <c r="U17" s="2">
        <v>931660</v>
      </c>
      <c r="V17" s="2">
        <v>961078</v>
      </c>
      <c r="W17" s="3"/>
      <c r="X17" s="3" t="s">
        <v>21</v>
      </c>
      <c r="Y17" s="29">
        <v>55391</v>
      </c>
      <c r="Z17" s="29">
        <v>81245</v>
      </c>
      <c r="AA17" s="29">
        <v>150242</v>
      </c>
      <c r="AB17" s="29">
        <v>91026</v>
      </c>
      <c r="AC17" s="29">
        <v>149359</v>
      </c>
      <c r="AD17" s="29">
        <v>143821</v>
      </c>
      <c r="AE17" s="29">
        <v>217985</v>
      </c>
      <c r="AF17" s="29">
        <v>197269</v>
      </c>
      <c r="AG17" s="29">
        <v>303805</v>
      </c>
      <c r="AH17" s="9"/>
      <c r="AI17">
        <v>190000</v>
      </c>
      <c r="AJ17" s="1">
        <v>1070</v>
      </c>
      <c r="AK17" s="1">
        <v>1838</v>
      </c>
      <c r="AL17" s="1">
        <v>7883</v>
      </c>
      <c r="AM17" s="1">
        <v>4151</v>
      </c>
      <c r="AN17" s="1">
        <v>10867</v>
      </c>
      <c r="AO17" s="1">
        <v>25327</v>
      </c>
      <c r="AP17" s="1">
        <v>48476</v>
      </c>
      <c r="AQ17" s="1">
        <v>45736</v>
      </c>
      <c r="AR17" s="1">
        <v>53919</v>
      </c>
      <c r="AS17" s="5"/>
    </row>
    <row r="18" spans="2:45" x14ac:dyDescent="0.25">
      <c r="B18" s="7" t="s">
        <v>22</v>
      </c>
      <c r="C18" s="2">
        <v>71830</v>
      </c>
      <c r="D18" s="2">
        <v>70580</v>
      </c>
      <c r="E18" s="2">
        <v>66516</v>
      </c>
      <c r="F18" s="2">
        <v>62551</v>
      </c>
      <c r="G18" s="2">
        <v>36375</v>
      </c>
      <c r="H18" s="2">
        <v>60240</v>
      </c>
      <c r="I18" s="2">
        <v>34996</v>
      </c>
      <c r="J18" s="2">
        <v>34303</v>
      </c>
      <c r="K18" s="2">
        <v>12163</v>
      </c>
      <c r="L18" s="3"/>
      <c r="M18" s="3" t="s">
        <v>22</v>
      </c>
      <c r="N18" s="2">
        <v>58133</v>
      </c>
      <c r="O18" s="2">
        <v>54992</v>
      </c>
      <c r="P18" s="2">
        <v>48898</v>
      </c>
      <c r="Q18" s="2">
        <v>41686</v>
      </c>
      <c r="R18" s="2">
        <v>43867</v>
      </c>
      <c r="S18" s="2">
        <v>40187</v>
      </c>
      <c r="T18" s="2">
        <v>36707</v>
      </c>
      <c r="U18" s="2">
        <v>35408</v>
      </c>
      <c r="V18" s="2">
        <v>37830</v>
      </c>
      <c r="W18" s="3"/>
      <c r="X18" s="3" t="s">
        <v>22</v>
      </c>
      <c r="Y18" s="29" t="s">
        <v>0</v>
      </c>
      <c r="Z18" s="29" t="s">
        <v>0</v>
      </c>
      <c r="AA18" s="29" t="s">
        <v>0</v>
      </c>
      <c r="AB18" s="29" t="s">
        <v>0</v>
      </c>
      <c r="AC18" s="29">
        <v>12409</v>
      </c>
      <c r="AD18" s="29" t="s">
        <v>0</v>
      </c>
      <c r="AE18" s="29">
        <v>6773</v>
      </c>
      <c r="AF18" s="29">
        <v>5065</v>
      </c>
      <c r="AG18" s="29">
        <v>25667</v>
      </c>
      <c r="AH18" s="9"/>
      <c r="AI18">
        <v>200010</v>
      </c>
      <c r="AJ18" s="1" t="s">
        <v>0</v>
      </c>
      <c r="AK18" s="1" t="s">
        <v>0</v>
      </c>
      <c r="AL18" s="1" t="s">
        <v>0</v>
      </c>
      <c r="AM18" s="1" t="s">
        <v>0</v>
      </c>
      <c r="AN18" s="1">
        <v>903</v>
      </c>
      <c r="AO18" s="1" t="s">
        <v>0</v>
      </c>
      <c r="AP18" s="1">
        <v>1506</v>
      </c>
      <c r="AQ18" s="1">
        <v>1174</v>
      </c>
      <c r="AR18" s="1">
        <v>4555</v>
      </c>
      <c r="AS18" s="5"/>
    </row>
    <row r="19" spans="2:45" x14ac:dyDescent="0.25">
      <c r="B19" s="7" t="s">
        <v>23</v>
      </c>
      <c r="C19" s="2">
        <v>129465</v>
      </c>
      <c r="D19" s="2">
        <v>133290</v>
      </c>
      <c r="E19" s="2">
        <v>135900</v>
      </c>
      <c r="F19" s="2">
        <v>132511</v>
      </c>
      <c r="G19" s="2">
        <v>129131</v>
      </c>
      <c r="H19" s="2">
        <v>125759</v>
      </c>
      <c r="I19" s="2">
        <v>125979</v>
      </c>
      <c r="J19" s="2">
        <v>121892</v>
      </c>
      <c r="K19" s="2">
        <v>42404</v>
      </c>
      <c r="L19" s="3"/>
      <c r="M19" s="3" t="s">
        <v>23</v>
      </c>
      <c r="N19" s="2">
        <v>157056</v>
      </c>
      <c r="O19" s="2">
        <v>162445</v>
      </c>
      <c r="P19" s="2">
        <v>161094</v>
      </c>
      <c r="Q19" s="2">
        <v>139299</v>
      </c>
      <c r="R19" s="2">
        <v>133473</v>
      </c>
      <c r="S19" s="2">
        <v>113928</v>
      </c>
      <c r="T19" s="2">
        <v>123646</v>
      </c>
      <c r="U19" s="2">
        <v>115964</v>
      </c>
      <c r="V19" s="2">
        <v>108412</v>
      </c>
      <c r="W19" s="3"/>
      <c r="X19" s="3" t="s">
        <v>23</v>
      </c>
      <c r="Y19" s="29">
        <v>27591</v>
      </c>
      <c r="Z19" s="29">
        <v>29155</v>
      </c>
      <c r="AA19" s="29">
        <v>25194</v>
      </c>
      <c r="AB19" s="29">
        <v>11081</v>
      </c>
      <c r="AC19" s="29">
        <v>10388</v>
      </c>
      <c r="AD19" s="29">
        <v>8556</v>
      </c>
      <c r="AE19" s="29">
        <v>16908</v>
      </c>
      <c r="AF19" s="29">
        <v>15154</v>
      </c>
      <c r="AG19" s="29">
        <v>72230</v>
      </c>
      <c r="AH19" s="9"/>
      <c r="AI19">
        <v>200020</v>
      </c>
      <c r="AJ19" s="1">
        <v>533</v>
      </c>
      <c r="AK19" s="1">
        <v>660</v>
      </c>
      <c r="AL19" s="1">
        <v>1322</v>
      </c>
      <c r="AM19" s="1">
        <v>505</v>
      </c>
      <c r="AN19" s="1">
        <v>756</v>
      </c>
      <c r="AO19" s="1">
        <v>1507</v>
      </c>
      <c r="AP19" s="1">
        <v>3760</v>
      </c>
      <c r="AQ19" s="1">
        <v>3513</v>
      </c>
      <c r="AR19" s="1">
        <v>12819</v>
      </c>
      <c r="AS19" s="5"/>
    </row>
    <row r="20" spans="2:45" x14ac:dyDescent="0.25">
      <c r="B20" s="7" t="s">
        <v>24</v>
      </c>
      <c r="C20" s="2">
        <v>3952</v>
      </c>
      <c r="D20" s="2">
        <v>3883</v>
      </c>
      <c r="E20" s="2">
        <v>3814</v>
      </c>
      <c r="F20" s="2">
        <v>3743</v>
      </c>
      <c r="G20" s="2">
        <v>3672</v>
      </c>
      <c r="H20" s="2">
        <v>3601</v>
      </c>
      <c r="I20" s="2">
        <v>3528</v>
      </c>
      <c r="J20" s="2">
        <v>3455</v>
      </c>
      <c r="K20" s="2">
        <v>778</v>
      </c>
      <c r="L20" s="3"/>
      <c r="M20" s="3" t="s">
        <v>24</v>
      </c>
      <c r="N20" s="2">
        <v>8699</v>
      </c>
      <c r="O20" s="2">
        <v>8659</v>
      </c>
      <c r="P20" s="2">
        <v>6985</v>
      </c>
      <c r="Q20" s="2">
        <v>4849</v>
      </c>
      <c r="R20" s="2">
        <v>5093</v>
      </c>
      <c r="S20" s="2">
        <v>5291</v>
      </c>
      <c r="T20" s="2">
        <v>4890</v>
      </c>
      <c r="U20" s="2">
        <v>5260</v>
      </c>
      <c r="V20" s="2">
        <v>5162</v>
      </c>
      <c r="W20" s="3"/>
      <c r="X20" s="3" t="s">
        <v>24</v>
      </c>
      <c r="Y20" s="29">
        <v>4747</v>
      </c>
      <c r="Z20" s="29">
        <v>4776</v>
      </c>
      <c r="AA20" s="29">
        <v>3760</v>
      </c>
      <c r="AB20" s="29">
        <v>4846</v>
      </c>
      <c r="AC20" s="29">
        <v>5047</v>
      </c>
      <c r="AD20" s="29">
        <v>5291</v>
      </c>
      <c r="AE20" s="29">
        <v>4822</v>
      </c>
      <c r="AF20" s="29">
        <v>5260</v>
      </c>
      <c r="AG20" s="29">
        <v>4384</v>
      </c>
      <c r="AH20" s="9"/>
      <c r="AI20">
        <v>210000</v>
      </c>
      <c r="AJ20" s="1">
        <v>92</v>
      </c>
      <c r="AK20" s="1">
        <v>108</v>
      </c>
      <c r="AL20" s="1">
        <v>197</v>
      </c>
      <c r="AM20" s="1">
        <v>221</v>
      </c>
      <c r="AN20" s="1">
        <v>367</v>
      </c>
      <c r="AO20" s="1">
        <v>932</v>
      </c>
      <c r="AP20" s="1">
        <v>1072</v>
      </c>
      <c r="AQ20" s="1">
        <v>1220</v>
      </c>
      <c r="AR20" s="1">
        <v>778</v>
      </c>
      <c r="AS20" s="5"/>
    </row>
    <row r="21" spans="2:45" x14ac:dyDescent="0.25">
      <c r="B21" s="7" t="s">
        <v>25</v>
      </c>
      <c r="C21" s="2">
        <v>51491</v>
      </c>
      <c r="D21" s="2">
        <v>51938</v>
      </c>
      <c r="E21" s="2">
        <v>51072</v>
      </c>
      <c r="F21" s="2">
        <v>49938</v>
      </c>
      <c r="G21" s="2">
        <v>48800</v>
      </c>
      <c r="H21" s="2">
        <v>47660</v>
      </c>
      <c r="I21" s="2">
        <v>46516</v>
      </c>
      <c r="J21" s="2">
        <v>45377</v>
      </c>
      <c r="K21" s="2">
        <v>39725</v>
      </c>
      <c r="L21" s="3"/>
      <c r="M21" s="3" t="s">
        <v>25</v>
      </c>
      <c r="N21" s="2">
        <v>54246</v>
      </c>
      <c r="O21" s="2">
        <v>56875</v>
      </c>
      <c r="P21" s="2">
        <v>56929</v>
      </c>
      <c r="Q21" s="2">
        <v>57875</v>
      </c>
      <c r="R21" s="2">
        <v>53483</v>
      </c>
      <c r="S21" s="2">
        <v>52511</v>
      </c>
      <c r="T21" s="2">
        <v>52865</v>
      </c>
      <c r="U21" s="2">
        <v>49632</v>
      </c>
      <c r="V21" s="2">
        <v>51283</v>
      </c>
      <c r="W21" s="3"/>
      <c r="X21" s="3" t="s">
        <v>25</v>
      </c>
      <c r="Y21" s="29">
        <v>2755</v>
      </c>
      <c r="Z21" s="29">
        <v>4937</v>
      </c>
      <c r="AA21" s="29">
        <v>5857</v>
      </c>
      <c r="AB21" s="29">
        <v>7937</v>
      </c>
      <c r="AC21" s="29">
        <v>4683</v>
      </c>
      <c r="AD21" s="29">
        <v>4851</v>
      </c>
      <c r="AE21" s="29">
        <v>6349</v>
      </c>
      <c r="AF21" s="29">
        <v>4255</v>
      </c>
      <c r="AG21" s="29">
        <v>11558</v>
      </c>
      <c r="AH21" s="9"/>
      <c r="AI21">
        <v>230010</v>
      </c>
      <c r="AJ21" s="1">
        <v>53</v>
      </c>
      <c r="AK21" s="1">
        <v>112</v>
      </c>
      <c r="AL21" s="1">
        <v>307</v>
      </c>
      <c r="AM21" s="1">
        <v>362</v>
      </c>
      <c r="AN21" s="1">
        <v>341</v>
      </c>
      <c r="AO21" s="1">
        <v>854</v>
      </c>
      <c r="AP21" s="1">
        <v>1412</v>
      </c>
      <c r="AQ21" s="1">
        <v>986</v>
      </c>
      <c r="AR21" s="1">
        <v>2051</v>
      </c>
      <c r="AS21" s="5"/>
    </row>
    <row r="22" spans="2:45" x14ac:dyDescent="0.25">
      <c r="B22" s="7" t="s">
        <v>26</v>
      </c>
      <c r="C22" s="2">
        <v>2470535</v>
      </c>
      <c r="D22" s="2">
        <v>2403873</v>
      </c>
      <c r="E22" s="2">
        <v>2354757</v>
      </c>
      <c r="F22" s="2">
        <v>2322921</v>
      </c>
      <c r="G22" s="2">
        <v>2247055</v>
      </c>
      <c r="H22" s="2">
        <v>2197582</v>
      </c>
      <c r="I22" s="2">
        <v>2145467</v>
      </c>
      <c r="J22" s="2">
        <v>2071421</v>
      </c>
      <c r="K22" s="2">
        <v>1874430</v>
      </c>
      <c r="L22" s="3"/>
      <c r="M22" s="3" t="s">
        <v>26</v>
      </c>
      <c r="N22" s="2">
        <v>1978917</v>
      </c>
      <c r="O22" s="2">
        <v>2076211</v>
      </c>
      <c r="P22" s="2">
        <v>2151416</v>
      </c>
      <c r="Q22" s="2">
        <v>2450838</v>
      </c>
      <c r="R22" s="2">
        <v>2712168</v>
      </c>
      <c r="S22" s="2">
        <v>2637950</v>
      </c>
      <c r="T22" s="2">
        <v>2596643</v>
      </c>
      <c r="U22" s="2">
        <v>2734511</v>
      </c>
      <c r="V22" s="2">
        <v>2566365</v>
      </c>
      <c r="W22" s="3"/>
      <c r="X22" s="3" t="s">
        <v>26</v>
      </c>
      <c r="Y22" s="29">
        <v>20878</v>
      </c>
      <c r="Z22" s="29">
        <v>42580</v>
      </c>
      <c r="AA22" s="29">
        <v>55351</v>
      </c>
      <c r="AB22" s="29">
        <v>165430</v>
      </c>
      <c r="AC22" s="29">
        <v>472792</v>
      </c>
      <c r="AD22" s="29">
        <v>450062</v>
      </c>
      <c r="AE22" s="29">
        <v>483576</v>
      </c>
      <c r="AF22" s="29">
        <v>680442</v>
      </c>
      <c r="AG22" s="29">
        <v>725642</v>
      </c>
      <c r="AH22" s="9"/>
      <c r="AI22">
        <v>230020</v>
      </c>
      <c r="AJ22" s="1">
        <v>403</v>
      </c>
      <c r="AK22" s="1">
        <v>963</v>
      </c>
      <c r="AL22" s="1">
        <v>2904</v>
      </c>
      <c r="AM22" s="1">
        <v>7544</v>
      </c>
      <c r="AN22" s="1">
        <v>34399</v>
      </c>
      <c r="AO22" s="1">
        <v>79255</v>
      </c>
      <c r="AP22" s="1">
        <v>107540</v>
      </c>
      <c r="AQ22" s="1">
        <v>157757</v>
      </c>
      <c r="AR22" s="1">
        <v>128786</v>
      </c>
      <c r="AS22" s="5"/>
    </row>
    <row r="23" spans="2:45" x14ac:dyDescent="0.25">
      <c r="B23" s="7" t="s">
        <v>27</v>
      </c>
      <c r="C23" s="2">
        <v>81407</v>
      </c>
      <c r="D23" s="2">
        <v>79993</v>
      </c>
      <c r="E23" s="2">
        <v>78562</v>
      </c>
      <c r="F23" s="2">
        <v>77117</v>
      </c>
      <c r="G23" s="2">
        <v>75655</v>
      </c>
      <c r="H23" s="2">
        <v>74179</v>
      </c>
      <c r="I23" s="2">
        <v>72686</v>
      </c>
      <c r="J23" s="2">
        <v>71188</v>
      </c>
      <c r="K23" s="2">
        <v>66863</v>
      </c>
      <c r="L23" s="3"/>
      <c r="M23" s="3" t="s">
        <v>27</v>
      </c>
      <c r="N23" s="2">
        <v>82578</v>
      </c>
      <c r="O23" s="2">
        <v>82920</v>
      </c>
      <c r="P23" s="2">
        <v>88405</v>
      </c>
      <c r="Q23" s="2">
        <v>91466</v>
      </c>
      <c r="R23" s="2">
        <v>90442</v>
      </c>
      <c r="S23" s="2">
        <v>94260</v>
      </c>
      <c r="T23" s="2">
        <v>95770</v>
      </c>
      <c r="U23" s="2">
        <v>91534</v>
      </c>
      <c r="V23" s="2">
        <v>96742</v>
      </c>
      <c r="W23" s="3"/>
      <c r="X23" s="3" t="s">
        <v>27</v>
      </c>
      <c r="Y23" s="29">
        <v>2293</v>
      </c>
      <c r="Z23" s="29">
        <v>2927</v>
      </c>
      <c r="AA23" s="29">
        <v>9843</v>
      </c>
      <c r="AB23" s="29">
        <v>14349</v>
      </c>
      <c r="AC23" s="29">
        <v>14787</v>
      </c>
      <c r="AD23" s="29">
        <v>20081</v>
      </c>
      <c r="AE23" s="29">
        <v>23084</v>
      </c>
      <c r="AF23" s="29">
        <v>20346</v>
      </c>
      <c r="AG23" s="29">
        <v>29879</v>
      </c>
      <c r="AH23" s="9"/>
      <c r="AI23">
        <v>240000</v>
      </c>
      <c r="AJ23" s="1">
        <v>44</v>
      </c>
      <c r="AK23" s="1">
        <v>66</v>
      </c>
      <c r="AL23" s="1">
        <v>516</v>
      </c>
      <c r="AM23" s="1">
        <v>654</v>
      </c>
      <c r="AN23" s="1">
        <v>1076</v>
      </c>
      <c r="AO23" s="1">
        <v>3536</v>
      </c>
      <c r="AP23" s="1">
        <v>5134</v>
      </c>
      <c r="AQ23" s="1">
        <v>4717</v>
      </c>
      <c r="AR23" s="1">
        <v>5303</v>
      </c>
      <c r="AS23" s="5"/>
    </row>
    <row r="24" spans="2:45" x14ac:dyDescent="0.25">
      <c r="B24" s="7" t="s">
        <v>28</v>
      </c>
      <c r="C24" s="2">
        <v>19020</v>
      </c>
      <c r="D24" s="2">
        <v>18690</v>
      </c>
      <c r="E24" s="2">
        <v>18355</v>
      </c>
      <c r="F24" s="2">
        <v>18018</v>
      </c>
      <c r="G24" s="2">
        <v>9119</v>
      </c>
      <c r="H24" s="2">
        <v>8941</v>
      </c>
      <c r="I24" s="2">
        <v>8761</v>
      </c>
      <c r="J24" s="2">
        <v>8581</v>
      </c>
      <c r="K24" s="2">
        <v>1588</v>
      </c>
      <c r="L24" s="3"/>
      <c r="M24" s="3" t="s">
        <v>28</v>
      </c>
      <c r="N24" s="2">
        <v>18245</v>
      </c>
      <c r="O24" s="2">
        <v>12255</v>
      </c>
      <c r="P24" s="2">
        <v>17063</v>
      </c>
      <c r="Q24" s="2">
        <v>12390</v>
      </c>
      <c r="R24" s="2">
        <v>9272</v>
      </c>
      <c r="S24" s="2">
        <v>7948</v>
      </c>
      <c r="T24" s="2">
        <v>9003</v>
      </c>
      <c r="U24" s="2">
        <v>6765</v>
      </c>
      <c r="V24" s="2">
        <v>2797</v>
      </c>
      <c r="W24" s="3"/>
      <c r="X24" s="3" t="s">
        <v>28</v>
      </c>
      <c r="Y24" s="29" t="s">
        <v>0</v>
      </c>
      <c r="Z24" s="29" t="s">
        <v>0</v>
      </c>
      <c r="AA24" s="29" t="s">
        <v>0</v>
      </c>
      <c r="AB24" s="29" t="s">
        <v>0</v>
      </c>
      <c r="AC24" s="29">
        <v>153</v>
      </c>
      <c r="AD24" s="29" t="s">
        <v>0</v>
      </c>
      <c r="AE24" s="29">
        <v>242</v>
      </c>
      <c r="AF24" s="29" t="s">
        <v>0</v>
      </c>
      <c r="AG24" s="29">
        <v>1209</v>
      </c>
      <c r="AH24" s="9"/>
      <c r="AI24">
        <v>280010</v>
      </c>
      <c r="AJ24" s="1" t="s">
        <v>0</v>
      </c>
      <c r="AK24" s="1" t="s">
        <v>0</v>
      </c>
      <c r="AL24" s="1" t="s">
        <v>0</v>
      </c>
      <c r="AM24" s="1" t="s">
        <v>0</v>
      </c>
      <c r="AN24" s="1">
        <v>11</v>
      </c>
      <c r="AO24" s="1" t="s">
        <v>0</v>
      </c>
      <c r="AP24" s="1">
        <v>54</v>
      </c>
      <c r="AQ24" s="1" t="s">
        <v>0</v>
      </c>
      <c r="AR24" s="1">
        <v>215</v>
      </c>
      <c r="AS24" s="5"/>
    </row>
    <row r="25" spans="2:45" x14ac:dyDescent="0.25">
      <c r="B25" s="7" t="s">
        <v>29</v>
      </c>
      <c r="C25" s="2">
        <v>4554203</v>
      </c>
      <c r="D25" s="2">
        <v>3840349</v>
      </c>
      <c r="E25" s="2">
        <v>3040131</v>
      </c>
      <c r="F25" s="2">
        <v>2635605</v>
      </c>
      <c r="G25" s="2">
        <v>2256471</v>
      </c>
      <c r="H25" s="2">
        <v>1957002</v>
      </c>
      <c r="I25" s="2">
        <v>1660728</v>
      </c>
      <c r="J25" s="2">
        <v>1295567</v>
      </c>
      <c r="K25" s="2">
        <v>765067</v>
      </c>
      <c r="L25" s="3"/>
      <c r="M25" s="3" t="s">
        <v>29</v>
      </c>
      <c r="N25" s="2">
        <v>14028314</v>
      </c>
      <c r="O25" s="2">
        <v>10966183</v>
      </c>
      <c r="P25" s="2">
        <v>8164031</v>
      </c>
      <c r="Q25" s="2">
        <v>9390594</v>
      </c>
      <c r="R25" s="2">
        <v>7056855</v>
      </c>
      <c r="S25" s="2">
        <v>7077638</v>
      </c>
      <c r="T25" s="2">
        <v>4287341</v>
      </c>
      <c r="U25" s="2">
        <v>3611813</v>
      </c>
      <c r="V25" s="2">
        <v>4418685</v>
      </c>
      <c r="W25" s="3"/>
      <c r="X25" s="3" t="s">
        <v>29</v>
      </c>
      <c r="Y25" s="29">
        <v>9881932</v>
      </c>
      <c r="Z25" s="29">
        <v>7606365</v>
      </c>
      <c r="AA25" s="29">
        <v>5343125</v>
      </c>
      <c r="AB25" s="29">
        <v>6984539</v>
      </c>
      <c r="AC25" s="29">
        <v>5040277</v>
      </c>
      <c r="AD25" s="29">
        <v>5538881</v>
      </c>
      <c r="AE25" s="29">
        <v>2832144</v>
      </c>
      <c r="AF25" s="29">
        <v>2662817</v>
      </c>
      <c r="AG25" s="29">
        <v>3935836</v>
      </c>
      <c r="AH25" s="9"/>
      <c r="AI25">
        <v>350011</v>
      </c>
      <c r="AJ25" s="1">
        <v>190805</v>
      </c>
      <c r="AK25" s="1">
        <v>172086</v>
      </c>
      <c r="AL25" s="1">
        <v>280342</v>
      </c>
      <c r="AM25" s="1">
        <v>318522</v>
      </c>
      <c r="AN25" s="1">
        <v>366721</v>
      </c>
      <c r="AO25" s="1">
        <v>975383</v>
      </c>
      <c r="AP25" s="1">
        <v>629823</v>
      </c>
      <c r="AQ25" s="1">
        <v>617360</v>
      </c>
      <c r="AR25" s="1">
        <v>698529</v>
      </c>
      <c r="AS25" s="5"/>
    </row>
    <row r="26" spans="2:45" x14ac:dyDescent="0.25">
      <c r="B26" s="7" t="s">
        <v>30</v>
      </c>
      <c r="C26" s="2">
        <v>11986</v>
      </c>
      <c r="D26" s="2">
        <v>10726</v>
      </c>
      <c r="E26" s="2">
        <v>9503</v>
      </c>
      <c r="F26" s="2">
        <v>8317</v>
      </c>
      <c r="G26" s="2">
        <v>7169</v>
      </c>
      <c r="H26" s="2">
        <v>6059</v>
      </c>
      <c r="I26" s="2">
        <v>4983</v>
      </c>
      <c r="J26" s="2">
        <v>3947</v>
      </c>
      <c r="K26" s="2">
        <v>1166</v>
      </c>
      <c r="L26" s="3"/>
      <c r="M26" s="3" t="s">
        <v>30</v>
      </c>
      <c r="N26" s="2">
        <v>11722</v>
      </c>
      <c r="O26" s="2">
        <v>7315</v>
      </c>
      <c r="P26" s="2">
        <v>7332</v>
      </c>
      <c r="Q26" s="2">
        <v>7058</v>
      </c>
      <c r="R26" s="2">
        <v>8218</v>
      </c>
      <c r="S26" s="2">
        <v>7419</v>
      </c>
      <c r="T26" s="2">
        <v>6621</v>
      </c>
      <c r="U26" s="2">
        <v>6356</v>
      </c>
      <c r="V26" s="2">
        <v>6254</v>
      </c>
      <c r="W26" s="3"/>
      <c r="X26" s="3" t="s">
        <v>30</v>
      </c>
      <c r="Y26" s="29" t="s">
        <v>0</v>
      </c>
      <c r="Z26" s="29" t="s">
        <v>0</v>
      </c>
      <c r="AA26" s="29" t="s">
        <v>0</v>
      </c>
      <c r="AB26" s="29" t="s">
        <v>0</v>
      </c>
      <c r="AC26" s="29">
        <v>1049</v>
      </c>
      <c r="AD26" s="29">
        <v>1360</v>
      </c>
      <c r="AE26" s="29">
        <v>1638</v>
      </c>
      <c r="AF26" s="29">
        <v>2409</v>
      </c>
      <c r="AG26" s="29">
        <v>5088</v>
      </c>
      <c r="AH26" s="9"/>
      <c r="AI26">
        <v>350020</v>
      </c>
      <c r="AJ26" s="1" t="s">
        <v>0</v>
      </c>
      <c r="AK26" s="1" t="s">
        <v>0</v>
      </c>
      <c r="AL26" s="1" t="s">
        <v>0</v>
      </c>
      <c r="AM26" s="1" t="s">
        <v>0</v>
      </c>
      <c r="AN26" s="1">
        <v>76</v>
      </c>
      <c r="AO26" s="1">
        <v>239</v>
      </c>
      <c r="AP26" s="1">
        <v>364</v>
      </c>
      <c r="AQ26" s="1">
        <v>559</v>
      </c>
      <c r="AR26" s="1">
        <v>903</v>
      </c>
      <c r="AS26" s="5"/>
    </row>
    <row r="27" spans="2:45" x14ac:dyDescent="0.25">
      <c r="B27" s="7" t="s">
        <v>31</v>
      </c>
      <c r="C27" s="2">
        <v>766050</v>
      </c>
      <c r="D27" s="2">
        <v>663479</v>
      </c>
      <c r="E27" s="2">
        <v>523291</v>
      </c>
      <c r="F27" s="2">
        <v>428816</v>
      </c>
      <c r="G27" s="2">
        <v>403715</v>
      </c>
      <c r="H27" s="2">
        <v>302697</v>
      </c>
      <c r="I27" s="2">
        <v>264269</v>
      </c>
      <c r="J27" s="2">
        <v>193406</v>
      </c>
      <c r="K27" s="2">
        <v>138455</v>
      </c>
      <c r="L27" s="3"/>
      <c r="M27" s="3" t="s">
        <v>31</v>
      </c>
      <c r="N27" s="2">
        <v>879767</v>
      </c>
      <c r="O27" s="2">
        <v>682310</v>
      </c>
      <c r="P27" s="2">
        <v>639087</v>
      </c>
      <c r="Q27" s="2">
        <v>813637</v>
      </c>
      <c r="R27" s="2">
        <v>671550</v>
      </c>
      <c r="S27" s="2">
        <v>745017</v>
      </c>
      <c r="T27" s="2">
        <v>696700</v>
      </c>
      <c r="U27" s="2">
        <v>492239</v>
      </c>
      <c r="V27" s="2">
        <v>535610</v>
      </c>
      <c r="W27" s="3"/>
      <c r="X27" s="3" t="s">
        <v>31</v>
      </c>
      <c r="Y27" s="29">
        <v>275333</v>
      </c>
      <c r="Z27" s="29">
        <v>184398</v>
      </c>
      <c r="AA27" s="29">
        <v>234283</v>
      </c>
      <c r="AB27" s="29">
        <v>460980</v>
      </c>
      <c r="AC27" s="29">
        <v>340104</v>
      </c>
      <c r="AD27" s="29">
        <v>485521</v>
      </c>
      <c r="AE27" s="29">
        <v>475524</v>
      </c>
      <c r="AF27" s="29">
        <v>334983</v>
      </c>
      <c r="AG27" s="29">
        <v>423046</v>
      </c>
      <c r="AH27" s="9"/>
      <c r="AI27">
        <v>350030</v>
      </c>
      <c r="AJ27" s="1">
        <v>5316</v>
      </c>
      <c r="AK27" s="1">
        <v>4172</v>
      </c>
      <c r="AL27" s="1">
        <v>12292</v>
      </c>
      <c r="AM27" s="1">
        <v>21022</v>
      </c>
      <c r="AN27" s="1">
        <v>24745</v>
      </c>
      <c r="AO27" s="1">
        <v>85499</v>
      </c>
      <c r="AP27" s="1">
        <v>105749</v>
      </c>
      <c r="AQ27" s="1">
        <v>77664</v>
      </c>
      <c r="AR27" s="1">
        <v>75082</v>
      </c>
      <c r="AS27" s="5"/>
    </row>
    <row r="28" spans="2:45" x14ac:dyDescent="0.25">
      <c r="B28" s="7" t="s">
        <v>32</v>
      </c>
      <c r="C28" s="2">
        <v>933475</v>
      </c>
      <c r="D28" s="2">
        <v>876328</v>
      </c>
      <c r="E28" s="2">
        <v>774593</v>
      </c>
      <c r="F28" s="2">
        <v>674211</v>
      </c>
      <c r="G28" s="2">
        <v>591518</v>
      </c>
      <c r="H28" s="2">
        <v>535779</v>
      </c>
      <c r="I28" s="2">
        <v>439804</v>
      </c>
      <c r="J28" s="2">
        <v>350860</v>
      </c>
      <c r="K28" s="2">
        <v>273384</v>
      </c>
      <c r="L28" s="3"/>
      <c r="M28" s="3" t="s">
        <v>32</v>
      </c>
      <c r="N28" s="2">
        <v>1021368</v>
      </c>
      <c r="O28" s="2">
        <v>1038792</v>
      </c>
      <c r="P28" s="2">
        <v>1163860</v>
      </c>
      <c r="Q28" s="2">
        <v>1111343</v>
      </c>
      <c r="R28" s="2">
        <v>1118158</v>
      </c>
      <c r="S28" s="2">
        <v>1130426</v>
      </c>
      <c r="T28" s="2">
        <v>1144203</v>
      </c>
      <c r="U28" s="2">
        <v>1143514</v>
      </c>
      <c r="V28" s="2">
        <v>1109929</v>
      </c>
      <c r="W28" s="3"/>
      <c r="X28" s="3" t="s">
        <v>32</v>
      </c>
      <c r="Y28" s="29">
        <v>171423</v>
      </c>
      <c r="Z28" s="29">
        <v>214991</v>
      </c>
      <c r="AA28" s="29">
        <v>420474</v>
      </c>
      <c r="AB28" s="29">
        <v>464963</v>
      </c>
      <c r="AC28" s="29">
        <v>551400</v>
      </c>
      <c r="AD28" s="29">
        <v>615712</v>
      </c>
      <c r="AE28" s="29">
        <v>721143</v>
      </c>
      <c r="AF28" s="29">
        <v>805863</v>
      </c>
      <c r="AG28" s="29">
        <v>846256</v>
      </c>
      <c r="AH28" s="9"/>
      <c r="AI28">
        <v>383903</v>
      </c>
      <c r="AJ28" s="1">
        <v>3310</v>
      </c>
      <c r="AK28" s="1">
        <v>4864</v>
      </c>
      <c r="AL28" s="1">
        <v>22061</v>
      </c>
      <c r="AM28" s="1">
        <v>21204</v>
      </c>
      <c r="AN28" s="1">
        <v>40119</v>
      </c>
      <c r="AO28" s="1">
        <v>108425</v>
      </c>
      <c r="AP28" s="1">
        <v>160371</v>
      </c>
      <c r="AQ28" s="1">
        <v>186835</v>
      </c>
      <c r="AR28" s="1">
        <v>150193</v>
      </c>
      <c r="AS28" s="5"/>
    </row>
    <row r="29" spans="2:45" x14ac:dyDescent="0.25">
      <c r="B29" s="7" t="s">
        <v>33</v>
      </c>
      <c r="C29" s="2">
        <v>369187</v>
      </c>
      <c r="D29" s="2">
        <v>369177</v>
      </c>
      <c r="E29" s="2">
        <v>369186</v>
      </c>
      <c r="F29" s="2">
        <v>369186</v>
      </c>
      <c r="G29" s="2">
        <v>377946</v>
      </c>
      <c r="H29" s="2">
        <v>333797</v>
      </c>
      <c r="I29" s="2">
        <v>333797</v>
      </c>
      <c r="J29" s="2">
        <v>281481</v>
      </c>
      <c r="K29" s="2">
        <v>306733</v>
      </c>
      <c r="L29" s="3"/>
      <c r="M29" s="3" t="s">
        <v>33</v>
      </c>
      <c r="N29" s="2">
        <v>560393</v>
      </c>
      <c r="O29" s="2">
        <v>572174</v>
      </c>
      <c r="P29" s="2">
        <v>532135</v>
      </c>
      <c r="Q29" s="2">
        <v>558122</v>
      </c>
      <c r="R29" s="2">
        <v>604757</v>
      </c>
      <c r="S29" s="2">
        <v>547262</v>
      </c>
      <c r="T29" s="2">
        <v>560180</v>
      </c>
      <c r="U29" s="2">
        <v>204397</v>
      </c>
      <c r="V29" s="2">
        <v>260291</v>
      </c>
      <c r="W29" s="3"/>
      <c r="X29" s="3" t="s">
        <v>33</v>
      </c>
      <c r="Y29" s="29">
        <v>194983</v>
      </c>
      <c r="Z29" s="29">
        <v>206691</v>
      </c>
      <c r="AA29" s="29">
        <v>170242</v>
      </c>
      <c r="AB29" s="29">
        <v>188936</v>
      </c>
      <c r="AC29" s="29">
        <v>226811</v>
      </c>
      <c r="AD29" s="29">
        <v>213465</v>
      </c>
      <c r="AE29" s="29">
        <v>226383</v>
      </c>
      <c r="AF29" s="29">
        <v>83838</v>
      </c>
      <c r="AG29" s="29">
        <v>83316</v>
      </c>
      <c r="AH29" s="9"/>
      <c r="AI29">
        <v>510001</v>
      </c>
      <c r="AJ29" s="1">
        <v>3765</v>
      </c>
      <c r="AK29" s="1">
        <v>4676</v>
      </c>
      <c r="AL29" s="1">
        <v>8932</v>
      </c>
      <c r="AM29" s="1">
        <v>8616</v>
      </c>
      <c r="AN29" s="1">
        <v>16502</v>
      </c>
      <c r="AO29" s="1">
        <v>37591</v>
      </c>
      <c r="AP29" s="1">
        <v>50344</v>
      </c>
      <c r="AQ29" s="1">
        <v>19437</v>
      </c>
      <c r="AR29" s="1">
        <v>14787</v>
      </c>
      <c r="AS29" s="5"/>
    </row>
    <row r="30" spans="2:45" x14ac:dyDescent="0.25">
      <c r="B30" s="7" t="s">
        <v>34</v>
      </c>
      <c r="C30" s="2"/>
      <c r="D30" s="2"/>
      <c r="E30" s="2"/>
      <c r="F30" s="2"/>
      <c r="G30" s="2">
        <v>0</v>
      </c>
      <c r="H30" s="2">
        <v>0</v>
      </c>
      <c r="I30" s="2">
        <v>0</v>
      </c>
      <c r="J30" s="2">
        <v>0</v>
      </c>
      <c r="K30" s="2">
        <v>0</v>
      </c>
      <c r="L30" s="3"/>
      <c r="M30" s="3" t="s">
        <v>34</v>
      </c>
      <c r="N30" s="2">
        <v>0</v>
      </c>
      <c r="O30" s="2">
        <v>0</v>
      </c>
      <c r="P30" s="2">
        <v>0</v>
      </c>
      <c r="Q30" s="2">
        <v>0</v>
      </c>
      <c r="R30" s="2">
        <v>0</v>
      </c>
      <c r="S30" s="2">
        <v>0</v>
      </c>
      <c r="T30" s="2">
        <v>201</v>
      </c>
      <c r="U30" s="2">
        <v>395</v>
      </c>
      <c r="V30" s="2">
        <v>329</v>
      </c>
      <c r="W30" s="3"/>
      <c r="X30" s="3" t="s">
        <v>34</v>
      </c>
      <c r="Y30" s="29" t="s">
        <v>0</v>
      </c>
      <c r="Z30" s="29" t="s">
        <v>0</v>
      </c>
      <c r="AA30" s="29" t="s">
        <v>0</v>
      </c>
      <c r="AB30" s="29" t="s">
        <v>0</v>
      </c>
      <c r="AC30" s="29" t="s">
        <v>0</v>
      </c>
      <c r="AD30" s="29" t="s">
        <v>0</v>
      </c>
      <c r="AE30" s="29">
        <v>203</v>
      </c>
      <c r="AF30" s="29">
        <v>397</v>
      </c>
      <c r="AG30" s="29">
        <v>331</v>
      </c>
      <c r="AH30" s="9"/>
      <c r="AI30">
        <v>630000</v>
      </c>
      <c r="AJ30" s="1" t="s">
        <v>0</v>
      </c>
      <c r="AK30" s="1" t="s">
        <v>0</v>
      </c>
      <c r="AL30" s="1" t="s">
        <v>0</v>
      </c>
      <c r="AM30" s="1" t="s">
        <v>0</v>
      </c>
      <c r="AN30" s="1" t="s">
        <v>0</v>
      </c>
      <c r="AO30" s="1" t="s">
        <v>0</v>
      </c>
      <c r="AP30" s="1">
        <v>45</v>
      </c>
      <c r="AQ30" s="1">
        <v>92</v>
      </c>
      <c r="AR30" s="1">
        <v>59</v>
      </c>
      <c r="AS30" s="5"/>
    </row>
    <row r="31" spans="2:45" x14ac:dyDescent="0.25">
      <c r="B31" s="7" t="s">
        <v>35</v>
      </c>
      <c r="C31" s="2">
        <v>4016</v>
      </c>
      <c r="D31" s="2">
        <v>3595</v>
      </c>
      <c r="E31" s="2">
        <v>3184</v>
      </c>
      <c r="F31" s="2">
        <v>855</v>
      </c>
      <c r="G31" s="2">
        <v>736</v>
      </c>
      <c r="H31" s="2">
        <v>311</v>
      </c>
      <c r="I31" s="2">
        <v>256</v>
      </c>
      <c r="J31" s="2">
        <v>0</v>
      </c>
      <c r="K31" s="2">
        <v>0</v>
      </c>
      <c r="L31" s="3"/>
      <c r="M31" s="3" t="s">
        <v>35</v>
      </c>
      <c r="N31" s="2">
        <v>4544</v>
      </c>
      <c r="O31" s="2">
        <v>3727</v>
      </c>
      <c r="P31" s="2">
        <v>1689</v>
      </c>
      <c r="Q31" s="2">
        <v>1505</v>
      </c>
      <c r="R31" s="2">
        <v>602</v>
      </c>
      <c r="S31" s="2">
        <v>657</v>
      </c>
      <c r="T31" s="2">
        <v>386</v>
      </c>
      <c r="U31" s="2">
        <v>0</v>
      </c>
      <c r="V31" s="2">
        <v>0</v>
      </c>
      <c r="W31" s="3"/>
      <c r="X31" s="3" t="s">
        <v>35</v>
      </c>
      <c r="Y31" s="29">
        <v>634</v>
      </c>
      <c r="Z31" s="29">
        <v>132</v>
      </c>
      <c r="AA31" s="29" t="s">
        <v>0</v>
      </c>
      <c r="AB31" s="29">
        <v>650</v>
      </c>
      <c r="AC31" s="29" t="s">
        <v>0</v>
      </c>
      <c r="AD31" s="29">
        <v>346</v>
      </c>
      <c r="AE31" s="29">
        <v>130</v>
      </c>
      <c r="AF31" s="29" t="s">
        <v>0</v>
      </c>
      <c r="AG31" s="29" t="s">
        <v>0</v>
      </c>
      <c r="AH31" s="9"/>
      <c r="AI31">
        <v>860010</v>
      </c>
      <c r="AJ31" s="1">
        <v>12</v>
      </c>
      <c r="AK31" s="1">
        <v>3</v>
      </c>
      <c r="AL31" s="1" t="s">
        <v>0</v>
      </c>
      <c r="AM31" s="1">
        <v>30</v>
      </c>
      <c r="AN31" s="1" t="s">
        <v>0</v>
      </c>
      <c r="AO31" s="1">
        <v>61</v>
      </c>
      <c r="AP31" s="1">
        <v>29</v>
      </c>
      <c r="AQ31" s="1" t="s">
        <v>0</v>
      </c>
      <c r="AR31" s="1" t="s">
        <v>0</v>
      </c>
      <c r="AS31" s="5"/>
    </row>
    <row r="32" spans="2:45" x14ac:dyDescent="0.25">
      <c r="AJ32" s="1"/>
      <c r="AK32" s="1"/>
      <c r="AL32" s="1"/>
      <c r="AM32" s="1"/>
      <c r="AN32" s="1"/>
      <c r="AO32" s="1"/>
      <c r="AP32" s="1"/>
      <c r="AQ32" s="1"/>
      <c r="AR32" s="1"/>
    </row>
    <row r="33" spans="24:55" x14ac:dyDescent="0.25">
      <c r="Y33" t="s">
        <v>56</v>
      </c>
      <c r="AI33" t="s">
        <v>44</v>
      </c>
      <c r="AS33" t="s">
        <v>44</v>
      </c>
      <c r="AT33" t="s">
        <v>44</v>
      </c>
      <c r="AU33" t="s">
        <v>47</v>
      </c>
    </row>
    <row r="34" spans="24:55" x14ac:dyDescent="0.25">
      <c r="Y34" s="7" t="s">
        <v>57</v>
      </c>
      <c r="AU34" s="4">
        <v>2013</v>
      </c>
      <c r="AV34" s="4">
        <v>2014</v>
      </c>
      <c r="AW34" s="4">
        <v>2015</v>
      </c>
      <c r="AX34" s="4">
        <v>2016</v>
      </c>
      <c r="AY34" s="4">
        <v>2017</v>
      </c>
      <c r="AZ34" s="4">
        <v>2018</v>
      </c>
      <c r="BA34" s="4">
        <v>2019</v>
      </c>
      <c r="BB34" s="4">
        <v>2020</v>
      </c>
      <c r="BC34" s="4">
        <v>2021</v>
      </c>
    </row>
    <row r="35" spans="24:55" x14ac:dyDescent="0.25">
      <c r="Y35" s="7" t="s">
        <v>62</v>
      </c>
      <c r="AU35" s="4"/>
      <c r="AV35" s="4"/>
      <c r="AW35" s="4"/>
      <c r="AX35" s="4"/>
      <c r="AY35" s="4"/>
      <c r="AZ35" s="4"/>
      <c r="BA35" s="4"/>
      <c r="BB35" s="4"/>
      <c r="BC35" s="4"/>
    </row>
    <row r="36" spans="24:55" x14ac:dyDescent="0.25">
      <c r="AU36" s="22">
        <f t="shared" ref="AU36:BC36" si="5">1000*AJ5/Y40</f>
        <v>16.776847813273605</v>
      </c>
      <c r="AV36" s="22">
        <f t="shared" si="5"/>
        <v>24.650991466633926</v>
      </c>
      <c r="AW36" s="22">
        <f t="shared" si="5"/>
        <v>38.925257045442436</v>
      </c>
      <c r="AX36" s="22">
        <f t="shared" si="5"/>
        <v>32.327606192708416</v>
      </c>
      <c r="AY36" s="22">
        <f t="shared" si="5"/>
        <v>42.947588760969325</v>
      </c>
      <c r="AZ36" s="22">
        <f t="shared" si="5"/>
        <v>115.31192174444671</v>
      </c>
      <c r="BA36" s="22">
        <f t="shared" si="5"/>
        <v>183.81142984211698</v>
      </c>
      <c r="BB36" s="22">
        <f t="shared" si="5"/>
        <v>181.12628734204952</v>
      </c>
      <c r="BC36" s="22">
        <f t="shared" si="5"/>
        <v>222.56625100924015</v>
      </c>
    </row>
    <row r="37" spans="24:55" x14ac:dyDescent="0.25">
      <c r="X37" s="13"/>
      <c r="Y37" s="14" t="s">
        <v>46</v>
      </c>
      <c r="Z37" s="14"/>
      <c r="AA37" s="14"/>
      <c r="AB37" s="14"/>
      <c r="AC37" s="14"/>
      <c r="AD37" s="14"/>
      <c r="AE37" s="14"/>
      <c r="AF37" s="14"/>
      <c r="AG37" s="15"/>
    </row>
    <row r="38" spans="24:55" x14ac:dyDescent="0.25">
      <c r="X38" s="16"/>
      <c r="Y38" s="17">
        <v>2013</v>
      </c>
      <c r="Z38" s="17">
        <v>2014</v>
      </c>
      <c r="AA38" s="17">
        <v>2015</v>
      </c>
      <c r="AB38" s="17">
        <v>2016</v>
      </c>
      <c r="AC38" s="17">
        <v>2017</v>
      </c>
      <c r="AD38" s="17">
        <v>2018</v>
      </c>
      <c r="AE38" s="25" t="s">
        <v>59</v>
      </c>
      <c r="AF38" s="25">
        <v>2020</v>
      </c>
      <c r="AG38" s="24">
        <v>2021</v>
      </c>
    </row>
    <row r="39" spans="24:55" x14ac:dyDescent="0.25">
      <c r="X39" s="16"/>
      <c r="Y39" s="18"/>
      <c r="Z39" s="18"/>
      <c r="AA39" s="18"/>
      <c r="AB39" s="18"/>
      <c r="AC39" s="18"/>
      <c r="AD39" s="18"/>
      <c r="AE39" s="23"/>
      <c r="AF39" s="23"/>
      <c r="AG39" s="24"/>
    </row>
    <row r="40" spans="24:55" x14ac:dyDescent="0.25">
      <c r="X40" s="19" t="s">
        <v>1</v>
      </c>
      <c r="Y40" s="26">
        <v>12724500</v>
      </c>
      <c r="Z40" s="26">
        <v>8144500</v>
      </c>
      <c r="AA40" s="26">
        <v>9385500</v>
      </c>
      <c r="AB40" s="26">
        <v>12616709</v>
      </c>
      <c r="AC40" s="26">
        <v>12421000</v>
      </c>
      <c r="AD40" s="26">
        <v>12267500</v>
      </c>
      <c r="AE40" s="26">
        <f>6614000+131500</f>
        <v>6745500</v>
      </c>
      <c r="AF40" s="26">
        <f>6719500+126000</f>
        <v>6845500</v>
      </c>
      <c r="AG40" s="27">
        <f>5475500+98000</f>
        <v>5573500</v>
      </c>
    </row>
    <row r="42" spans="24:55" x14ac:dyDescent="0.25">
      <c r="X42" t="s">
        <v>45</v>
      </c>
      <c r="Y42" s="22">
        <f t="shared" ref="Y42:AG42" si="6">Y40-Y5</f>
        <v>3121680</v>
      </c>
      <c r="Z42" s="22">
        <f t="shared" si="6"/>
        <v>624672</v>
      </c>
      <c r="AA42" s="22">
        <f t="shared" si="6"/>
        <v>3300581</v>
      </c>
      <c r="AB42" s="22">
        <f t="shared" si="6"/>
        <v>4357090</v>
      </c>
      <c r="AC42" s="22">
        <f t="shared" si="6"/>
        <v>5646673</v>
      </c>
      <c r="AD42" s="22">
        <f t="shared" si="6"/>
        <v>5044047</v>
      </c>
      <c r="AE42" s="22">
        <f t="shared" si="6"/>
        <v>1824875</v>
      </c>
      <c r="AF42" s="22">
        <f t="shared" si="6"/>
        <v>2535395</v>
      </c>
      <c r="AG42" s="22">
        <f t="shared" si="6"/>
        <v>-890501</v>
      </c>
    </row>
    <row r="43" spans="24:55" x14ac:dyDescent="0.25">
      <c r="X43" t="s">
        <v>50</v>
      </c>
    </row>
    <row r="45" spans="24:55" x14ac:dyDescent="0.25">
      <c r="X45" s="28" t="s">
        <v>60</v>
      </c>
    </row>
    <row r="46" spans="24:55" x14ac:dyDescent="0.25">
      <c r="X46" t="s">
        <v>58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1</vt:i4>
      </vt:variant>
    </vt:vector>
  </HeadingPairs>
  <TitlesOfParts>
    <vt:vector size="1" baseType="lpstr">
      <vt:lpstr>Ark1</vt:lpstr>
    </vt:vector>
  </TitlesOfParts>
  <Company>Danmarks Statistik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Ingeborg Vind</dc:creator>
  <cp:lastModifiedBy>Ingeborg Vind</cp:lastModifiedBy>
  <dcterms:created xsi:type="dcterms:W3CDTF">2022-06-17T09:56:14Z</dcterms:created>
  <dcterms:modified xsi:type="dcterms:W3CDTF">2022-10-14T12:23:56Z</dcterms:modified>
</cp:coreProperties>
</file>